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6525" yWindow="750" windowWidth="14805" windowHeight="8010" activeTab="5"/>
  </bookViews>
  <sheets>
    <sheet name="824" sheetId="10" r:id="rId1"/>
    <sheet name="853" sheetId="4" r:id="rId2"/>
    <sheet name="981" sheetId="5" r:id="rId3"/>
    <sheet name="350" sheetId="6" r:id="rId4"/>
    <sheet name="448" sheetId="7" r:id="rId5"/>
    <sheet name="957" sheetId="8" r:id="rId6"/>
  </sheets>
  <definedNames>
    <definedName name="_ftn1" localSheetId="3">'350'!#REF!</definedName>
    <definedName name="_ftn1" localSheetId="4">'448'!#REF!</definedName>
    <definedName name="_ftn1" localSheetId="0">'824'!#REF!</definedName>
    <definedName name="_ftn1" localSheetId="1">'853'!#REF!</definedName>
    <definedName name="_ftn1" localSheetId="5">'957'!#REF!</definedName>
    <definedName name="_ftn1" localSheetId="2">'981'!#REF!</definedName>
    <definedName name="_ftnref1" localSheetId="3">'350'!$B$37</definedName>
    <definedName name="_ftnref1" localSheetId="4">'448'!$B$37</definedName>
    <definedName name="_ftnref1" localSheetId="0">'824'!$B$37</definedName>
    <definedName name="_ftnref1" localSheetId="1">'853'!$B$37</definedName>
    <definedName name="_ftnref1" localSheetId="5">'957'!$B$37</definedName>
    <definedName name="_ftnref1" localSheetId="2">'981'!$B$37</definedName>
    <definedName name="_xlnm.Print_Area" localSheetId="3">'350'!$A$1:$AC$240</definedName>
    <definedName name="_xlnm.Print_Area" localSheetId="4">'448'!$A$1:$AC$240</definedName>
    <definedName name="_xlnm.Print_Area" localSheetId="0">'824'!$A$1:$AC$215</definedName>
    <definedName name="_xlnm.Print_Area" localSheetId="1">'853'!$A$1:$AC$240</definedName>
    <definedName name="_xlnm.Print_Area" localSheetId="5">'957'!$A$1:$AC$240</definedName>
    <definedName name="_xlnm.Print_Area" localSheetId="2">'981'!$A$1:$AC$240</definedName>
  </definedNames>
  <calcPr calcId="125725"/>
</workbook>
</file>

<file path=xl/calcChain.xml><?xml version="1.0" encoding="utf-8"?>
<calcChain xmlns="http://schemas.openxmlformats.org/spreadsheetml/2006/main">
  <c r="E37" i="10" a="1"/>
  <c r="E37" s="1"/>
  <c r="E35" a="1"/>
  <c r="E35" s="1"/>
  <c r="L11"/>
  <c r="R75"/>
  <c r="T75"/>
  <c r="Y75"/>
  <c r="AA75"/>
  <c r="G87"/>
  <c r="J87"/>
  <c r="B88"/>
  <c r="G88"/>
  <c r="J88"/>
  <c r="B89"/>
  <c r="G89"/>
  <c r="J89"/>
  <c r="B90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G90"/>
  <c r="J90"/>
  <c r="G91"/>
  <c r="J91"/>
  <c r="G92"/>
  <c r="J92"/>
  <c r="G93"/>
  <c r="J93"/>
  <c r="G94"/>
  <c r="J94"/>
  <c r="G95"/>
  <c r="J95"/>
  <c r="G96"/>
  <c r="J96"/>
  <c r="G97"/>
  <c r="J97"/>
  <c r="G98"/>
  <c r="J98"/>
  <c r="G99"/>
  <c r="J99"/>
  <c r="G100"/>
  <c r="J100"/>
  <c r="G101"/>
  <c r="J101"/>
  <c r="G102"/>
  <c r="J102"/>
  <c r="G103"/>
  <c r="J103"/>
  <c r="G104"/>
  <c r="J104"/>
  <c r="G105"/>
  <c r="J105"/>
  <c r="G106"/>
  <c r="J106"/>
  <c r="G107"/>
  <c r="J107"/>
  <c r="G108"/>
  <c r="H108"/>
  <c r="J108"/>
  <c r="G109"/>
  <c r="H109"/>
  <c r="J109"/>
  <c r="G110"/>
  <c r="J110"/>
  <c r="G111"/>
  <c r="J111"/>
  <c r="G112"/>
  <c r="J112"/>
  <c r="G113"/>
  <c r="J113"/>
  <c r="G114"/>
  <c r="J114"/>
  <c r="G115"/>
  <c r="J115"/>
  <c r="G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G126"/>
  <c r="I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I131"/>
  <c r="J131"/>
  <c r="B132"/>
  <c r="G132"/>
  <c r="I132"/>
  <c r="J132"/>
  <c r="B133"/>
  <c r="G133"/>
  <c r="I133"/>
  <c r="J133"/>
  <c r="R133"/>
  <c r="T133"/>
  <c r="Y133"/>
  <c r="AA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L10"/>
  <c r="L3"/>
  <c r="L2"/>
  <c r="E39" l="1"/>
  <c r="J223" i="8" l="1"/>
  <c r="I223"/>
  <c r="G223"/>
  <c r="B223"/>
  <c r="J222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H188"/>
  <c r="AA158"/>
  <c r="Y158"/>
  <c r="T158"/>
  <c r="R158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H114"/>
  <c r="H115" s="1"/>
  <c r="G114"/>
  <c r="I113"/>
  <c r="H113"/>
  <c r="G113"/>
  <c r="AA75"/>
  <c r="Y75"/>
  <c r="T75"/>
  <c r="R75"/>
  <c r="L11"/>
  <c r="J221" i="7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I148"/>
  <c r="G148"/>
  <c r="B148"/>
  <c r="J147"/>
  <c r="I147"/>
  <c r="G147"/>
  <c r="B147"/>
  <c r="J146"/>
  <c r="I146"/>
  <c r="G146"/>
  <c r="B146"/>
  <c r="J145"/>
  <c r="I145"/>
  <c r="G145"/>
  <c r="B145"/>
  <c r="J144"/>
  <c r="I144"/>
  <c r="G144"/>
  <c r="B144"/>
  <c r="J143"/>
  <c r="I143"/>
  <c r="G143"/>
  <c r="B143"/>
  <c r="J142"/>
  <c r="I142"/>
  <c r="G142"/>
  <c r="B142"/>
  <c r="J141"/>
  <c r="I141"/>
  <c r="G141"/>
  <c r="B141"/>
  <c r="J140"/>
  <c r="I140"/>
  <c r="G140"/>
  <c r="B140"/>
  <c r="J139"/>
  <c r="I139"/>
  <c r="G139"/>
  <c r="B139"/>
  <c r="J138"/>
  <c r="I138"/>
  <c r="G138"/>
  <c r="B138"/>
  <c r="J137"/>
  <c r="I137"/>
  <c r="G137"/>
  <c r="B137"/>
  <c r="J136"/>
  <c r="I136"/>
  <c r="G136"/>
  <c r="B136"/>
  <c r="J135"/>
  <c r="I135"/>
  <c r="G135"/>
  <c r="B135"/>
  <c r="J134"/>
  <c r="I134"/>
  <c r="G134"/>
  <c r="B134"/>
  <c r="J133"/>
  <c r="I133"/>
  <c r="G133"/>
  <c r="B133"/>
  <c r="J132"/>
  <c r="I132"/>
  <c r="G132"/>
  <c r="B132"/>
  <c r="J131"/>
  <c r="G131"/>
  <c r="B131"/>
  <c r="J130"/>
  <c r="H130"/>
  <c r="I131" s="1"/>
  <c r="G130"/>
  <c r="J129"/>
  <c r="I129"/>
  <c r="G129"/>
  <c r="J128"/>
  <c r="I128"/>
  <c r="G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J113"/>
  <c r="I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J112"/>
  <c r="G112"/>
  <c r="E37" s="1" a="1"/>
  <c r="E37" s="1"/>
  <c r="N15" s="1"/>
  <c r="AA75"/>
  <c r="Y75"/>
  <c r="T75"/>
  <c r="R75"/>
  <c r="L11"/>
  <c r="J222" i="6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G158"/>
  <c r="B158"/>
  <c r="G157"/>
  <c r="G156"/>
  <c r="G155"/>
  <c r="G154"/>
  <c r="G153"/>
  <c r="G152"/>
  <c r="G151"/>
  <c r="G150"/>
  <c r="G149"/>
  <c r="G148"/>
  <c r="G147"/>
  <c r="G146"/>
  <c r="G145"/>
  <c r="G143"/>
  <c r="G142"/>
  <c r="G141"/>
  <c r="G140"/>
  <c r="G139"/>
  <c r="G138"/>
  <c r="I137"/>
  <c r="G137"/>
  <c r="J136"/>
  <c r="I136"/>
  <c r="G136"/>
  <c r="J135"/>
  <c r="I135"/>
  <c r="G135"/>
  <c r="J134"/>
  <c r="I134"/>
  <c r="G134"/>
  <c r="J133"/>
  <c r="I133"/>
  <c r="G133"/>
  <c r="J132"/>
  <c r="I132"/>
  <c r="G132"/>
  <c r="J131"/>
  <c r="I131"/>
  <c r="G131"/>
  <c r="J130"/>
  <c r="I130"/>
  <c r="G130"/>
  <c r="J129"/>
  <c r="I129"/>
  <c r="G129"/>
  <c r="J128"/>
  <c r="I128"/>
  <c r="G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J113"/>
  <c r="I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J112"/>
  <c r="G112"/>
  <c r="E37" s="1" a="1"/>
  <c r="E37" s="1"/>
  <c r="N15" s="1"/>
  <c r="AA75"/>
  <c r="Y75"/>
  <c r="T75"/>
  <c r="R75"/>
  <c r="E35" a="1"/>
  <c r="E35" s="1"/>
  <c r="L11"/>
  <c r="J219" i="5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I148"/>
  <c r="G148"/>
  <c r="B148"/>
  <c r="J147"/>
  <c r="I147"/>
  <c r="G147"/>
  <c r="B147"/>
  <c r="J146"/>
  <c r="I146"/>
  <c r="G146"/>
  <c r="B146"/>
  <c r="J145"/>
  <c r="I145"/>
  <c r="G145"/>
  <c r="B145"/>
  <c r="J144"/>
  <c r="I144"/>
  <c r="G144"/>
  <c r="B144"/>
  <c r="J143"/>
  <c r="I143"/>
  <c r="G143"/>
  <c r="B143"/>
  <c r="J142"/>
  <c r="I142"/>
  <c r="G142"/>
  <c r="B142"/>
  <c r="J141"/>
  <c r="G141"/>
  <c r="B141"/>
  <c r="J121"/>
  <c r="I121"/>
  <c r="H121"/>
  <c r="H122" s="1"/>
  <c r="J120"/>
  <c r="J119"/>
  <c r="J118"/>
  <c r="J117"/>
  <c r="J116"/>
  <c r="J115"/>
  <c r="B115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J114"/>
  <c r="B114"/>
  <c r="J113"/>
  <c r="G113"/>
  <c r="B113"/>
  <c r="J112"/>
  <c r="G112"/>
  <c r="AA75"/>
  <c r="Y75"/>
  <c r="T75"/>
  <c r="R75"/>
  <c r="L11"/>
  <c r="AA158" i="4"/>
  <c r="Y158"/>
  <c r="T158"/>
  <c r="R158"/>
  <c r="AA75"/>
  <c r="Y75"/>
  <c r="T75"/>
  <c r="R75"/>
  <c r="E37" a="1"/>
  <c r="E37" s="1"/>
  <c r="N15" s="1"/>
  <c r="E35" a="1"/>
  <c r="E35" s="1"/>
  <c r="L11"/>
  <c r="L2" i="7"/>
  <c r="L3" i="8"/>
  <c r="L10" i="4"/>
  <c r="L2" i="8"/>
  <c r="L3" i="6"/>
  <c r="L10"/>
  <c r="L10" i="8"/>
  <c r="L3" i="4"/>
  <c r="L10" i="5"/>
  <c r="L3" i="7"/>
  <c r="L2" i="4"/>
  <c r="L2" i="6"/>
  <c r="L2" i="5"/>
  <c r="L10" i="7"/>
  <c r="L3" i="5"/>
  <c r="E39" i="6" l="1"/>
  <c r="N13" s="1"/>
  <c r="N14"/>
  <c r="N14" i="4"/>
  <c r="E39"/>
  <c r="N13" s="1"/>
  <c r="H123" i="5"/>
  <c r="H124" s="1"/>
  <c r="H125" s="1"/>
  <c r="E37" i="8" a="1"/>
  <c r="E37" s="1"/>
  <c r="N15" s="1"/>
  <c r="H116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E35" a="1"/>
  <c r="E35" s="1"/>
  <c r="E35" i="7" a="1"/>
  <c r="E35" s="1"/>
  <c r="N14" l="1"/>
  <c r="E39"/>
  <c r="N13" s="1"/>
  <c r="E37" i="5" a="1"/>
  <c r="E37" s="1"/>
  <c r="N15" s="1"/>
  <c r="E39" i="8"/>
  <c r="N13" s="1"/>
  <c r="N14"/>
  <c r="E35" i="5" a="1"/>
  <c r="E35" s="1"/>
  <c r="N14" l="1"/>
  <c r="E39"/>
  <c r="N13" s="1"/>
</calcChain>
</file>

<file path=xl/sharedStrings.xml><?xml version="1.0" encoding="utf-8"?>
<sst xmlns="http://schemas.openxmlformats.org/spreadsheetml/2006/main" count="5833" uniqueCount="217">
  <si>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</si>
  <si>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</si>
  <si>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</si>
  <si>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</si>
  <si>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</si>
  <si>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</si>
  <si>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</si>
  <si>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</si>
  <si>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</si>
  <si>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</si>
  <si>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</si>
  <si>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</si>
  <si>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</si>
  <si>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</si>
  <si>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</si>
  <si>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</si>
  <si>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№ (ID) Маршрута: 853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</si>
  <si>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</si>
  <si>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</si>
  <si>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</si>
  <si>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</si>
  <si>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</si>
  <si>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</si>
  <si>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</si>
  <si>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</si>
  <si>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</si>
  <si>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</si>
  <si>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</si>
  <si>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</si>
  <si>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</si>
  <si>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</si>
  <si>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Разница</t>
  </si>
  <si>
    <t>длина маршрута из Реестра</t>
  </si>
  <si>
    <t>Таблица 3 «Исключения для каждого типа (ID) расписания»</t>
  </si>
  <si>
    <t>Тип транспортного средства</t>
  </si>
  <si>
    <t>прямое</t>
  </si>
  <si>
    <t>обратное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</si>
  <si>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</si>
  <si>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</si>
  <si>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</si>
  <si>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Категория транспортного средства для использования на маршруте: БВ</t>
  </si>
  <si>
    <t>[код типа (ID) расписания]</t>
  </si>
  <si>
    <t>[дата]</t>
  </si>
  <si>
    <t>[день недели]</t>
  </si>
  <si>
    <t>М. "Братиславская" - Ул. Марьинский парк</t>
  </si>
  <si>
    <t>Количество транспортных средств</t>
  </si>
  <si>
    <t>(направление из реестра)</t>
  </si>
  <si>
    <t>Таблица 4 «Интервалы движения для каждого типа (ID) расписания»</t>
  </si>
  <si>
    <t>R</t>
  </si>
  <si>
    <t>S</t>
  </si>
  <si>
    <t>T</t>
  </si>
  <si>
    <t>U</t>
  </si>
  <si>
    <t>Y</t>
  </si>
  <si>
    <t>Z</t>
  </si>
  <si>
    <t>AA</t>
  </si>
  <si>
    <t>AB</t>
  </si>
  <si>
    <t>Время (период суток)</t>
  </si>
  <si>
    <t>Прямое направление</t>
  </si>
  <si>
    <t>Обратное направление</t>
  </si>
  <si>
    <t>Минимальное количество транспортных средств:  4  ед.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</si>
  <si>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</si>
  <si>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</si>
  <si>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</si>
  <si>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нет рейсов</t>
  </si>
  <si>
    <t>Начальный пункт: Метро "Братиславская"</t>
  </si>
  <si>
    <t>Конечный пункт: Ул. Марьинский Парк</t>
  </si>
  <si>
    <t>27 - 33</t>
  </si>
  <si>
    <t>18 - 22</t>
  </si>
  <si>
    <t xml:space="preserve">Протяженность маршрута (в километрах): </t>
  </si>
  <si>
    <t>Прямой путь следования:</t>
  </si>
  <si>
    <t>13 - 17</t>
  </si>
  <si>
    <t>Обратный путь следования:</t>
  </si>
  <si>
    <t>Длина оборотного рейса:</t>
  </si>
  <si>
    <t>11 - 13</t>
  </si>
  <si>
    <t>10 - 12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</si>
  <si>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</si>
  <si>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</si>
  <si>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</si>
  <si>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</si>
  <si>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</si>
  <si>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</si>
  <si>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</si>
  <si>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</si>
  <si>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</si>
  <si>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</si>
  <si>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</si>
  <si>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</si>
  <si>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Метро "Братиславская" (к/ст)</t>
  </si>
  <si>
    <t xml:space="preserve"> улица Перерва</t>
  </si>
  <si>
    <t>Метро "Братиславская"</t>
  </si>
  <si>
    <t xml:space="preserve"> Мячковский бульвар</t>
  </si>
  <si>
    <t>Братиславская ул.</t>
  </si>
  <si>
    <t>Ул. Перерва, 58</t>
  </si>
  <si>
    <t>16 - 20</t>
  </si>
  <si>
    <t>Перервинский бульв.</t>
  </si>
  <si>
    <t xml:space="preserve"> Перервинский бульвар</t>
  </si>
  <si>
    <t>9-й мкр. Марьинского Парка</t>
  </si>
  <si>
    <t>14 - 18</t>
  </si>
  <si>
    <t>7-й мкр. Марьинского Парка</t>
  </si>
  <si>
    <t xml:space="preserve"> Новомарьинская улица</t>
  </si>
  <si>
    <t>Новомарьинская ул.</t>
  </si>
  <si>
    <t xml:space="preserve"> Белореченская улица</t>
  </si>
  <si>
    <t>Ул. Марьинский Парк</t>
  </si>
  <si>
    <t xml:space="preserve"> улица Марьинский Парк</t>
  </si>
  <si>
    <t>10 - 13</t>
  </si>
  <si>
    <t>Ул. Марьинский Парк, 7</t>
  </si>
  <si>
    <t>Перервинский бульв., 27</t>
  </si>
  <si>
    <t xml:space="preserve"> </t>
  </si>
  <si>
    <t>Братиславская ул., 8</t>
  </si>
  <si>
    <t>Метро "Братиславская" (выс.)</t>
  </si>
  <si>
    <t>№ (ID) Маршрута: 981</t>
  </si>
  <si>
    <t>Категория транспортного средства для использования на маршруте: МВ</t>
  </si>
  <si>
    <t>Минимальное количество транспортных средств:  6  ед.</t>
  </si>
  <si>
    <t>Начальный пункт: Метро "Марьино"</t>
  </si>
  <si>
    <t>Конечный пункт: Метро "Братиславская"</t>
  </si>
  <si>
    <t>5 - 6</t>
  </si>
  <si>
    <t>Метро "Марьино"</t>
  </si>
  <si>
    <t xml:space="preserve"> Новочеркасский бульвар</t>
  </si>
  <si>
    <t>Марьино - 2</t>
  </si>
  <si>
    <t xml:space="preserve"> Люблинская улица</t>
  </si>
  <si>
    <t>Поречная ул., 3</t>
  </si>
  <si>
    <t xml:space="preserve"> Поречная улица</t>
  </si>
  <si>
    <t>Поречная ул., 5</t>
  </si>
  <si>
    <t>Поречная ул., 13</t>
  </si>
  <si>
    <t>Мячковский бульв.</t>
  </si>
  <si>
    <t>Поречная ул., 21</t>
  </si>
  <si>
    <t>Братиславская ул., 31</t>
  </si>
  <si>
    <t xml:space="preserve"> Братиславская улица</t>
  </si>
  <si>
    <t>Универмаг "Гудвин"</t>
  </si>
  <si>
    <t>Центр соц. Защиты</t>
  </si>
  <si>
    <t>Мячковский бульв., 8</t>
  </si>
  <si>
    <t/>
  </si>
  <si>
    <t>Новомарьинская ул., 14</t>
  </si>
  <si>
    <t>Новомарьинская ул., 16</t>
  </si>
  <si>
    <t>Агентство недвижимости "ИНКОМ"</t>
  </si>
  <si>
    <t>Люблинская ул., 171</t>
  </si>
  <si>
    <t>Метро "Марьино" (выс.)</t>
  </si>
  <si>
    <t>№ (ID) Маршрута: 350</t>
  </si>
  <si>
    <t>Категория транспортного средства для использования на маршруте: СВ</t>
  </si>
  <si>
    <t>Начальный пункт: Метро "Текстильщики"</t>
  </si>
  <si>
    <t>Конечный пункт: 7-й мкр. Марьинского Парка</t>
  </si>
  <si>
    <t>15 - 19</t>
  </si>
  <si>
    <t>Метро "Текстильщики"</t>
  </si>
  <si>
    <t>Люблинский рынок</t>
  </si>
  <si>
    <t>Ул. Чистова</t>
  </si>
  <si>
    <t>Ул. Шкулева</t>
  </si>
  <si>
    <t>Управа района Люблино</t>
  </si>
  <si>
    <t>Ст. Люблино</t>
  </si>
  <si>
    <t>Ставропольская ул.</t>
  </si>
  <si>
    <t>Краснодарская ул.</t>
  </si>
  <si>
    <t>Ул. Судакова</t>
  </si>
  <si>
    <t>Литейно-механический з-д</t>
  </si>
  <si>
    <t>Люблинская ул., 139</t>
  </si>
  <si>
    <t>Железнодорожный колледж</t>
  </si>
  <si>
    <t>Люблинская ул., 96</t>
  </si>
  <si>
    <t>13 - 15</t>
  </si>
  <si>
    <t>Ул. Перерва, 50</t>
  </si>
  <si>
    <t>Ул. Перерва, 56</t>
  </si>
  <si>
    <t>Белореченская ул., 24</t>
  </si>
  <si>
    <t>Белореченская ул., 30</t>
  </si>
  <si>
    <t>12 - 14</t>
  </si>
  <si>
    <t>Люблинская ул.</t>
  </si>
  <si>
    <t>Метро "Текстильщики" (выс.)</t>
  </si>
  <si>
    <t>№ (ID) Маршрута: 448</t>
  </si>
  <si>
    <t>Минимальное количество транспортных средств:  3  ед.</t>
  </si>
  <si>
    <t>Конечный пункт: 12-й микрорайон Марьинского парка</t>
  </si>
  <si>
    <t>9 - 13</t>
  </si>
  <si>
    <t>13 - 18</t>
  </si>
  <si>
    <t>11 - 15</t>
  </si>
  <si>
    <t>22 - 28</t>
  </si>
  <si>
    <t>Ул. Перерва, 68</t>
  </si>
  <si>
    <t>Ул. Верхн. Поля, 38</t>
  </si>
  <si>
    <t xml:space="preserve"> улица Верхние Поля</t>
  </si>
  <si>
    <t>Ул. Верхн. Поля, 42</t>
  </si>
  <si>
    <t>12-й микрорайон Марьинского парка</t>
  </si>
  <si>
    <t>15 - 18</t>
  </si>
  <si>
    <t>Ул. Перерва, 66</t>
  </si>
  <si>
    <t>№ (ID) Маршрута: 957</t>
  </si>
  <si>
    <t>Минимальное количество транспортных средств:  11  ед.</t>
  </si>
  <si>
    <t>Начальный пункт: Метро "Марьино" (южн.)</t>
  </si>
  <si>
    <t>Конечный пункт: Метро "Марьино"</t>
  </si>
  <si>
    <t>Метро "Марьино" (южн.) (пос.)</t>
  </si>
  <si>
    <t>Поликлиника</t>
  </si>
  <si>
    <t>Луговой пр.</t>
  </si>
  <si>
    <t xml:space="preserve"> Луговой проезд</t>
  </si>
  <si>
    <t>Луговой пр., 7</t>
  </si>
  <si>
    <t>Поречная ул.</t>
  </si>
  <si>
    <t>Новомарьинская ул., 17</t>
  </si>
  <si>
    <t>Графитный пр.</t>
  </si>
  <si>
    <t>Ул. Марш. Голованова</t>
  </si>
  <si>
    <t>Марьинский рынок</t>
  </si>
  <si>
    <t>12 - 15</t>
  </si>
  <si>
    <t>Ул. Перерва</t>
  </si>
  <si>
    <t>Ул. Перерва, 6</t>
  </si>
  <si>
    <t>Подольская ул., 1</t>
  </si>
  <si>
    <t xml:space="preserve"> Подольская улица</t>
  </si>
  <si>
    <t>Подольская ул.</t>
  </si>
  <si>
    <t>Подольская ул., 33</t>
  </si>
  <si>
    <t>Донецкая ул., 29</t>
  </si>
  <si>
    <t xml:space="preserve"> Донецкая улица</t>
  </si>
  <si>
    <t>Батайский пр., 3</t>
  </si>
  <si>
    <t xml:space="preserve"> Батайский проезд</t>
  </si>
  <si>
    <t>Батайский пр., 5</t>
  </si>
  <si>
    <t>Школа № 1141</t>
  </si>
  <si>
    <t>Батайский пр.</t>
  </si>
  <si>
    <t>Батайский пр., 41</t>
  </si>
  <si>
    <t>Батайский пр., 51</t>
  </si>
  <si>
    <t>Продмаг</t>
  </si>
  <si>
    <t>8-й мкр. Марьинского Парка</t>
  </si>
  <si>
    <t>Метро "Марьино" (южн.) (выс.)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</si>
  <si>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</si>
  <si>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Конечный пункт: Метро "Марьино" (южн.)</t>
  </si>
  <si>
    <t xml:space="preserve"> Марьинский бульвар</t>
  </si>
  <si>
    <t>Метро "Марьино" (южн.)</t>
  </si>
  <si>
    <t>Минимальное количество транспортных средств:  7  ед.</t>
  </si>
  <si>
    <t>№ (ID) Маршрута: 824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</si>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</sst>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164" formatCode="0.0"/>
    <numFmt numFmtId="165" formatCode="h:mm;@"/>
    <numFmt numFmtId="166" formatCode="0.000000000000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11">
    <xf numFmtId="0" fontId="0" fillId="0" borderId="0" xfId="0"/>
    <xf numFmtId="0" fontId="3" fillId="0" borderId="0" xfId="1" applyFont="1" applyFill="1"/>
    <xf numFmtId="0" fontId="4" fillId="0" borderId="0" xfId="1" applyFont="1" applyFill="1"/>
    <xf numFmtId="0" fontId="2" fillId="0" borderId="0" xfId="1" applyFill="1"/>
    <xf numFmtId="0" fontId="6" fillId="0" borderId="0" xfId="1" applyFont="1" applyFill="1"/>
    <xf numFmtId="0" fontId="7" fillId="0" borderId="0" xfId="1" applyFont="1" applyFill="1" applyAlignment="1">
      <alignment horizontal="left"/>
    </xf>
    <xf numFmtId="0" fontId="4" fillId="0" borderId="0" xfId="1" applyFont="1" applyFill="1" applyAlignment="1">
      <alignment wrapText="1"/>
    </xf>
    <xf numFmtId="1" fontId="3" fillId="0" borderId="0" xfId="1" applyNumberFormat="1" applyFont="1" applyFill="1"/>
    <xf numFmtId="0" fontId="8" fillId="0" borderId="1" xfId="1" applyFont="1" applyFill="1" applyBorder="1" applyAlignment="1">
      <alignment horizontal="right"/>
    </xf>
    <xf numFmtId="0" fontId="3" fillId="0" borderId="1" xfId="1" applyFont="1" applyFill="1" applyBorder="1"/>
    <xf numFmtId="0" fontId="3" fillId="0" borderId="1" xfId="1" applyFont="1" applyFill="1" applyBorder="1" applyAlignment="1">
      <alignment vertical="center" wrapText="1"/>
    </xf>
    <xf numFmtId="0" fontId="4" fillId="0" borderId="0" xfId="1" applyFont="1" applyFill="1" applyAlignment="1">
      <alignment vertical="center" wrapText="1"/>
    </xf>
    <xf numFmtId="0" fontId="3" fillId="0" borderId="0" xfId="1" applyFont="1" applyFill="1" applyBorder="1"/>
    <xf numFmtId="1" fontId="3" fillId="0" borderId="0" xfId="1" applyNumberFormat="1" applyFont="1" applyFill="1" applyBorder="1"/>
    <xf numFmtId="0" fontId="3" fillId="0" borderId="0" xfId="1" applyFont="1" applyFill="1" applyAlignment="1">
      <alignment vertical="center" wrapText="1"/>
    </xf>
    <xf numFmtId="0" fontId="3" fillId="0" borderId="1" xfId="1" applyFont="1" applyFill="1" applyBorder="1" applyAlignment="1">
      <alignment wrapText="1"/>
    </xf>
    <xf numFmtId="0" fontId="5" fillId="0" borderId="0" xfId="1" applyFont="1" applyFill="1"/>
    <xf numFmtId="0" fontId="4" fillId="0" borderId="3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 wrapText="1"/>
    </xf>
    <xf numFmtId="0" fontId="3" fillId="0" borderId="1" xfId="1" applyFont="1" applyFill="1" applyBorder="1" applyAlignment="1">
      <alignment horizontal="right"/>
    </xf>
    <xf numFmtId="0" fontId="3" fillId="0" borderId="0" xfId="1" applyNumberFormat="1" applyFont="1" applyFill="1" applyBorder="1"/>
    <xf numFmtId="0" fontId="4" fillId="0" borderId="0" xfId="1" applyFont="1" applyFill="1" applyBorder="1"/>
    <xf numFmtId="0" fontId="3" fillId="0" borderId="0" xfId="1" applyFont="1" applyFill="1" applyBorder="1" applyAlignment="1">
      <alignment horizontal="left"/>
    </xf>
    <xf numFmtId="164" fontId="3" fillId="0" borderId="0" xfId="1" applyNumberFormat="1" applyFont="1" applyFill="1"/>
    <xf numFmtId="2" fontId="3" fillId="0" borderId="0" xfId="1" applyNumberFormat="1" applyFont="1" applyFill="1" applyBorder="1" applyAlignment="1">
      <alignment horizontal="left"/>
    </xf>
    <xf numFmtId="0" fontId="4" fillId="0" borderId="0" xfId="1" applyFont="1" applyFill="1" applyAlignment="1">
      <alignment vertical="center"/>
    </xf>
    <xf numFmtId="164" fontId="3" fillId="0" borderId="0" xfId="1" applyNumberFormat="1" applyFont="1" applyFill="1" applyBorder="1"/>
    <xf numFmtId="0" fontId="3" fillId="0" borderId="0" xfId="1" applyFont="1" applyFill="1" applyBorder="1" applyAlignment="1">
      <alignment horizontal="center" vertical="center"/>
    </xf>
    <xf numFmtId="20" fontId="3" fillId="0" borderId="0" xfId="1" applyNumberFormat="1" applyFont="1" applyFill="1" applyBorder="1" applyAlignment="1">
      <alignment horizontal="center"/>
    </xf>
    <xf numFmtId="20" fontId="3" fillId="0" borderId="0" xfId="1" applyNumberFormat="1" applyFont="1" applyFill="1" applyBorder="1"/>
    <xf numFmtId="0" fontId="12" fillId="0" borderId="0" xfId="1" applyFont="1" applyFill="1" applyAlignment="1">
      <alignment wrapText="1"/>
    </xf>
    <xf numFmtId="0" fontId="12" fillId="0" borderId="0" xfId="1" applyFont="1" applyFill="1"/>
    <xf numFmtId="0" fontId="4" fillId="0" borderId="0" xfId="1" applyFont="1" applyFill="1" applyAlignment="1">
      <alignment horizont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/>
    </xf>
    <xf numFmtId="165" fontId="4" fillId="0" borderId="3" xfId="1" applyNumberFormat="1" applyFont="1" applyFill="1" applyBorder="1" applyAlignment="1">
      <alignment horizontal="center" vertical="center"/>
    </xf>
    <xf numFmtId="0" fontId="4" fillId="0" borderId="12" xfId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/>
    </xf>
    <xf numFmtId="0" fontId="4" fillId="0" borderId="12" xfId="1" applyFont="1" applyFill="1" applyBorder="1" applyAlignment="1">
      <alignment horizontal="center" wrapText="1"/>
    </xf>
    <xf numFmtId="20" fontId="4" fillId="0" borderId="3" xfId="1" applyNumberFormat="1" applyFont="1" applyFill="1" applyBorder="1" applyAlignment="1">
      <alignment horizontal="center"/>
    </xf>
    <xf numFmtId="0" fontId="3" fillId="0" borderId="0" xfId="1" applyFont="1" applyFill="1" applyAlignment="1">
      <alignment wrapText="1"/>
    </xf>
    <xf numFmtId="20" fontId="4" fillId="0" borderId="3" xfId="1" applyNumberFormat="1" applyFont="1" applyFill="1" applyBorder="1" applyAlignment="1">
      <alignment horizontal="center" vertical="center"/>
    </xf>
    <xf numFmtId="0" fontId="5" fillId="0" borderId="0" xfId="1" applyFont="1" applyFill="1" applyAlignment="1">
      <alignment wrapText="1"/>
    </xf>
    <xf numFmtId="0" fontId="10" fillId="0" borderId="0" xfId="1" applyFont="1" applyFill="1" applyAlignment="1"/>
    <xf numFmtId="0" fontId="9" fillId="0" borderId="3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165" fontId="4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 wrapText="1"/>
    </xf>
    <xf numFmtId="20" fontId="4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wrapText="1"/>
    </xf>
    <xf numFmtId="166" fontId="3" fillId="0" borderId="0" xfId="1" applyNumberFormat="1" applyFont="1" applyFill="1" applyBorder="1" applyAlignment="1">
      <alignment wrapText="1"/>
    </xf>
    <xf numFmtId="0" fontId="3" fillId="0" borderId="0" xfId="1" applyFont="1" applyFill="1" applyBorder="1" applyAlignment="1">
      <alignment horizontal="right" wrapText="1"/>
    </xf>
    <xf numFmtId="1" fontId="4" fillId="0" borderId="0" xfId="1" applyNumberFormat="1" applyFont="1" applyFill="1" applyBorder="1" applyAlignment="1">
      <alignment vertical="center"/>
    </xf>
    <xf numFmtId="0" fontId="9" fillId="0" borderId="0" xfId="1" applyFont="1" applyFill="1" applyAlignment="1">
      <alignment horizontal="center"/>
    </xf>
    <xf numFmtId="0" fontId="4" fillId="0" borderId="0" xfId="1" applyFont="1" applyFill="1" applyAlignment="1">
      <alignment horizontal="center"/>
    </xf>
    <xf numFmtId="0" fontId="4" fillId="0" borderId="3" xfId="1" quotePrefix="1" applyFont="1" applyFill="1" applyBorder="1" applyAlignment="1">
      <alignment horizontal="center" vertical="center"/>
    </xf>
    <xf numFmtId="2" fontId="3" fillId="0" borderId="0" xfId="1" applyNumberFormat="1" applyFont="1" applyFill="1" applyBorder="1" applyAlignment="1">
      <alignment horizontal="right" wrapText="1"/>
    </xf>
    <xf numFmtId="2" fontId="3" fillId="0" borderId="0" xfId="1" applyNumberFormat="1" applyFont="1" applyFill="1" applyBorder="1"/>
    <xf numFmtId="2" fontId="3" fillId="0" borderId="0" xfId="1" applyNumberFormat="1" applyFont="1" applyFill="1" applyBorder="1" applyAlignment="1">
      <alignment wrapText="1"/>
    </xf>
    <xf numFmtId="1" fontId="3" fillId="0" borderId="3" xfId="1" applyNumberFormat="1" applyFont="1" applyFill="1" applyBorder="1"/>
    <xf numFmtId="0" fontId="3" fillId="0" borderId="3" xfId="1" applyFont="1" applyFill="1" applyBorder="1" applyAlignment="1">
      <alignment wrapText="1"/>
    </xf>
    <xf numFmtId="0" fontId="3" fillId="0" borderId="3" xfId="1" applyFont="1" applyFill="1" applyBorder="1"/>
    <xf numFmtId="166" fontId="3" fillId="0" borderId="3" xfId="1" applyNumberFormat="1" applyFont="1" applyFill="1" applyBorder="1" applyAlignment="1">
      <alignment wrapText="1"/>
    </xf>
    <xf numFmtId="2" fontId="3" fillId="0" borderId="3" xfId="1" applyNumberFormat="1" applyFont="1" applyFill="1" applyBorder="1" applyAlignment="1">
      <alignment horizontal="right" wrapText="1"/>
    </xf>
    <xf numFmtId="2" fontId="3" fillId="0" borderId="3" xfId="1" applyNumberFormat="1" applyFont="1" applyFill="1" applyBorder="1"/>
    <xf numFmtId="2" fontId="3" fillId="0" borderId="3" xfId="1" applyNumberFormat="1" applyFont="1" applyFill="1" applyBorder="1" applyAlignment="1">
      <alignment wrapText="1"/>
    </xf>
    <xf numFmtId="1" fontId="3" fillId="0" borderId="2" xfId="1" applyNumberFormat="1" applyFont="1" applyFill="1" applyBorder="1"/>
    <xf numFmtId="0" fontId="3" fillId="0" borderId="2" xfId="1" applyFont="1" applyFill="1" applyBorder="1" applyAlignment="1">
      <alignment wrapText="1"/>
    </xf>
    <xf numFmtId="0" fontId="3" fillId="0" borderId="2" xfId="1" applyFont="1" applyFill="1" applyBorder="1"/>
    <xf numFmtId="166" fontId="3" fillId="0" borderId="2" xfId="1" applyNumberFormat="1" applyFont="1" applyFill="1" applyBorder="1" applyAlignment="1">
      <alignment wrapText="1"/>
    </xf>
    <xf numFmtId="2" fontId="3" fillId="0" borderId="2" xfId="1" applyNumberFormat="1" applyFont="1" applyFill="1" applyBorder="1" applyAlignment="1">
      <alignment wrapText="1"/>
    </xf>
    <xf numFmtId="2" fontId="3" fillId="0" borderId="2" xfId="1" applyNumberFormat="1" applyFont="1" applyFill="1" applyBorder="1"/>
    <xf numFmtId="0" fontId="15" fillId="0" borderId="0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0" fontId="3" fillId="0" borderId="0" xfId="2" applyFont="1"/>
    <xf numFmtId="0" fontId="1" fillId="0" borderId="0" xfId="2"/>
    <xf numFmtId="0" fontId="6" fillId="2" borderId="0" xfId="2" applyFont="1" applyFill="1"/>
    <xf numFmtId="0" fontId="3" fillId="2" borderId="0" xfId="2" applyFont="1" applyFill="1"/>
    <xf numFmtId="0" fontId="7" fillId="2" borderId="0" xfId="2" applyFont="1" applyFill="1" applyAlignment="1">
      <alignment horizontal="left"/>
    </xf>
    <xf numFmtId="0" fontId="4" fillId="0" borderId="0" xfId="2" applyFont="1"/>
    <xf numFmtId="0" fontId="4" fillId="0" borderId="0" xfId="2" applyFont="1" applyAlignment="1">
      <alignment wrapText="1"/>
    </xf>
    <xf numFmtId="1" fontId="3" fillId="0" borderId="0" xfId="2" applyNumberFormat="1" applyFont="1"/>
    <xf numFmtId="0" fontId="5" fillId="0" borderId="0" xfId="2" applyFont="1" applyAlignment="1">
      <alignment vertical="center" wrapText="1"/>
    </xf>
    <xf numFmtId="0" fontId="8" fillId="3" borderId="1" xfId="2" applyFont="1" applyFill="1" applyBorder="1" applyAlignment="1">
      <alignment horizontal="right"/>
    </xf>
    <xf numFmtId="0" fontId="3" fillId="0" borderId="1" xfId="2" applyFont="1" applyBorder="1"/>
    <xf numFmtId="0" fontId="3" fillId="0" borderId="1" xfId="2" applyFont="1" applyBorder="1" applyAlignment="1">
      <alignment vertical="center" wrapText="1"/>
    </xf>
    <xf numFmtId="0" fontId="4" fillId="0" borderId="0" xfId="2" applyFont="1" applyAlignment="1">
      <alignment vertical="center" wrapText="1"/>
    </xf>
    <xf numFmtId="0" fontId="3" fillId="0" borderId="0" xfId="2" applyFont="1" applyBorder="1"/>
    <xf numFmtId="1" fontId="3" fillId="0" borderId="0" xfId="2" applyNumberFormat="1" applyFont="1" applyBorder="1"/>
    <xf numFmtId="0" fontId="3" fillId="3" borderId="0" xfId="2" applyFont="1" applyFill="1"/>
    <xf numFmtId="0" fontId="3" fillId="0" borderId="0" xfId="2" applyFont="1" applyAlignment="1">
      <alignment vertical="center" wrapText="1"/>
    </xf>
    <xf numFmtId="0" fontId="3" fillId="0" borderId="0" xfId="2" applyFont="1" applyFill="1" applyBorder="1"/>
    <xf numFmtId="0" fontId="3" fillId="0" borderId="1" xfId="2" applyFont="1" applyFill="1" applyBorder="1" applyAlignment="1">
      <alignment wrapText="1"/>
    </xf>
    <xf numFmtId="0" fontId="5" fillId="0" borderId="0" xfId="2" applyFont="1"/>
    <xf numFmtId="0" fontId="3" fillId="4" borderId="1" xfId="2" applyFont="1" applyFill="1" applyBorder="1"/>
    <xf numFmtId="0" fontId="4" fillId="0" borderId="3" xfId="2" applyFont="1" applyFill="1" applyBorder="1" applyAlignment="1">
      <alignment horizontal="center"/>
    </xf>
    <xf numFmtId="0" fontId="4" fillId="0" borderId="3" xfId="2" applyFont="1" applyFill="1" applyBorder="1" applyAlignment="1">
      <alignment horizontal="center" wrapText="1"/>
    </xf>
    <xf numFmtId="0" fontId="3" fillId="0" borderId="1" xfId="2" applyFont="1" applyBorder="1" applyAlignment="1">
      <alignment horizontal="right"/>
    </xf>
    <xf numFmtId="0" fontId="3" fillId="0" borderId="0" xfId="2" applyNumberFormat="1" applyFont="1" applyFill="1" applyBorder="1"/>
    <xf numFmtId="0" fontId="4" fillId="0" borderId="0" xfId="2" applyFont="1" applyFill="1" applyBorder="1"/>
    <xf numFmtId="0" fontId="4" fillId="0" borderId="0" xfId="2" applyFont="1" applyFill="1"/>
    <xf numFmtId="0" fontId="4" fillId="0" borderId="0" xfId="2" applyFont="1" applyFill="1" applyAlignment="1">
      <alignment wrapText="1"/>
    </xf>
    <xf numFmtId="0" fontId="4" fillId="0" borderId="0" xfId="2" applyFont="1" applyAlignment="1">
      <alignment vertical="center"/>
    </xf>
    <xf numFmtId="0" fontId="3" fillId="0" borderId="0" xfId="2" applyFont="1" applyBorder="1" applyAlignment="1">
      <alignment horizontal="center" vertical="center"/>
    </xf>
    <xf numFmtId="20" fontId="3" fillId="0" borderId="0" xfId="2" applyNumberFormat="1" applyFont="1" applyBorder="1" applyAlignment="1">
      <alignment horizontal="center"/>
    </xf>
    <xf numFmtId="20" fontId="3" fillId="0" borderId="0" xfId="2" applyNumberFormat="1" applyFont="1" applyBorder="1"/>
    <xf numFmtId="0" fontId="4" fillId="0" borderId="0" xfId="2" applyFont="1" applyFill="1" applyAlignment="1">
      <alignment horizontal="center" wrapText="1"/>
    </xf>
    <xf numFmtId="0" fontId="4" fillId="0" borderId="0" xfId="2" applyFont="1" applyFill="1" applyAlignment="1">
      <alignment horizontal="center" vertical="center" wrapText="1"/>
    </xf>
    <xf numFmtId="0" fontId="4" fillId="0" borderId="3" xfId="2" applyFont="1" applyFill="1" applyBorder="1" applyAlignment="1">
      <alignment horizontal="center" vertical="center"/>
    </xf>
    <xf numFmtId="165" fontId="4" fillId="0" borderId="3" xfId="2" applyNumberFormat="1" applyFont="1" applyFill="1" applyBorder="1" applyAlignment="1">
      <alignment horizontal="center" vertical="center"/>
    </xf>
    <xf numFmtId="0" fontId="4" fillId="0" borderId="12" xfId="2" applyFont="1" applyFill="1" applyBorder="1" applyAlignment="1">
      <alignment horizontal="center" vertical="center" wrapText="1"/>
    </xf>
    <xf numFmtId="165" fontId="4" fillId="0" borderId="3" xfId="2" applyNumberFormat="1" applyFont="1" applyFill="1" applyBorder="1" applyAlignment="1">
      <alignment horizontal="center"/>
    </xf>
    <xf numFmtId="0" fontId="4" fillId="0" borderId="12" xfId="2" applyFont="1" applyFill="1" applyBorder="1" applyAlignment="1">
      <alignment horizontal="center" wrapText="1"/>
    </xf>
    <xf numFmtId="20" fontId="4" fillId="0" borderId="3" xfId="2" applyNumberFormat="1" applyFont="1" applyFill="1" applyBorder="1" applyAlignment="1">
      <alignment horizontal="center"/>
    </xf>
    <xf numFmtId="0" fontId="3" fillId="0" borderId="0" xfId="2" applyFont="1" applyAlignment="1">
      <alignment wrapText="1"/>
    </xf>
    <xf numFmtId="20" fontId="4" fillId="0" borderId="3" xfId="2" applyNumberFormat="1" applyFont="1" applyFill="1" applyBorder="1" applyAlignment="1">
      <alignment horizontal="center" vertical="center"/>
    </xf>
    <xf numFmtId="0" fontId="5" fillId="0" borderId="0" xfId="2" applyFont="1" applyAlignment="1">
      <alignment wrapText="1"/>
    </xf>
    <xf numFmtId="0" fontId="10" fillId="0" borderId="0" xfId="2" applyFont="1" applyAlignment="1"/>
    <xf numFmtId="0" fontId="15" fillId="0" borderId="3" xfId="2" applyFont="1" applyFill="1" applyBorder="1" applyAlignment="1">
      <alignment horizontal="center"/>
    </xf>
    <xf numFmtId="0" fontId="4" fillId="0" borderId="0" xfId="2" applyFont="1" applyBorder="1" applyAlignment="1">
      <alignment horizontal="center"/>
    </xf>
    <xf numFmtId="165" fontId="4" fillId="0" borderId="0" xfId="2" applyNumberFormat="1" applyFont="1" applyBorder="1" applyAlignment="1">
      <alignment horizontal="center"/>
    </xf>
    <xf numFmtId="1" fontId="4" fillId="0" borderId="0" xfId="2" applyNumberFormat="1" applyFont="1" applyBorder="1" applyAlignment="1">
      <alignment horizontal="center"/>
    </xf>
    <xf numFmtId="0" fontId="4" fillId="0" borderId="0" xfId="2" applyFont="1" applyAlignment="1">
      <alignment horizontal="center" wrapText="1"/>
    </xf>
    <xf numFmtId="0" fontId="4" fillId="0" borderId="0" xfId="2" applyFont="1" applyBorder="1" applyAlignment="1">
      <alignment horizontal="center" wrapText="1"/>
    </xf>
    <xf numFmtId="20" fontId="4" fillId="0" borderId="0" xfId="2" applyNumberFormat="1" applyFont="1" applyBorder="1" applyAlignment="1">
      <alignment horizontal="center"/>
    </xf>
    <xf numFmtId="0" fontId="3" fillId="5" borderId="0" xfId="2" applyFont="1" applyFill="1"/>
    <xf numFmtId="0" fontId="4" fillId="0" borderId="0" xfId="2" applyFont="1" applyBorder="1"/>
    <xf numFmtId="1" fontId="3" fillId="0" borderId="0" xfId="2" applyNumberFormat="1" applyFont="1" applyFill="1" applyBorder="1"/>
    <xf numFmtId="0" fontId="3" fillId="0" borderId="0" xfId="2" applyFont="1" applyFill="1" applyBorder="1" applyAlignment="1">
      <alignment wrapText="1"/>
    </xf>
    <xf numFmtId="166" fontId="3" fillId="0" borderId="0" xfId="2" applyNumberFormat="1" applyFont="1" applyFill="1" applyBorder="1" applyAlignment="1">
      <alignment wrapText="1"/>
    </xf>
    <xf numFmtId="2" fontId="3" fillId="0" borderId="0" xfId="2" applyNumberFormat="1" applyFont="1" applyFill="1" applyBorder="1" applyAlignment="1">
      <alignment wrapText="1"/>
    </xf>
    <xf numFmtId="2" fontId="3" fillId="0" borderId="0" xfId="2" applyNumberFormat="1" applyFont="1" applyFill="1" applyBorder="1"/>
    <xf numFmtId="0" fontId="3" fillId="0" borderId="0" xfId="2" applyFont="1" applyBorder="1" applyAlignment="1">
      <alignment wrapText="1"/>
    </xf>
    <xf numFmtId="1" fontId="4" fillId="0" borderId="0" xfId="2" applyNumberFormat="1" applyFont="1" applyFill="1" applyBorder="1" applyAlignment="1">
      <alignment vertical="center"/>
    </xf>
    <xf numFmtId="0" fontId="4" fillId="0" borderId="3" xfId="2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9" fillId="0" borderId="0" xfId="2" applyFont="1" applyFill="1" applyAlignment="1">
      <alignment horizontal="center"/>
    </xf>
    <xf numFmtId="0" fontId="4" fillId="0" borderId="0" xfId="2" applyFont="1" applyFill="1" applyAlignment="1">
      <alignment horizontal="center"/>
    </xf>
    <xf numFmtId="0" fontId="4" fillId="0" borderId="0" xfId="2" applyFont="1" applyFill="1" applyBorder="1" applyAlignment="1">
      <alignment horizontal="center"/>
    </xf>
    <xf numFmtId="0" fontId="4" fillId="0" borderId="0" xfId="2" applyFont="1" applyAlignment="1">
      <alignment horizontal="center"/>
    </xf>
    <xf numFmtId="0" fontId="9" fillId="0" borderId="0" xfId="2" applyFont="1" applyFill="1" applyAlignment="1">
      <alignment horizontal="center" vertical="center"/>
    </xf>
    <xf numFmtId="0" fontId="4" fillId="0" borderId="3" xfId="2" applyFont="1" applyFill="1" applyBorder="1" applyAlignment="1">
      <alignment horizontal="center" vertical="center" wrapText="1"/>
    </xf>
    <xf numFmtId="0" fontId="15" fillId="0" borderId="12" xfId="2" applyFont="1" applyFill="1" applyBorder="1" applyAlignment="1">
      <alignment horizontal="center"/>
    </xf>
    <xf numFmtId="0" fontId="15" fillId="0" borderId="13" xfId="2" applyFont="1" applyFill="1" applyBorder="1" applyAlignment="1">
      <alignment horizontal="center"/>
    </xf>
    <xf numFmtId="0" fontId="9" fillId="0" borderId="12" xfId="2" applyFont="1" applyFill="1" applyBorder="1" applyAlignment="1">
      <alignment horizontal="center" vertical="center" wrapText="1"/>
    </xf>
    <xf numFmtId="0" fontId="9" fillId="0" borderId="13" xfId="2" applyFont="1" applyFill="1" applyBorder="1" applyAlignment="1">
      <alignment horizontal="center" vertical="center" wrapText="1"/>
    </xf>
    <xf numFmtId="0" fontId="9" fillId="0" borderId="2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9" xfId="2" applyFont="1" applyFill="1" applyBorder="1" applyAlignment="1">
      <alignment horizontal="center" vertical="center" wrapText="1"/>
    </xf>
    <xf numFmtId="0" fontId="5" fillId="0" borderId="0" xfId="2" applyFont="1" applyAlignment="1">
      <alignment horizontal="right" vertical="center" wrapText="1"/>
    </xf>
    <xf numFmtId="0" fontId="9" fillId="0" borderId="0" xfId="2" applyFont="1" applyAlignment="1">
      <alignment horizontal="center"/>
    </xf>
    <xf numFmtId="0" fontId="4" fillId="0" borderId="2" xfId="2" applyFont="1" applyFill="1" applyBorder="1" applyAlignment="1">
      <alignment horizontal="center" vertical="center" wrapText="1"/>
    </xf>
    <xf numFmtId="0" fontId="4" fillId="0" borderId="6" xfId="2" applyFont="1" applyFill="1" applyBorder="1" applyAlignment="1">
      <alignment horizontal="center" vertical="center" wrapText="1"/>
    </xf>
    <xf numFmtId="0" fontId="4" fillId="0" borderId="9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 wrapText="1"/>
    </xf>
    <xf numFmtId="0" fontId="4" fillId="0" borderId="7" xfId="2" applyFont="1" applyFill="1" applyBorder="1" applyAlignment="1">
      <alignment horizontal="center" vertical="center" wrapText="1"/>
    </xf>
    <xf numFmtId="0" fontId="4" fillId="0" borderId="8" xfId="2" applyFont="1" applyFill="1" applyBorder="1" applyAlignment="1">
      <alignment horizontal="center" vertical="center" wrapText="1"/>
    </xf>
    <xf numFmtId="0" fontId="4" fillId="0" borderId="10" xfId="2" applyFont="1" applyFill="1" applyBorder="1" applyAlignment="1">
      <alignment horizontal="center" vertical="center" wrapText="1"/>
    </xf>
    <xf numFmtId="0" fontId="4" fillId="0" borderId="11" xfId="2" applyFont="1" applyFill="1" applyBorder="1" applyAlignment="1">
      <alignment horizontal="center" vertical="center" wrapText="1"/>
    </xf>
    <xf numFmtId="0" fontId="10" fillId="0" borderId="0" xfId="2" applyFont="1" applyAlignment="1">
      <alignment horizontal="center" vertical="center"/>
    </xf>
    <xf numFmtId="0" fontId="11" fillId="0" borderId="3" xfId="2" applyFont="1" applyFill="1" applyBorder="1" applyAlignment="1">
      <alignment horizontal="center"/>
    </xf>
    <xf numFmtId="0" fontId="5" fillId="0" borderId="0" xfId="2" applyFont="1" applyAlignment="1">
      <alignment horizontal="center" vertical="center"/>
    </xf>
    <xf numFmtId="0" fontId="4" fillId="0" borderId="3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/>
    </xf>
    <xf numFmtId="0" fontId="5" fillId="0" borderId="0" xfId="2" applyFont="1" applyFill="1" applyAlignment="1">
      <alignment horizontal="right" vertical="center"/>
    </xf>
    <xf numFmtId="2" fontId="5" fillId="0" borderId="0" xfId="2" applyNumberFormat="1" applyFont="1" applyFill="1" applyAlignment="1">
      <alignment horizontal="left" vertical="center"/>
    </xf>
    <xf numFmtId="0" fontId="3" fillId="0" borderId="3" xfId="2" applyFont="1" applyBorder="1" applyAlignment="1">
      <alignment horizontal="center" vertical="center" wrapText="1"/>
    </xf>
    <xf numFmtId="2" fontId="14" fillId="0" borderId="0" xfId="2" applyNumberFormat="1" applyFont="1" applyFill="1" applyAlignment="1">
      <alignment horizontal="left" vertical="center"/>
    </xf>
    <xf numFmtId="0" fontId="5" fillId="0" borderId="0" xfId="2" applyFont="1" applyAlignment="1">
      <alignment horizontal="right" vertical="center"/>
    </xf>
    <xf numFmtId="0" fontId="3" fillId="0" borderId="2" xfId="2" applyFont="1" applyFill="1" applyBorder="1" applyAlignment="1">
      <alignment horizontal="center" vertical="center" wrapText="1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3" fillId="0" borderId="3" xfId="2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center" vertical="center" wrapText="1"/>
    </xf>
    <xf numFmtId="0" fontId="9" fillId="0" borderId="6" xfId="2" applyFont="1" applyBorder="1" applyAlignment="1">
      <alignment horizontal="center" vertical="center" wrapText="1"/>
    </xf>
    <xf numFmtId="0" fontId="9" fillId="0" borderId="9" xfId="2" applyFont="1" applyBorder="1" applyAlignment="1">
      <alignment horizontal="center" vertical="center" wrapText="1"/>
    </xf>
    <xf numFmtId="0" fontId="5" fillId="0" borderId="0" xfId="1" applyFont="1" applyFill="1" applyAlignment="1">
      <alignment horizontal="right" vertical="center" wrapText="1"/>
    </xf>
    <xf numFmtId="0" fontId="9" fillId="0" borderId="0" xfId="1" applyFont="1" applyFill="1" applyAlignment="1">
      <alignment horizontal="center"/>
    </xf>
    <xf numFmtId="0" fontId="4" fillId="0" borderId="2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 wrapText="1"/>
    </xf>
    <xf numFmtId="0" fontId="9" fillId="0" borderId="0" xfId="1" applyFont="1" applyFill="1" applyAlignment="1">
      <alignment horizontal="center" vertical="center"/>
    </xf>
    <xf numFmtId="0" fontId="4" fillId="0" borderId="3" xfId="1" applyFont="1" applyFill="1" applyBorder="1" applyAlignment="1">
      <alignment horizontal="center" vertical="center" wrapText="1"/>
    </xf>
    <xf numFmtId="0" fontId="4" fillId="0" borderId="4" xfId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8" xfId="1" applyFont="1" applyFill="1" applyBorder="1" applyAlignment="1">
      <alignment horizontal="center" vertical="center" wrapText="1"/>
    </xf>
    <xf numFmtId="0" fontId="4" fillId="0" borderId="10" xfId="1" applyFont="1" applyFill="1" applyBorder="1" applyAlignment="1">
      <alignment horizontal="center" vertical="center" wrapText="1"/>
    </xf>
    <xf numFmtId="0" fontId="4" fillId="0" borderId="11" xfId="1" applyFont="1" applyFill="1" applyBorder="1" applyAlignment="1">
      <alignment horizontal="center" vertical="center" wrapText="1"/>
    </xf>
    <xf numFmtId="0" fontId="10" fillId="0" borderId="0" xfId="1" applyFont="1" applyFill="1" applyAlignment="1">
      <alignment horizontal="center" vertical="center"/>
    </xf>
    <xf numFmtId="0" fontId="11" fillId="0" borderId="3" xfId="1" applyFont="1" applyFill="1" applyBorder="1" applyAlignment="1">
      <alignment horizontal="center"/>
    </xf>
    <xf numFmtId="0" fontId="5" fillId="0" borderId="0" xfId="1" applyFont="1" applyFill="1" applyAlignment="1">
      <alignment horizontal="center" vertical="center"/>
    </xf>
    <xf numFmtId="0" fontId="4" fillId="0" borderId="3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 wrapText="1"/>
    </xf>
    <xf numFmtId="0" fontId="9" fillId="0" borderId="6" xfId="1" applyFont="1" applyFill="1" applyBorder="1" applyAlignment="1">
      <alignment horizontal="center" vertical="center" wrapText="1"/>
    </xf>
    <xf numFmtId="0" fontId="9" fillId="0" borderId="9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 vertical="center" wrapText="1"/>
    </xf>
    <xf numFmtId="0" fontId="9" fillId="0" borderId="13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right" vertical="center"/>
    </xf>
    <xf numFmtId="2" fontId="14" fillId="0" borderId="0" xfId="1" applyNumberFormat="1" applyFont="1" applyFill="1" applyAlignment="1">
      <alignment horizontal="left" vertical="center"/>
    </xf>
    <xf numFmtId="0" fontId="3" fillId="0" borderId="3" xfId="1" applyFont="1" applyFill="1" applyBorder="1" applyAlignment="1">
      <alignment horizontal="center" vertical="center" wrapText="1"/>
    </xf>
    <xf numFmtId="2" fontId="5" fillId="0" borderId="0" xfId="1" applyNumberFormat="1" applyFont="1" applyFill="1" applyAlignment="1">
      <alignment horizontal="left" vertical="center"/>
    </xf>
    <xf numFmtId="0" fontId="15" fillId="0" borderId="12" xfId="1" applyFont="1" applyFill="1" applyBorder="1" applyAlignment="1">
      <alignment horizontal="center"/>
    </xf>
    <xf numFmtId="0" fontId="15" fillId="0" borderId="13" xfId="1" applyFont="1" applyFill="1" applyBorder="1" applyAlignment="1">
      <alignment horizontal="center"/>
    </xf>
    <xf numFmtId="0" fontId="9" fillId="0" borderId="12" xfId="1" applyFont="1" applyFill="1" applyBorder="1" applyAlignment="1">
      <alignment horizontal="center"/>
    </xf>
    <xf numFmtId="0" fontId="9" fillId="0" borderId="13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</cellXfs>
  <cellStyles count="3">
    <cellStyle name="Normal 2" xfId="1"/>
    <cellStyle name="Normal 3" xfId="2"/>
    <cellStyle name="Обычный" xfId="0" builtinId="0"/>
  </cellStyles>
  <dxfs count="19"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166688</xdr:colOff>
      <xdr:row>40</xdr:row>
      <xdr:rowOff>-1</xdr:rowOff>
    </xdr:from>
    <xdr:ext cx="10120311" cy="6413894"/>
    <xdr:pic>
      <xdr:nvPicPr>
        <xdr:cNvPr id="2" name="Рисунок 2" descr="82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85888" y="7619999"/>
          <a:ext cx="10120311" cy="641389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0</xdr:rowOff>
    </xdr:from>
    <xdr:to>
      <xdr:col>10</xdr:col>
      <xdr:colOff>333375</xdr:colOff>
      <xdr:row>82</xdr:row>
      <xdr:rowOff>29505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6572"/>
        <a:stretch/>
      </xdr:blipFill>
      <xdr:spPr>
        <a:xfrm>
          <a:off x="28575" y="8315325"/>
          <a:ext cx="12353925" cy="82305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0</xdr:rowOff>
    </xdr:from>
    <xdr:to>
      <xdr:col>10</xdr:col>
      <xdr:colOff>323850</xdr:colOff>
      <xdr:row>77</xdr:row>
      <xdr:rowOff>98397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2879" b="7317"/>
        <a:stretch/>
      </xdr:blipFill>
      <xdr:spPr>
        <a:xfrm>
          <a:off x="28575" y="8315325"/>
          <a:ext cx="12344400" cy="7299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1</xdr:rowOff>
    </xdr:from>
    <xdr:to>
      <xdr:col>6</xdr:col>
      <xdr:colOff>430</xdr:colOff>
      <xdr:row>80</xdr:row>
      <xdr:rowOff>9526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0833" r="22633" b="7368"/>
        <a:stretch/>
      </xdr:blipFill>
      <xdr:spPr>
        <a:xfrm>
          <a:off x="28575" y="8315326"/>
          <a:ext cx="8576105" cy="78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80</xdr:row>
      <xdr:rowOff>38099</xdr:rowOff>
    </xdr:from>
    <xdr:to>
      <xdr:col>5</xdr:col>
      <xdr:colOff>390525</xdr:colOff>
      <xdr:row>99</xdr:row>
      <xdr:rowOff>136491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913" t="5792" r="20739" b="28103"/>
        <a:stretch/>
      </xdr:blipFill>
      <xdr:spPr>
        <a:xfrm>
          <a:off x="47624" y="16154399"/>
          <a:ext cx="7677151" cy="38988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40</xdr:row>
      <xdr:rowOff>200024</xdr:rowOff>
    </xdr:from>
    <xdr:to>
      <xdr:col>10</xdr:col>
      <xdr:colOff>345821</xdr:colOff>
      <xdr:row>78</xdr:row>
      <xdr:rowOff>76199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8144"/>
        <a:stretch/>
      </xdr:blipFill>
      <xdr:spPr>
        <a:xfrm>
          <a:off x="38100" y="8315324"/>
          <a:ext cx="12356846" cy="7477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33948</xdr:colOff>
      <xdr:row>40</xdr:row>
      <xdr:rowOff>200024</xdr:rowOff>
    </xdr:from>
    <xdr:to>
      <xdr:col>10</xdr:col>
      <xdr:colOff>352425</xdr:colOff>
      <xdr:row>74</xdr:row>
      <xdr:rowOff>171449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85" b="353"/>
        <a:stretch/>
      </xdr:blipFill>
      <xdr:spPr>
        <a:xfrm>
          <a:off x="33948" y="8315324"/>
          <a:ext cx="12367602" cy="6772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10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75" customWidth="1"/>
    <col min="2" max="2" width="9.7109375" style="75" customWidth="1"/>
    <col min="3" max="3" width="49.42578125" style="75" customWidth="1"/>
    <col min="4" max="4" width="33" style="75" customWidth="1"/>
    <col min="5" max="5" width="18.7109375" style="75" customWidth="1"/>
    <col min="6" max="6" width="19.140625" style="75" customWidth="1"/>
    <col min="7" max="7" width="10.85546875" style="75" customWidth="1"/>
    <col min="8" max="8" width="12" style="75" customWidth="1"/>
    <col min="9" max="9" width="12.5703125" style="75" customWidth="1"/>
    <col min="10" max="10" width="16.140625" style="76" customWidth="1"/>
    <col min="11" max="11" width="5.5703125" style="76" customWidth="1"/>
    <col min="12" max="12" width="11" style="75" hidden="1" customWidth="1"/>
    <col min="13" max="13" width="43" style="75" hidden="1" customWidth="1"/>
    <col min="14" max="14" width="19.42578125" style="75" hidden="1" customWidth="1"/>
    <col min="15" max="15" width="5.7109375" style="80" customWidth="1"/>
    <col min="16" max="16" width="9.5703125" style="80" customWidth="1"/>
    <col min="17" max="17" width="10" style="81" customWidth="1"/>
    <col min="18" max="18" width="13.5703125" style="81" customWidth="1"/>
    <col min="19" max="19" width="18.85546875" style="81" customWidth="1"/>
    <col min="20" max="20" width="13.5703125" style="81" customWidth="1"/>
    <col min="21" max="21" width="18.85546875" style="81" customWidth="1"/>
    <col min="22" max="22" width="9.42578125" style="81" customWidth="1"/>
    <col min="23" max="23" width="9.5703125" style="81" customWidth="1"/>
    <col min="24" max="24" width="10" style="80" customWidth="1"/>
    <col min="25" max="25" width="13.5703125" style="80" customWidth="1"/>
    <col min="26" max="26" width="18.85546875" style="80" customWidth="1"/>
    <col min="27" max="27" width="13.5703125" style="80" customWidth="1"/>
    <col min="28" max="28" width="18.85546875" style="80" customWidth="1"/>
    <col min="29" max="29" width="5.7109375" style="80" customWidth="1"/>
    <col min="30" max="30" width="17.5703125" style="75" customWidth="1"/>
    <col min="31" max="31" width="14.28515625" style="75" customWidth="1"/>
    <col min="32" max="32" width="17.7109375" style="75" customWidth="1"/>
    <col min="33" max="33" width="7.140625" style="75" customWidth="1"/>
    <col min="34" max="34" width="14.42578125" style="82" customWidth="1"/>
    <col min="35" max="35" width="17.5703125" style="75" customWidth="1"/>
    <col min="36" max="36" width="14.42578125" style="75" customWidth="1"/>
    <col min="37" max="37" width="17.7109375" style="75" customWidth="1"/>
    <col min="38" max="16384" width="9.140625" style="75"/>
  </cols>
  <sheetData>
    <row r="1" spans="1:38" ht="90" customHeight="1">
      <c r="E1" s="150" t="s">
        <v>216</v>
      </c>
      <c r="F1" s="150"/>
      <c r="G1" s="150"/>
      <c r="H1" s="150"/>
      <c r="I1" s="150"/>
      <c r="J1" s="150"/>
      <c r="L1" s="77" t="s">
        <v>0</v>
      </c>
      <c r="M1" s="78"/>
      <c r="N1" s="79">
        <v>8</v>
      </c>
    </row>
    <row r="2" spans="1:38" ht="16.5" customHeight="1">
      <c r="D2" s="83"/>
      <c r="E2" s="150"/>
      <c r="F2" s="150"/>
      <c r="G2" s="150"/>
      <c r="H2" s="150"/>
      <c r="I2" s="150"/>
      <c r="J2" s="150"/>
      <c r="L2" s="84" t="e">
        <f ca="1">INDIRECT("лоты!C"&amp;SUM(N1,3))</f>
        <v>#REF!</v>
      </c>
      <c r="M2" s="85" t="s">
        <v>1</v>
      </c>
      <c r="N2" s="86"/>
      <c r="O2" s="87"/>
      <c r="P2" s="151" t="s">
        <v>2</v>
      </c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D2" s="88"/>
      <c r="AE2" s="88"/>
      <c r="AF2" s="88"/>
      <c r="AG2" s="88"/>
      <c r="AH2" s="89"/>
      <c r="AI2" s="88"/>
      <c r="AJ2" s="88"/>
      <c r="AK2" s="89"/>
      <c r="AL2" s="88"/>
    </row>
    <row r="3" spans="1:38" ht="15" customHeight="1">
      <c r="D3" s="83"/>
      <c r="E3" s="150"/>
      <c r="F3" s="150"/>
      <c r="G3" s="150"/>
      <c r="H3" s="150"/>
      <c r="I3" s="150"/>
      <c r="J3" s="150"/>
      <c r="L3" s="90" t="e">
        <f ca="1">IF(INDIRECT("лоты!d"&amp;SUM(N1,3))="","",INDIRECT("лоты!d"&amp;SUM(N1,3)))</f>
        <v>#REF!</v>
      </c>
      <c r="M3" s="75" t="s">
        <v>3</v>
      </c>
      <c r="N3" s="91"/>
      <c r="O3" s="87"/>
      <c r="AI3" s="88"/>
      <c r="AJ3" s="88"/>
      <c r="AK3" s="89"/>
      <c r="AL3" s="88"/>
    </row>
    <row r="4" spans="1:38" ht="15" customHeight="1">
      <c r="L4" s="85">
        <v>120</v>
      </c>
      <c r="M4" s="85" t="s">
        <v>4</v>
      </c>
      <c r="N4" s="86"/>
      <c r="O4" s="87"/>
      <c r="P4" s="152" t="s">
        <v>5</v>
      </c>
      <c r="Q4" s="152" t="s">
        <v>6</v>
      </c>
      <c r="R4" s="152" t="s">
        <v>7</v>
      </c>
      <c r="S4" s="152" t="s">
        <v>8</v>
      </c>
      <c r="T4" s="152" t="s">
        <v>9</v>
      </c>
      <c r="U4" s="152" t="s">
        <v>10</v>
      </c>
      <c r="V4" s="152" t="s">
        <v>11</v>
      </c>
      <c r="W4" s="152" t="s">
        <v>12</v>
      </c>
      <c r="X4" s="142" t="s">
        <v>13</v>
      </c>
      <c r="Y4" s="155" t="s">
        <v>14</v>
      </c>
      <c r="Z4" s="156"/>
      <c r="AA4" s="155" t="s">
        <v>15</v>
      </c>
      <c r="AB4" s="156"/>
      <c r="AI4" s="88"/>
      <c r="AJ4" s="88"/>
      <c r="AK4" s="89"/>
      <c r="AL4" s="88"/>
    </row>
    <row r="5" spans="1:38" ht="15" customHeight="1">
      <c r="B5" s="161" t="s">
        <v>215</v>
      </c>
      <c r="C5" s="161"/>
      <c r="D5" s="161"/>
      <c r="E5" s="161"/>
      <c r="F5" s="161"/>
      <c r="G5" s="161"/>
      <c r="H5" s="161"/>
      <c r="I5" s="161"/>
      <c r="J5" s="161"/>
      <c r="L5" s="92">
        <v>120</v>
      </c>
      <c r="M5" s="88" t="s">
        <v>17</v>
      </c>
      <c r="N5" s="91"/>
      <c r="O5" s="87"/>
      <c r="P5" s="153"/>
      <c r="Q5" s="153"/>
      <c r="R5" s="153"/>
      <c r="S5" s="153"/>
      <c r="T5" s="153"/>
      <c r="U5" s="153"/>
      <c r="V5" s="153"/>
      <c r="W5" s="153"/>
      <c r="X5" s="142"/>
      <c r="Y5" s="157"/>
      <c r="Z5" s="158"/>
      <c r="AA5" s="157"/>
      <c r="AB5" s="158"/>
      <c r="AI5" s="88"/>
      <c r="AJ5" s="88"/>
      <c r="AK5" s="89"/>
      <c r="AL5" s="88"/>
    </row>
    <row r="6" spans="1:38" ht="15.75" customHeight="1">
      <c r="B6" s="161"/>
      <c r="C6" s="161"/>
      <c r="D6" s="161"/>
      <c r="E6" s="161"/>
      <c r="F6" s="161"/>
      <c r="G6" s="161"/>
      <c r="H6" s="161"/>
      <c r="I6" s="161"/>
      <c r="J6" s="161"/>
      <c r="L6" s="93">
        <v>235</v>
      </c>
      <c r="M6" s="85" t="s">
        <v>18</v>
      </c>
      <c r="N6" s="85"/>
      <c r="P6" s="153"/>
      <c r="Q6" s="153"/>
      <c r="R6" s="153"/>
      <c r="S6" s="153"/>
      <c r="T6" s="153"/>
      <c r="U6" s="153"/>
      <c r="V6" s="153"/>
      <c r="W6" s="153"/>
      <c r="X6" s="142"/>
      <c r="Y6" s="157"/>
      <c r="Z6" s="158"/>
      <c r="AA6" s="157"/>
      <c r="AB6" s="158"/>
      <c r="AI6" s="88"/>
      <c r="AJ6" s="88"/>
      <c r="AK6" s="89"/>
      <c r="AL6" s="88"/>
    </row>
    <row r="7" spans="1:38" ht="15.75" customHeight="1">
      <c r="A7" s="94"/>
      <c r="L7" s="92">
        <v>236</v>
      </c>
      <c r="M7" s="88" t="s">
        <v>19</v>
      </c>
      <c r="N7" s="88"/>
      <c r="P7" s="154"/>
      <c r="Q7" s="154"/>
      <c r="R7" s="154"/>
      <c r="S7" s="154"/>
      <c r="T7" s="154"/>
      <c r="U7" s="154"/>
      <c r="V7" s="154"/>
      <c r="W7" s="154"/>
      <c r="X7" s="142"/>
      <c r="Y7" s="159"/>
      <c r="Z7" s="160"/>
      <c r="AA7" s="159"/>
      <c r="AB7" s="160"/>
      <c r="AI7" s="88"/>
      <c r="AJ7" s="88"/>
      <c r="AK7" s="89"/>
      <c r="AL7" s="88"/>
    </row>
    <row r="8" spans="1:38" ht="15.75" customHeight="1">
      <c r="A8" s="94"/>
      <c r="B8" s="161" t="s">
        <v>20</v>
      </c>
      <c r="C8" s="161"/>
      <c r="D8" s="161"/>
      <c r="E8" s="161"/>
      <c r="F8" s="161"/>
      <c r="G8" s="161"/>
      <c r="H8" s="161"/>
      <c r="I8" s="161"/>
      <c r="J8" s="161"/>
      <c r="L8" s="95">
        <v>1</v>
      </c>
      <c r="M8" s="85" t="s">
        <v>21</v>
      </c>
      <c r="N8" s="85"/>
      <c r="P8" s="96">
        <v>1</v>
      </c>
      <c r="Q8" s="97">
        <v>1</v>
      </c>
      <c r="R8" s="97">
        <v>1</v>
      </c>
      <c r="S8" s="97">
        <v>1</v>
      </c>
      <c r="T8" s="97">
        <v>1</v>
      </c>
      <c r="U8" s="97">
        <v>1</v>
      </c>
      <c r="V8" s="97">
        <v>0</v>
      </c>
      <c r="W8" s="97">
        <v>0</v>
      </c>
      <c r="X8" s="97">
        <v>0</v>
      </c>
      <c r="Y8" s="162" t="s">
        <v>22</v>
      </c>
      <c r="Z8" s="162"/>
      <c r="AA8" s="162" t="s">
        <v>23</v>
      </c>
      <c r="AB8" s="162"/>
      <c r="AD8" s="88"/>
      <c r="AE8" s="88"/>
      <c r="AF8" s="88"/>
      <c r="AG8" s="88"/>
      <c r="AH8" s="89"/>
      <c r="AI8" s="88"/>
      <c r="AJ8" s="88"/>
      <c r="AK8" s="89"/>
      <c r="AL8" s="88"/>
    </row>
    <row r="9" spans="1:38" ht="15.75" customHeight="1">
      <c r="A9" s="94"/>
      <c r="B9" s="161"/>
      <c r="C9" s="161"/>
      <c r="D9" s="161"/>
      <c r="E9" s="161"/>
      <c r="F9" s="161"/>
      <c r="G9" s="161"/>
      <c r="H9" s="161"/>
      <c r="I9" s="161"/>
      <c r="J9" s="161"/>
      <c r="L9" s="95" t="s">
        <v>24</v>
      </c>
      <c r="M9" s="85" t="s">
        <v>25</v>
      </c>
      <c r="N9" s="85"/>
      <c r="P9" s="96">
        <v>2</v>
      </c>
      <c r="Q9" s="97">
        <v>0</v>
      </c>
      <c r="R9" s="97">
        <v>0</v>
      </c>
      <c r="S9" s="97">
        <v>0</v>
      </c>
      <c r="T9" s="97">
        <v>0</v>
      </c>
      <c r="U9" s="97">
        <v>0</v>
      </c>
      <c r="V9" s="97">
        <v>1</v>
      </c>
      <c r="W9" s="97">
        <v>1</v>
      </c>
      <c r="X9" s="97">
        <v>1</v>
      </c>
      <c r="Y9" s="162" t="s">
        <v>22</v>
      </c>
      <c r="Z9" s="162"/>
      <c r="AA9" s="162" t="s">
        <v>23</v>
      </c>
      <c r="AB9" s="162"/>
      <c r="AD9" s="88"/>
      <c r="AE9" s="88"/>
      <c r="AF9" s="88"/>
      <c r="AG9" s="88"/>
      <c r="AH9" s="89"/>
      <c r="AI9" s="88"/>
      <c r="AJ9" s="88"/>
      <c r="AK9" s="89"/>
      <c r="AL9" s="88"/>
    </row>
    <row r="10" spans="1:38" ht="15.75" customHeight="1">
      <c r="A10" s="94"/>
      <c r="B10" s="163" t="s">
        <v>26</v>
      </c>
      <c r="C10" s="163"/>
      <c r="D10" s="163"/>
      <c r="E10" s="163"/>
      <c r="F10" s="163"/>
      <c r="G10" s="163"/>
      <c r="H10" s="163"/>
      <c r="I10" s="163"/>
      <c r="J10" s="163"/>
      <c r="L10" s="98" t="e">
        <f ca="1">INDIRECT("лоты!e"&amp;SUM(N1,3))</f>
        <v>#REF!</v>
      </c>
      <c r="M10" s="85" t="s">
        <v>27</v>
      </c>
      <c r="N10" s="85"/>
      <c r="P10" s="96">
        <v>3</v>
      </c>
      <c r="Q10" s="97">
        <v>1</v>
      </c>
      <c r="R10" s="97">
        <v>1</v>
      </c>
      <c r="S10" s="97">
        <v>1</v>
      </c>
      <c r="T10" s="97">
        <v>1</v>
      </c>
      <c r="U10" s="97">
        <v>1</v>
      </c>
      <c r="V10" s="97">
        <v>0</v>
      </c>
      <c r="W10" s="97">
        <v>0</v>
      </c>
      <c r="X10" s="97">
        <v>0</v>
      </c>
      <c r="Y10" s="162" t="s">
        <v>28</v>
      </c>
      <c r="Z10" s="162"/>
      <c r="AA10" s="162" t="s">
        <v>29</v>
      </c>
      <c r="AB10" s="162"/>
      <c r="AD10" s="88"/>
      <c r="AE10" s="88"/>
      <c r="AF10" s="88"/>
      <c r="AG10" s="88"/>
      <c r="AH10" s="89"/>
      <c r="AI10" s="88"/>
      <c r="AJ10" s="88"/>
      <c r="AK10" s="89"/>
      <c r="AL10" s="88"/>
    </row>
    <row r="11" spans="1:38" ht="15.75" customHeight="1">
      <c r="A11" s="94"/>
      <c r="B11" s="163"/>
      <c r="C11" s="163"/>
      <c r="D11" s="163"/>
      <c r="E11" s="163"/>
      <c r="F11" s="163"/>
      <c r="G11" s="163"/>
      <c r="H11" s="163"/>
      <c r="I11" s="163"/>
      <c r="J11" s="163"/>
      <c r="L11" s="92" t="str">
        <f>INDEX(C87:C196,MATCH(L9,C87:C196,0)-1)</f>
        <v>Метро "Марьино" (южн.) (выс.)</v>
      </c>
      <c r="M11" s="99" t="s">
        <v>30</v>
      </c>
      <c r="N11" s="92"/>
      <c r="O11" s="100"/>
      <c r="P11" s="96">
        <v>4</v>
      </c>
      <c r="Q11" s="97">
        <v>0</v>
      </c>
      <c r="R11" s="97">
        <v>0</v>
      </c>
      <c r="S11" s="97">
        <v>0</v>
      </c>
      <c r="T11" s="97">
        <v>0</v>
      </c>
      <c r="U11" s="97">
        <v>0</v>
      </c>
      <c r="V11" s="97">
        <v>1</v>
      </c>
      <c r="W11" s="97">
        <v>1</v>
      </c>
      <c r="X11" s="97">
        <v>1</v>
      </c>
      <c r="Y11" s="162" t="s">
        <v>28</v>
      </c>
      <c r="Z11" s="162"/>
      <c r="AA11" s="162" t="s">
        <v>29</v>
      </c>
      <c r="AB11" s="162"/>
      <c r="AD11" s="88"/>
      <c r="AE11" s="88"/>
      <c r="AF11" s="88"/>
      <c r="AG11" s="88"/>
      <c r="AH11" s="89"/>
      <c r="AI11" s="88"/>
      <c r="AJ11" s="88"/>
      <c r="AK11" s="89"/>
      <c r="AL11" s="88"/>
    </row>
    <row r="12" spans="1:38" ht="15.75" customHeight="1">
      <c r="A12" s="94"/>
      <c r="L12" s="99"/>
      <c r="M12" s="92"/>
      <c r="N12" s="92"/>
      <c r="O12" s="100"/>
      <c r="P12" s="101"/>
      <c r="Q12" s="102"/>
      <c r="R12" s="102"/>
      <c r="S12" s="102"/>
      <c r="T12" s="102"/>
      <c r="U12" s="102"/>
      <c r="V12" s="102"/>
      <c r="W12" s="102"/>
      <c r="X12" s="101"/>
      <c r="Y12" s="101"/>
      <c r="Z12" s="101"/>
      <c r="AA12" s="101"/>
      <c r="AB12" s="101"/>
      <c r="AD12" s="88"/>
      <c r="AE12" s="88"/>
      <c r="AF12" s="88"/>
      <c r="AG12" s="88"/>
      <c r="AH12" s="89"/>
      <c r="AI12" s="88"/>
      <c r="AJ12" s="88"/>
      <c r="AK12" s="89"/>
      <c r="AL12" s="88"/>
    </row>
    <row r="13" spans="1:38" ht="15.75" customHeight="1">
      <c r="A13" s="94"/>
      <c r="M13" s="92"/>
      <c r="N13" s="92"/>
      <c r="O13" s="100"/>
      <c r="P13" s="141" t="s">
        <v>33</v>
      </c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03"/>
      <c r="AD13" s="88"/>
      <c r="AE13" s="88"/>
      <c r="AF13" s="88"/>
      <c r="AG13" s="88"/>
      <c r="AH13" s="89"/>
      <c r="AI13" s="88"/>
      <c r="AJ13" s="88"/>
      <c r="AK13" s="89"/>
      <c r="AL13" s="88"/>
    </row>
    <row r="14" spans="1:38" ht="15.75" customHeight="1">
      <c r="A14" s="94"/>
      <c r="B14" s="161" t="s">
        <v>34</v>
      </c>
      <c r="C14" s="161"/>
      <c r="D14" s="161"/>
      <c r="E14" s="161"/>
      <c r="F14" s="161"/>
      <c r="G14" s="161"/>
      <c r="H14" s="161"/>
      <c r="I14" s="161"/>
      <c r="J14" s="161"/>
      <c r="L14" s="99"/>
      <c r="M14" s="92"/>
      <c r="N14" s="92"/>
      <c r="O14" s="100"/>
      <c r="P14" s="101"/>
      <c r="Q14" s="102"/>
      <c r="R14" s="102"/>
      <c r="S14" s="102"/>
      <c r="T14" s="102"/>
      <c r="U14" s="102"/>
      <c r="V14" s="102"/>
      <c r="W14" s="102"/>
      <c r="X14" s="101"/>
      <c r="Y14" s="101"/>
      <c r="Z14" s="101"/>
      <c r="AA14" s="101"/>
      <c r="AB14" s="101"/>
      <c r="AD14" s="88"/>
      <c r="AE14" s="88"/>
      <c r="AF14" s="88"/>
      <c r="AG14" s="88"/>
      <c r="AH14" s="89"/>
      <c r="AI14" s="88"/>
      <c r="AJ14" s="88"/>
      <c r="AK14" s="89"/>
      <c r="AL14" s="88"/>
    </row>
    <row r="15" spans="1:38" ht="15.75" customHeight="1">
      <c r="A15" s="94"/>
      <c r="B15" s="161"/>
      <c r="C15" s="161"/>
      <c r="D15" s="161"/>
      <c r="E15" s="161"/>
      <c r="F15" s="161"/>
      <c r="G15" s="161"/>
      <c r="H15" s="161"/>
      <c r="I15" s="161"/>
      <c r="J15" s="161"/>
      <c r="L15" s="99"/>
      <c r="M15" s="92"/>
      <c r="N15" s="92"/>
      <c r="O15" s="100"/>
      <c r="P15" s="164" t="s">
        <v>5</v>
      </c>
      <c r="Q15" s="164"/>
      <c r="R15" s="164"/>
      <c r="S15" s="164"/>
      <c r="T15" s="142" t="s">
        <v>37</v>
      </c>
      <c r="U15" s="142"/>
      <c r="V15" s="142"/>
      <c r="W15" s="142" t="s">
        <v>38</v>
      </c>
      <c r="X15" s="142"/>
      <c r="Y15" s="142"/>
      <c r="Z15" s="142" t="s">
        <v>39</v>
      </c>
      <c r="AA15" s="142"/>
      <c r="AB15" s="142"/>
      <c r="AD15" s="88"/>
      <c r="AE15" s="88"/>
      <c r="AF15" s="88"/>
      <c r="AG15" s="88"/>
      <c r="AH15" s="89"/>
      <c r="AI15" s="88"/>
      <c r="AJ15" s="88"/>
      <c r="AK15" s="89"/>
      <c r="AL15" s="88"/>
    </row>
    <row r="16" spans="1:38" ht="15.75" customHeight="1">
      <c r="A16" s="94"/>
      <c r="B16" s="163" t="s">
        <v>111</v>
      </c>
      <c r="C16" s="163"/>
      <c r="D16" s="163"/>
      <c r="E16" s="163"/>
      <c r="F16" s="163"/>
      <c r="G16" s="163"/>
      <c r="H16" s="163"/>
      <c r="I16" s="163"/>
      <c r="J16" s="163"/>
      <c r="L16" s="99"/>
      <c r="M16" s="92"/>
      <c r="N16" s="92"/>
      <c r="O16" s="100"/>
      <c r="P16" s="164"/>
      <c r="Q16" s="164"/>
      <c r="R16" s="164"/>
      <c r="S16" s="164"/>
      <c r="T16" s="142"/>
      <c r="U16" s="142"/>
      <c r="V16" s="142"/>
      <c r="W16" s="142"/>
      <c r="X16" s="142"/>
      <c r="Y16" s="142"/>
      <c r="Z16" s="142"/>
      <c r="AA16" s="142"/>
      <c r="AB16" s="142"/>
      <c r="AD16" s="104"/>
      <c r="AE16" s="105"/>
      <c r="AF16" s="104"/>
      <c r="AG16" s="88"/>
      <c r="AH16" s="106"/>
      <c r="AI16" s="88"/>
      <c r="AJ16" s="106"/>
      <c r="AK16" s="88"/>
      <c r="AL16" s="88"/>
    </row>
    <row r="17" spans="1:38" ht="15.75" customHeight="1">
      <c r="A17" s="94"/>
      <c r="B17" s="163"/>
      <c r="C17" s="163"/>
      <c r="D17" s="163"/>
      <c r="E17" s="163"/>
      <c r="F17" s="163"/>
      <c r="G17" s="163"/>
      <c r="H17" s="163"/>
      <c r="I17" s="163"/>
      <c r="J17" s="163"/>
      <c r="L17" s="92"/>
      <c r="M17" s="92"/>
      <c r="N17" s="92"/>
      <c r="O17" s="100"/>
      <c r="P17" s="164" t="s">
        <v>41</v>
      </c>
      <c r="Q17" s="164"/>
      <c r="R17" s="164"/>
      <c r="S17" s="164"/>
      <c r="T17" s="142" t="s">
        <v>42</v>
      </c>
      <c r="U17" s="142"/>
      <c r="V17" s="142"/>
      <c r="W17" s="142" t="s">
        <v>43</v>
      </c>
      <c r="X17" s="142"/>
      <c r="Y17" s="142"/>
      <c r="Z17" s="142" t="s">
        <v>41</v>
      </c>
      <c r="AA17" s="142"/>
      <c r="AB17" s="142"/>
      <c r="AD17" s="104"/>
      <c r="AE17" s="105"/>
      <c r="AF17" s="104"/>
      <c r="AG17" s="88"/>
      <c r="AH17" s="106"/>
      <c r="AI17" s="88"/>
      <c r="AJ17" s="106"/>
      <c r="AK17" s="88"/>
      <c r="AL17" s="88"/>
    </row>
    <row r="18" spans="1:38" ht="15.75" customHeight="1">
      <c r="A18" s="94"/>
      <c r="L18" s="92"/>
      <c r="M18" s="92"/>
      <c r="N18" s="92"/>
      <c r="O18" s="100"/>
      <c r="P18" s="101"/>
      <c r="Q18" s="102"/>
      <c r="R18" s="102"/>
      <c r="S18" s="102"/>
      <c r="T18" s="102"/>
      <c r="U18" s="102"/>
      <c r="V18" s="102"/>
      <c r="W18" s="102"/>
      <c r="X18" s="101"/>
      <c r="Y18" s="101"/>
      <c r="Z18" s="101"/>
      <c r="AA18" s="101"/>
      <c r="AB18" s="101"/>
      <c r="AD18" s="104"/>
      <c r="AE18" s="105"/>
      <c r="AF18" s="104"/>
      <c r="AG18" s="88"/>
      <c r="AH18" s="106"/>
      <c r="AI18" s="88"/>
      <c r="AJ18" s="106"/>
      <c r="AK18" s="88"/>
      <c r="AL18" s="88"/>
    </row>
    <row r="19" spans="1:38" ht="15.75" customHeight="1">
      <c r="A19" s="94"/>
      <c r="B19" s="161" t="s">
        <v>45</v>
      </c>
      <c r="C19" s="161"/>
      <c r="D19" s="161"/>
      <c r="E19" s="161"/>
      <c r="F19" s="161"/>
      <c r="G19" s="161"/>
      <c r="H19" s="161"/>
      <c r="I19" s="161"/>
      <c r="J19" s="161"/>
      <c r="L19" s="92"/>
      <c r="M19" s="92"/>
      <c r="N19" s="92"/>
      <c r="O19" s="100"/>
      <c r="P19" s="165" t="s">
        <v>47</v>
      </c>
      <c r="Q19" s="165"/>
      <c r="R19" s="165"/>
      <c r="S19" s="165"/>
      <c r="T19" s="165"/>
      <c r="U19" s="165"/>
      <c r="V19" s="165"/>
      <c r="W19" s="165"/>
      <c r="X19" s="165"/>
      <c r="Y19" s="165"/>
      <c r="Z19" s="165"/>
      <c r="AA19" s="165"/>
      <c r="AB19" s="165"/>
      <c r="AD19" s="104"/>
      <c r="AE19" s="105"/>
      <c r="AF19" s="104"/>
      <c r="AG19" s="88"/>
      <c r="AH19" s="106"/>
      <c r="AI19" s="88"/>
      <c r="AJ19" s="106"/>
      <c r="AK19" s="88"/>
      <c r="AL19" s="88"/>
    </row>
    <row r="20" spans="1:38" ht="15.75" customHeight="1">
      <c r="A20" s="94"/>
      <c r="B20" s="161"/>
      <c r="C20" s="161"/>
      <c r="D20" s="161"/>
      <c r="E20" s="161"/>
      <c r="F20" s="161"/>
      <c r="G20" s="161"/>
      <c r="H20" s="161"/>
      <c r="I20" s="161"/>
      <c r="J20" s="161"/>
      <c r="L20" s="92"/>
      <c r="M20" s="92"/>
      <c r="N20" s="92"/>
      <c r="O20" s="100"/>
      <c r="P20" s="101"/>
      <c r="Q20" s="102"/>
      <c r="R20" s="102"/>
      <c r="S20" s="102"/>
      <c r="T20" s="102"/>
      <c r="U20" s="102"/>
      <c r="V20" s="102"/>
      <c r="W20" s="102"/>
      <c r="X20" s="101"/>
      <c r="Y20" s="101"/>
      <c r="Z20" s="101"/>
      <c r="AA20" s="101"/>
      <c r="AB20" s="101"/>
      <c r="AD20" s="104"/>
      <c r="AE20" s="105"/>
      <c r="AF20" s="104"/>
      <c r="AG20" s="88"/>
      <c r="AH20" s="106"/>
      <c r="AI20" s="88"/>
      <c r="AJ20" s="106"/>
      <c r="AK20" s="88"/>
      <c r="AL20" s="88"/>
    </row>
    <row r="21" spans="1:38" ht="15.75" customHeight="1">
      <c r="A21" s="94"/>
      <c r="P21" s="147" t="s">
        <v>5</v>
      </c>
      <c r="Q21" s="147" t="s">
        <v>56</v>
      </c>
      <c r="R21" s="145" t="s">
        <v>57</v>
      </c>
      <c r="S21" s="146"/>
      <c r="T21" s="145" t="s">
        <v>58</v>
      </c>
      <c r="U21" s="146"/>
      <c r="V21" s="107"/>
      <c r="W21" s="147" t="s">
        <v>5</v>
      </c>
      <c r="X21" s="147" t="s">
        <v>56</v>
      </c>
      <c r="Y21" s="145" t="s">
        <v>57</v>
      </c>
      <c r="Z21" s="146"/>
      <c r="AA21" s="145" t="s">
        <v>58</v>
      </c>
      <c r="AB21" s="146"/>
      <c r="AD21" s="104"/>
      <c r="AE21" s="105"/>
      <c r="AF21" s="104"/>
      <c r="AG21" s="88"/>
      <c r="AH21" s="106"/>
      <c r="AI21" s="88"/>
      <c r="AJ21" s="106"/>
      <c r="AK21" s="88"/>
      <c r="AL21" s="88"/>
    </row>
    <row r="22" spans="1:38" ht="15.75" customHeight="1">
      <c r="A22" s="94"/>
      <c r="B22" s="163" t="s">
        <v>214</v>
      </c>
      <c r="C22" s="163"/>
      <c r="D22" s="163"/>
      <c r="E22" s="163"/>
      <c r="F22" s="163"/>
      <c r="G22" s="163"/>
      <c r="H22" s="163"/>
      <c r="I22" s="163"/>
      <c r="J22" s="163"/>
      <c r="P22" s="148"/>
      <c r="Q22" s="148"/>
      <c r="R22" s="147" t="s">
        <v>60</v>
      </c>
      <c r="S22" s="147" t="s">
        <v>61</v>
      </c>
      <c r="T22" s="147" t="s">
        <v>60</v>
      </c>
      <c r="U22" s="147" t="s">
        <v>61</v>
      </c>
      <c r="V22" s="107"/>
      <c r="W22" s="148"/>
      <c r="X22" s="148"/>
      <c r="Y22" s="147" t="s">
        <v>60</v>
      </c>
      <c r="Z22" s="147" t="s">
        <v>61</v>
      </c>
      <c r="AA22" s="147" t="s">
        <v>60</v>
      </c>
      <c r="AB22" s="147" t="s">
        <v>61</v>
      </c>
      <c r="AD22" s="104"/>
      <c r="AE22" s="105"/>
      <c r="AF22" s="104"/>
      <c r="AG22" s="88"/>
      <c r="AH22" s="106"/>
      <c r="AI22" s="88"/>
      <c r="AJ22" s="106"/>
      <c r="AK22" s="88"/>
      <c r="AL22" s="88"/>
    </row>
    <row r="23" spans="1:38" ht="15.75" customHeight="1">
      <c r="A23" s="94"/>
      <c r="B23" s="163"/>
      <c r="C23" s="163"/>
      <c r="D23" s="163"/>
      <c r="E23" s="163"/>
      <c r="F23" s="163"/>
      <c r="G23" s="163"/>
      <c r="H23" s="163"/>
      <c r="I23" s="163"/>
      <c r="J23" s="163"/>
      <c r="P23" s="148"/>
      <c r="Q23" s="148"/>
      <c r="R23" s="148"/>
      <c r="S23" s="148"/>
      <c r="T23" s="148"/>
      <c r="U23" s="148"/>
      <c r="V23" s="107"/>
      <c r="W23" s="148"/>
      <c r="X23" s="148"/>
      <c r="Y23" s="148"/>
      <c r="Z23" s="148"/>
      <c r="AA23" s="148"/>
      <c r="AB23" s="148"/>
      <c r="AD23" s="104"/>
      <c r="AE23" s="105"/>
      <c r="AF23" s="104"/>
      <c r="AG23" s="88"/>
      <c r="AH23" s="106"/>
      <c r="AI23" s="88"/>
      <c r="AJ23" s="106"/>
      <c r="AK23" s="88"/>
      <c r="AL23" s="88"/>
    </row>
    <row r="24" spans="1:38" ht="15.75" customHeight="1">
      <c r="A24" s="94"/>
      <c r="P24" s="148"/>
      <c r="Q24" s="148"/>
      <c r="R24" s="148"/>
      <c r="S24" s="148"/>
      <c r="T24" s="148"/>
      <c r="U24" s="148"/>
      <c r="V24" s="107"/>
      <c r="W24" s="148"/>
      <c r="X24" s="148"/>
      <c r="Y24" s="148"/>
      <c r="Z24" s="148"/>
      <c r="AA24" s="148"/>
      <c r="AB24" s="148"/>
      <c r="AD24" s="104"/>
      <c r="AE24" s="105"/>
      <c r="AF24" s="104"/>
      <c r="AG24" s="88"/>
      <c r="AH24" s="106"/>
      <c r="AI24" s="88"/>
      <c r="AJ24" s="106"/>
      <c r="AK24" s="88"/>
      <c r="AL24" s="88"/>
    </row>
    <row r="25" spans="1:38" ht="15.75" customHeight="1">
      <c r="A25" s="94"/>
      <c r="P25" s="148"/>
      <c r="Q25" s="148"/>
      <c r="R25" s="148"/>
      <c r="S25" s="148"/>
      <c r="T25" s="148"/>
      <c r="U25" s="148"/>
      <c r="V25" s="107"/>
      <c r="W25" s="148"/>
      <c r="X25" s="148"/>
      <c r="Y25" s="148"/>
      <c r="Z25" s="148"/>
      <c r="AA25" s="148"/>
      <c r="AB25" s="148"/>
      <c r="AD25" s="104"/>
      <c r="AE25" s="105"/>
      <c r="AF25" s="104"/>
      <c r="AG25" s="88"/>
      <c r="AH25" s="106"/>
      <c r="AI25" s="88"/>
      <c r="AJ25" s="106"/>
      <c r="AK25" s="88"/>
      <c r="AL25" s="88"/>
    </row>
    <row r="26" spans="1:38" ht="15.75" customHeight="1">
      <c r="A26" s="94"/>
      <c r="B26" s="163" t="s">
        <v>210</v>
      </c>
      <c r="C26" s="163"/>
      <c r="D26" s="163"/>
      <c r="E26" s="163"/>
      <c r="F26" s="163"/>
      <c r="G26" s="163"/>
      <c r="H26" s="163"/>
      <c r="I26" s="163"/>
      <c r="J26" s="163"/>
      <c r="P26" s="149"/>
      <c r="Q26" s="149"/>
      <c r="R26" s="149"/>
      <c r="S26" s="149"/>
      <c r="T26" s="149"/>
      <c r="U26" s="149"/>
      <c r="V26" s="108"/>
      <c r="W26" s="149"/>
      <c r="X26" s="149"/>
      <c r="Y26" s="149"/>
      <c r="Z26" s="149"/>
      <c r="AA26" s="149"/>
      <c r="AB26" s="149"/>
      <c r="AC26" s="103"/>
      <c r="AD26" s="104"/>
      <c r="AE26" s="105"/>
      <c r="AF26" s="104"/>
      <c r="AG26" s="88"/>
      <c r="AH26" s="106"/>
      <c r="AI26" s="88"/>
      <c r="AJ26" s="106"/>
      <c r="AK26" s="88"/>
      <c r="AL26" s="88"/>
    </row>
    <row r="27" spans="1:38" ht="15.75" customHeight="1">
      <c r="A27" s="94"/>
      <c r="B27" s="163"/>
      <c r="C27" s="163"/>
      <c r="D27" s="163"/>
      <c r="E27" s="163"/>
      <c r="F27" s="163"/>
      <c r="G27" s="163"/>
      <c r="H27" s="163"/>
      <c r="I27" s="163"/>
      <c r="J27" s="163"/>
      <c r="N27" s="75">
        <v>180</v>
      </c>
      <c r="P27" s="109">
        <v>1</v>
      </c>
      <c r="Q27" s="110">
        <v>0.125</v>
      </c>
      <c r="R27" s="109">
        <v>0</v>
      </c>
      <c r="S27" s="109" t="s">
        <v>63</v>
      </c>
      <c r="T27" s="109">
        <v>0</v>
      </c>
      <c r="U27" s="109" t="s">
        <v>63</v>
      </c>
      <c r="V27" s="108"/>
      <c r="W27" s="111">
        <v>2</v>
      </c>
      <c r="X27" s="110">
        <v>0.125</v>
      </c>
      <c r="Y27" s="109">
        <v>0</v>
      </c>
      <c r="Z27" s="109" t="s">
        <v>63</v>
      </c>
      <c r="AA27" s="109">
        <v>0</v>
      </c>
      <c r="AB27" s="109" t="s">
        <v>63</v>
      </c>
      <c r="AC27" s="103"/>
      <c r="AD27" s="104"/>
      <c r="AE27" s="105"/>
      <c r="AF27" s="104"/>
      <c r="AG27" s="88"/>
      <c r="AH27" s="106"/>
      <c r="AI27" s="88"/>
      <c r="AJ27" s="106"/>
      <c r="AK27" s="88"/>
      <c r="AL27" s="88"/>
    </row>
    <row r="28" spans="1:38" ht="15.75" customHeight="1">
      <c r="A28" s="94"/>
      <c r="B28" s="163" t="s">
        <v>64</v>
      </c>
      <c r="C28" s="163"/>
      <c r="D28" s="163"/>
      <c r="E28" s="163"/>
      <c r="F28" s="163"/>
      <c r="G28" s="163"/>
      <c r="H28" s="163"/>
      <c r="I28" s="163"/>
      <c r="J28" s="163"/>
      <c r="N28" s="75">
        <v>210</v>
      </c>
      <c r="P28" s="96">
        <v>1</v>
      </c>
      <c r="Q28" s="112">
        <v>0.14583333333333301</v>
      </c>
      <c r="R28" s="109">
        <v>0</v>
      </c>
      <c r="S28" s="109" t="s">
        <v>63</v>
      </c>
      <c r="T28" s="109">
        <v>0</v>
      </c>
      <c r="U28" s="109" t="s">
        <v>63</v>
      </c>
      <c r="V28" s="107"/>
      <c r="W28" s="113">
        <v>2</v>
      </c>
      <c r="X28" s="112">
        <v>0.14583333333333301</v>
      </c>
      <c r="Y28" s="109">
        <v>0</v>
      </c>
      <c r="Z28" s="109" t="s">
        <v>63</v>
      </c>
      <c r="AA28" s="109">
        <v>0</v>
      </c>
      <c r="AB28" s="109" t="s">
        <v>63</v>
      </c>
      <c r="AD28" s="104"/>
      <c r="AE28" s="105"/>
      <c r="AF28" s="104"/>
      <c r="AG28" s="88"/>
      <c r="AH28" s="106"/>
      <c r="AI28" s="88"/>
      <c r="AJ28" s="106"/>
      <c r="AK28" s="88"/>
      <c r="AL28" s="88"/>
    </row>
    <row r="29" spans="1:38" ht="15.75" customHeight="1">
      <c r="A29" s="94"/>
      <c r="B29" s="163"/>
      <c r="C29" s="163"/>
      <c r="D29" s="163"/>
      <c r="E29" s="163"/>
      <c r="F29" s="163"/>
      <c r="G29" s="163"/>
      <c r="H29" s="163"/>
      <c r="I29" s="163"/>
      <c r="J29" s="163"/>
      <c r="N29" s="75">
        <v>240</v>
      </c>
      <c r="P29" s="96">
        <v>1</v>
      </c>
      <c r="Q29" s="112">
        <v>0.16666666666666699</v>
      </c>
      <c r="R29" s="109">
        <v>0</v>
      </c>
      <c r="S29" s="109" t="s">
        <v>63</v>
      </c>
      <c r="T29" s="109">
        <v>0</v>
      </c>
      <c r="U29" s="109" t="s">
        <v>63</v>
      </c>
      <c r="V29" s="107"/>
      <c r="W29" s="113">
        <v>2</v>
      </c>
      <c r="X29" s="112">
        <v>0.16666666666666699</v>
      </c>
      <c r="Y29" s="109">
        <v>0</v>
      </c>
      <c r="Z29" s="109" t="s">
        <v>63</v>
      </c>
      <c r="AA29" s="109">
        <v>0</v>
      </c>
      <c r="AB29" s="109" t="s">
        <v>63</v>
      </c>
      <c r="AD29" s="104"/>
      <c r="AE29" s="105"/>
      <c r="AF29" s="104"/>
      <c r="AG29" s="88"/>
      <c r="AH29" s="106"/>
      <c r="AI29" s="88"/>
      <c r="AJ29" s="106"/>
      <c r="AK29" s="88"/>
      <c r="AL29" s="88"/>
    </row>
    <row r="30" spans="1:38" ht="15.75" customHeight="1">
      <c r="A30" s="94"/>
      <c r="B30" s="163" t="s">
        <v>211</v>
      </c>
      <c r="C30" s="163"/>
      <c r="D30" s="163"/>
      <c r="E30" s="163"/>
      <c r="F30" s="163"/>
      <c r="G30" s="163"/>
      <c r="H30" s="163"/>
      <c r="I30" s="163"/>
      <c r="J30" s="163"/>
      <c r="N30" s="75">
        <v>270</v>
      </c>
      <c r="P30" s="96">
        <v>1</v>
      </c>
      <c r="Q30" s="112">
        <v>0.1875</v>
      </c>
      <c r="R30" s="109">
        <v>0</v>
      </c>
      <c r="S30" s="109" t="s">
        <v>63</v>
      </c>
      <c r="T30" s="109">
        <v>0</v>
      </c>
      <c r="U30" s="109" t="s">
        <v>63</v>
      </c>
      <c r="V30" s="107"/>
      <c r="W30" s="113">
        <v>2</v>
      </c>
      <c r="X30" s="112">
        <v>0.1875</v>
      </c>
      <c r="Y30" s="109">
        <v>0</v>
      </c>
      <c r="Z30" s="109" t="s">
        <v>63</v>
      </c>
      <c r="AA30" s="109">
        <v>0</v>
      </c>
      <c r="AB30" s="109" t="s">
        <v>63</v>
      </c>
      <c r="AD30" s="104"/>
      <c r="AE30" s="105"/>
      <c r="AF30" s="104"/>
      <c r="AG30" s="88"/>
      <c r="AH30" s="106"/>
      <c r="AI30" s="88"/>
      <c r="AJ30" s="106"/>
      <c r="AK30" s="88"/>
      <c r="AL30" s="88"/>
    </row>
    <row r="31" spans="1:38" ht="15.75" customHeight="1">
      <c r="A31" s="94"/>
      <c r="B31" s="163"/>
      <c r="C31" s="163"/>
      <c r="D31" s="163"/>
      <c r="E31" s="163"/>
      <c r="F31" s="163"/>
      <c r="G31" s="163"/>
      <c r="H31" s="163"/>
      <c r="I31" s="163"/>
      <c r="J31" s="163"/>
      <c r="N31" s="75">
        <v>300</v>
      </c>
      <c r="P31" s="96">
        <v>1</v>
      </c>
      <c r="Q31" s="112">
        <v>0.20833333333333334</v>
      </c>
      <c r="R31" s="109">
        <v>0</v>
      </c>
      <c r="S31" s="109" t="s">
        <v>63</v>
      </c>
      <c r="T31" s="109">
        <v>0</v>
      </c>
      <c r="U31" s="109" t="s">
        <v>63</v>
      </c>
      <c r="V31" s="107"/>
      <c r="W31" s="113">
        <v>2</v>
      </c>
      <c r="X31" s="114">
        <v>0.20833333333333334</v>
      </c>
      <c r="Y31" s="109">
        <v>0</v>
      </c>
      <c r="Z31" s="109" t="s">
        <v>63</v>
      </c>
      <c r="AA31" s="109">
        <v>0</v>
      </c>
      <c r="AB31" s="109" t="s">
        <v>63</v>
      </c>
      <c r="AD31" s="104"/>
      <c r="AE31" s="105"/>
      <c r="AF31" s="104"/>
      <c r="AG31" s="88"/>
      <c r="AH31" s="106"/>
      <c r="AI31" s="88"/>
      <c r="AJ31" s="106"/>
      <c r="AK31" s="88"/>
      <c r="AL31" s="88"/>
    </row>
    <row r="32" spans="1:38" ht="15.75" customHeight="1">
      <c r="A32" s="94"/>
      <c r="B32" s="94"/>
      <c r="C32" s="94"/>
      <c r="D32" s="94"/>
      <c r="E32" s="94"/>
      <c r="F32" s="94"/>
      <c r="G32" s="94"/>
      <c r="H32" s="94"/>
      <c r="I32" s="94"/>
      <c r="N32" s="115">
        <v>330</v>
      </c>
      <c r="P32" s="109">
        <v>1</v>
      </c>
      <c r="Q32" s="110">
        <v>0.22916666666666666</v>
      </c>
      <c r="R32" s="109">
        <v>0</v>
      </c>
      <c r="S32" s="109" t="s">
        <v>63</v>
      </c>
      <c r="T32" s="109">
        <v>0</v>
      </c>
      <c r="U32" s="109" t="s">
        <v>63</v>
      </c>
      <c r="V32" s="108"/>
      <c r="W32" s="111">
        <v>2</v>
      </c>
      <c r="X32" s="116">
        <v>0.22916666666666666</v>
      </c>
      <c r="Y32" s="109">
        <v>0</v>
      </c>
      <c r="Z32" s="109" t="s">
        <v>63</v>
      </c>
      <c r="AA32" s="109">
        <v>0</v>
      </c>
      <c r="AB32" s="109" t="s">
        <v>63</v>
      </c>
      <c r="AC32" s="103"/>
      <c r="AD32" s="104"/>
      <c r="AE32" s="105"/>
      <c r="AF32" s="104"/>
      <c r="AG32" s="88"/>
      <c r="AH32" s="106"/>
      <c r="AI32" s="88"/>
      <c r="AJ32" s="106"/>
      <c r="AK32" s="88"/>
      <c r="AL32" s="88"/>
    </row>
    <row r="33" spans="1:38" ht="15.75" customHeight="1">
      <c r="A33" s="94"/>
      <c r="B33" s="161" t="s">
        <v>68</v>
      </c>
      <c r="C33" s="161"/>
      <c r="D33" s="161"/>
      <c r="E33" s="161"/>
      <c r="F33" s="161"/>
      <c r="G33" s="161"/>
      <c r="H33" s="161"/>
      <c r="I33" s="161"/>
      <c r="J33" s="161"/>
      <c r="N33" s="115">
        <v>360</v>
      </c>
      <c r="P33" s="109">
        <v>1</v>
      </c>
      <c r="Q33" s="110">
        <v>0.25</v>
      </c>
      <c r="R33" s="109">
        <v>0</v>
      </c>
      <c r="S33" s="109" t="s">
        <v>63</v>
      </c>
      <c r="T33" s="109">
        <v>0</v>
      </c>
      <c r="U33" s="109" t="s">
        <v>63</v>
      </c>
      <c r="V33" s="108"/>
      <c r="W33" s="111">
        <v>2</v>
      </c>
      <c r="X33" s="116">
        <v>0.25</v>
      </c>
      <c r="Y33" s="109">
        <v>0</v>
      </c>
      <c r="Z33" s="109" t="s">
        <v>63</v>
      </c>
      <c r="AA33" s="109">
        <v>0</v>
      </c>
      <c r="AB33" s="109" t="s">
        <v>63</v>
      </c>
      <c r="AC33" s="103"/>
      <c r="AD33" s="104"/>
      <c r="AE33" s="105"/>
      <c r="AF33" s="104"/>
      <c r="AG33" s="88"/>
      <c r="AH33" s="106"/>
      <c r="AI33" s="88"/>
      <c r="AJ33" s="106"/>
      <c r="AK33" s="88"/>
      <c r="AL33" s="88"/>
    </row>
    <row r="34" spans="1:38" ht="15.75" customHeight="1">
      <c r="A34" s="94"/>
      <c r="B34" s="161"/>
      <c r="C34" s="161"/>
      <c r="D34" s="161"/>
      <c r="E34" s="161"/>
      <c r="F34" s="161"/>
      <c r="G34" s="161"/>
      <c r="H34" s="161"/>
      <c r="I34" s="161"/>
      <c r="J34" s="161"/>
      <c r="N34" s="75">
        <v>390</v>
      </c>
      <c r="O34" s="81"/>
      <c r="P34" s="109">
        <v>1</v>
      </c>
      <c r="Q34" s="110">
        <v>0.27083333333333331</v>
      </c>
      <c r="R34" s="109">
        <v>1</v>
      </c>
      <c r="S34" s="109" t="s">
        <v>66</v>
      </c>
      <c r="T34" s="109">
        <v>1</v>
      </c>
      <c r="U34" s="109" t="s">
        <v>66</v>
      </c>
      <c r="V34" s="108"/>
      <c r="W34" s="111">
        <v>2</v>
      </c>
      <c r="X34" s="116">
        <v>0.27083333333333331</v>
      </c>
      <c r="Y34" s="109">
        <v>1</v>
      </c>
      <c r="Z34" s="109" t="s">
        <v>66</v>
      </c>
      <c r="AA34" s="109">
        <v>1</v>
      </c>
      <c r="AB34" s="109" t="s">
        <v>66</v>
      </c>
      <c r="AC34" s="103"/>
      <c r="AD34" s="104"/>
      <c r="AE34" s="105"/>
      <c r="AF34" s="104"/>
      <c r="AG34" s="88"/>
      <c r="AH34" s="106"/>
      <c r="AI34" s="88"/>
      <c r="AJ34" s="106"/>
      <c r="AK34" s="88"/>
      <c r="AL34" s="88"/>
    </row>
    <row r="35" spans="1:38" ht="15.75" customHeight="1">
      <c r="A35" s="94"/>
      <c r="B35" s="170" t="s">
        <v>69</v>
      </c>
      <c r="C35" s="170"/>
      <c r="D35" s="170"/>
      <c r="E35" s="169">
        <f t="array" ref="E35">ROUND(MAX(IF(G79:G197=0,H79:H197)),2)</f>
        <v>4.93</v>
      </c>
      <c r="F35" s="94"/>
      <c r="G35" s="94"/>
      <c r="H35" s="94"/>
      <c r="I35" s="94"/>
      <c r="N35" s="75">
        <v>420</v>
      </c>
      <c r="O35" s="81"/>
      <c r="P35" s="109">
        <v>1</v>
      </c>
      <c r="Q35" s="110">
        <v>0.29166666666666669</v>
      </c>
      <c r="R35" s="109">
        <v>5</v>
      </c>
      <c r="S35" s="109">
        <v>6</v>
      </c>
      <c r="T35" s="109">
        <v>5</v>
      </c>
      <c r="U35" s="109">
        <v>6</v>
      </c>
      <c r="V35" s="108"/>
      <c r="W35" s="111">
        <v>2</v>
      </c>
      <c r="X35" s="116">
        <v>0.29166666666666669</v>
      </c>
      <c r="Y35" s="109">
        <v>1</v>
      </c>
      <c r="Z35" s="109" t="s">
        <v>66</v>
      </c>
      <c r="AA35" s="109">
        <v>1</v>
      </c>
      <c r="AB35" s="109" t="s">
        <v>66</v>
      </c>
      <c r="AC35" s="103"/>
      <c r="AD35" s="104"/>
      <c r="AE35" s="105"/>
      <c r="AF35" s="104"/>
      <c r="AG35" s="88"/>
      <c r="AH35" s="106"/>
      <c r="AI35" s="88"/>
      <c r="AJ35" s="106"/>
      <c r="AK35" s="88"/>
      <c r="AL35" s="88"/>
    </row>
    <row r="36" spans="1:38" ht="15.75" customHeight="1">
      <c r="A36" s="94"/>
      <c r="B36" s="170"/>
      <c r="C36" s="170"/>
      <c r="D36" s="170"/>
      <c r="E36" s="169"/>
      <c r="F36" s="94"/>
      <c r="G36" s="94"/>
      <c r="H36" s="94"/>
      <c r="I36" s="94"/>
      <c r="N36" s="75">
        <v>450</v>
      </c>
      <c r="P36" s="96">
        <v>1</v>
      </c>
      <c r="Q36" s="112">
        <v>0.3125</v>
      </c>
      <c r="R36" s="109">
        <v>5</v>
      </c>
      <c r="S36" s="109">
        <v>6</v>
      </c>
      <c r="T36" s="109">
        <v>5</v>
      </c>
      <c r="U36" s="109">
        <v>6</v>
      </c>
      <c r="V36" s="107"/>
      <c r="W36" s="113">
        <v>2</v>
      </c>
      <c r="X36" s="114">
        <v>0.3125</v>
      </c>
      <c r="Y36" s="109">
        <v>1</v>
      </c>
      <c r="Z36" s="109" t="s">
        <v>66</v>
      </c>
      <c r="AA36" s="109">
        <v>1</v>
      </c>
      <c r="AB36" s="109" t="s">
        <v>66</v>
      </c>
      <c r="AD36" s="88"/>
      <c r="AE36" s="88"/>
      <c r="AF36" s="88"/>
      <c r="AG36" s="88"/>
      <c r="AH36" s="89"/>
      <c r="AI36" s="88"/>
      <c r="AJ36" s="88"/>
      <c r="AK36" s="88"/>
      <c r="AL36" s="88"/>
    </row>
    <row r="37" spans="1:38" ht="15.75" customHeight="1">
      <c r="B37" s="170" t="s">
        <v>71</v>
      </c>
      <c r="C37" s="170"/>
      <c r="D37" s="170"/>
      <c r="E37" s="169">
        <f t="array" ref="E37">ROUND(MAX(IF(G79:G197=1,H79:H197)),2)</f>
        <v>5.39</v>
      </c>
      <c r="F37" s="94"/>
      <c r="G37" s="94"/>
      <c r="H37" s="94"/>
      <c r="I37" s="94"/>
      <c r="N37" s="75">
        <v>480</v>
      </c>
      <c r="P37" s="96">
        <v>1</v>
      </c>
      <c r="Q37" s="112">
        <v>0.33333333333333331</v>
      </c>
      <c r="R37" s="109">
        <v>5</v>
      </c>
      <c r="S37" s="109">
        <v>6</v>
      </c>
      <c r="T37" s="109">
        <v>5</v>
      </c>
      <c r="U37" s="109">
        <v>6</v>
      </c>
      <c r="V37" s="107"/>
      <c r="W37" s="113">
        <v>2</v>
      </c>
      <c r="X37" s="114">
        <v>0.33333333333333331</v>
      </c>
      <c r="Y37" s="109">
        <v>1</v>
      </c>
      <c r="Z37" s="109" t="s">
        <v>66</v>
      </c>
      <c r="AA37" s="109">
        <v>1</v>
      </c>
      <c r="AB37" s="109" t="s">
        <v>66</v>
      </c>
    </row>
    <row r="38" spans="1:38" ht="15.75" customHeight="1">
      <c r="A38" s="94"/>
      <c r="B38" s="170"/>
      <c r="C38" s="170"/>
      <c r="D38" s="170"/>
      <c r="E38" s="169"/>
      <c r="F38" s="117"/>
      <c r="G38" s="117"/>
      <c r="H38" s="117"/>
      <c r="I38" s="117"/>
      <c r="N38" s="75">
        <v>510</v>
      </c>
      <c r="P38" s="96">
        <v>1</v>
      </c>
      <c r="Q38" s="112">
        <v>0.35416666666666669</v>
      </c>
      <c r="R38" s="109">
        <v>5</v>
      </c>
      <c r="S38" s="109">
        <v>6</v>
      </c>
      <c r="T38" s="109">
        <v>5</v>
      </c>
      <c r="U38" s="109">
        <v>6</v>
      </c>
      <c r="V38" s="107"/>
      <c r="W38" s="113">
        <v>2</v>
      </c>
      <c r="X38" s="114">
        <v>0.35416666666666669</v>
      </c>
      <c r="Y38" s="109">
        <v>1</v>
      </c>
      <c r="Z38" s="109" t="s">
        <v>66</v>
      </c>
      <c r="AA38" s="109">
        <v>1</v>
      </c>
      <c r="AB38" s="109" t="s">
        <v>66</v>
      </c>
    </row>
    <row r="39" spans="1:38" ht="15.75" customHeight="1">
      <c r="A39" s="94"/>
      <c r="B39" s="166" t="s">
        <v>72</v>
      </c>
      <c r="C39" s="166"/>
      <c r="D39" s="166"/>
      <c r="E39" s="169">
        <f>SUM(E35:E38)</f>
        <v>10.32</v>
      </c>
      <c r="F39" s="94"/>
      <c r="G39" s="94"/>
      <c r="H39" s="94"/>
      <c r="I39" s="94"/>
      <c r="N39" s="75">
        <v>540</v>
      </c>
      <c r="P39" s="96">
        <v>1</v>
      </c>
      <c r="Q39" s="112">
        <v>0.375</v>
      </c>
      <c r="R39" s="109">
        <v>2</v>
      </c>
      <c r="S39" s="109" t="s">
        <v>70</v>
      </c>
      <c r="T39" s="109">
        <v>2</v>
      </c>
      <c r="U39" s="109" t="s">
        <v>70</v>
      </c>
      <c r="V39" s="107"/>
      <c r="W39" s="113">
        <v>2</v>
      </c>
      <c r="X39" s="114">
        <v>0.375</v>
      </c>
      <c r="Y39" s="109">
        <v>1</v>
      </c>
      <c r="Z39" s="109" t="s">
        <v>66</v>
      </c>
      <c r="AA39" s="109">
        <v>1</v>
      </c>
      <c r="AB39" s="109" t="s">
        <v>66</v>
      </c>
    </row>
    <row r="40" spans="1:38" ht="15.75" customHeight="1">
      <c r="A40" s="94"/>
      <c r="B40" s="166"/>
      <c r="C40" s="166"/>
      <c r="D40" s="166"/>
      <c r="E40" s="169"/>
      <c r="F40" s="94"/>
      <c r="G40" s="94"/>
      <c r="H40" s="94"/>
      <c r="I40" s="94"/>
      <c r="L40" s="88"/>
      <c r="N40" s="75">
        <v>570</v>
      </c>
      <c r="P40" s="96">
        <v>1</v>
      </c>
      <c r="Q40" s="112">
        <v>0.39583333333333331</v>
      </c>
      <c r="R40" s="109">
        <v>2</v>
      </c>
      <c r="S40" s="109" t="s">
        <v>70</v>
      </c>
      <c r="T40" s="109">
        <v>2</v>
      </c>
      <c r="U40" s="109" t="s">
        <v>70</v>
      </c>
      <c r="V40" s="107"/>
      <c r="W40" s="113">
        <v>2</v>
      </c>
      <c r="X40" s="114">
        <v>0.39583333333333331</v>
      </c>
      <c r="Y40" s="109">
        <v>1</v>
      </c>
      <c r="Z40" s="109" t="s">
        <v>66</v>
      </c>
      <c r="AA40" s="109">
        <v>1</v>
      </c>
      <c r="AB40" s="109" t="s">
        <v>66</v>
      </c>
    </row>
    <row r="41" spans="1:38" ht="15.75" customHeight="1">
      <c r="A41" s="94"/>
      <c r="B41" s="166"/>
      <c r="C41" s="166"/>
      <c r="D41" s="166"/>
      <c r="E41" s="167"/>
      <c r="F41" s="118"/>
      <c r="G41" s="118"/>
      <c r="H41" s="118"/>
      <c r="I41" s="118"/>
      <c r="N41" s="75">
        <v>600</v>
      </c>
      <c r="P41" s="96">
        <v>1</v>
      </c>
      <c r="Q41" s="112">
        <v>0.41666666666666669</v>
      </c>
      <c r="R41" s="109">
        <v>2</v>
      </c>
      <c r="S41" s="109" t="s">
        <v>70</v>
      </c>
      <c r="T41" s="109">
        <v>2</v>
      </c>
      <c r="U41" s="109" t="s">
        <v>70</v>
      </c>
      <c r="V41" s="107"/>
      <c r="W41" s="113">
        <v>2</v>
      </c>
      <c r="X41" s="114">
        <v>0.41666666666666669</v>
      </c>
      <c r="Y41" s="109">
        <v>1</v>
      </c>
      <c r="Z41" s="109" t="s">
        <v>66</v>
      </c>
      <c r="AA41" s="109">
        <v>1</v>
      </c>
      <c r="AB41" s="109" t="s">
        <v>66</v>
      </c>
    </row>
    <row r="42" spans="1:38" ht="15.75" customHeight="1">
      <c r="A42" s="94"/>
      <c r="B42" s="166"/>
      <c r="C42" s="166"/>
      <c r="D42" s="166"/>
      <c r="E42" s="167"/>
      <c r="F42" s="94"/>
      <c r="G42" s="94"/>
      <c r="H42" s="94"/>
      <c r="I42" s="94"/>
      <c r="N42" s="75">
        <v>630</v>
      </c>
      <c r="P42" s="96">
        <v>1</v>
      </c>
      <c r="Q42" s="112">
        <v>0.4375</v>
      </c>
      <c r="R42" s="109">
        <v>2</v>
      </c>
      <c r="S42" s="109" t="s">
        <v>70</v>
      </c>
      <c r="T42" s="109">
        <v>2</v>
      </c>
      <c r="U42" s="109" t="s">
        <v>70</v>
      </c>
      <c r="V42" s="107"/>
      <c r="W42" s="113">
        <v>2</v>
      </c>
      <c r="X42" s="114">
        <v>0.4375</v>
      </c>
      <c r="Y42" s="109">
        <v>2</v>
      </c>
      <c r="Z42" s="109" t="s">
        <v>141</v>
      </c>
      <c r="AA42" s="109">
        <v>2</v>
      </c>
      <c r="AB42" s="109" t="s">
        <v>141</v>
      </c>
    </row>
    <row r="43" spans="1:38" ht="15.75" customHeight="1">
      <c r="A43" s="94"/>
      <c r="B43" s="94"/>
      <c r="C43" s="94"/>
      <c r="D43" s="94"/>
      <c r="E43" s="94"/>
      <c r="F43" s="94"/>
      <c r="G43" s="94"/>
      <c r="H43" s="94"/>
      <c r="I43" s="94"/>
      <c r="N43" s="75">
        <v>660</v>
      </c>
      <c r="P43" s="96">
        <v>1</v>
      </c>
      <c r="Q43" s="112">
        <v>0.45833333333333298</v>
      </c>
      <c r="R43" s="109">
        <v>2</v>
      </c>
      <c r="S43" s="109" t="s">
        <v>70</v>
      </c>
      <c r="T43" s="109">
        <v>2</v>
      </c>
      <c r="U43" s="109" t="s">
        <v>70</v>
      </c>
      <c r="V43" s="107"/>
      <c r="W43" s="113">
        <v>2</v>
      </c>
      <c r="X43" s="114">
        <v>0.45833333333333298</v>
      </c>
      <c r="Y43" s="109">
        <v>2</v>
      </c>
      <c r="Z43" s="109" t="s">
        <v>141</v>
      </c>
      <c r="AA43" s="109">
        <v>2</v>
      </c>
      <c r="AB43" s="109" t="s">
        <v>141</v>
      </c>
    </row>
    <row r="44" spans="1:38" ht="15.75" customHeight="1">
      <c r="A44" s="94"/>
      <c r="B44" s="94"/>
      <c r="C44" s="94"/>
      <c r="D44" s="94"/>
      <c r="E44" s="94"/>
      <c r="F44" s="94"/>
      <c r="G44" s="94"/>
      <c r="H44" s="94"/>
      <c r="I44" s="94"/>
      <c r="N44" s="75">
        <v>690</v>
      </c>
      <c r="P44" s="96">
        <v>1</v>
      </c>
      <c r="Q44" s="112">
        <v>0.47916666666666702</v>
      </c>
      <c r="R44" s="109">
        <v>2</v>
      </c>
      <c r="S44" s="109" t="s">
        <v>70</v>
      </c>
      <c r="T44" s="109">
        <v>2</v>
      </c>
      <c r="U44" s="109" t="s">
        <v>70</v>
      </c>
      <c r="V44" s="107"/>
      <c r="W44" s="113">
        <v>2</v>
      </c>
      <c r="X44" s="114">
        <v>0.47916666666666702</v>
      </c>
      <c r="Y44" s="109">
        <v>2</v>
      </c>
      <c r="Z44" s="109" t="s">
        <v>141</v>
      </c>
      <c r="AA44" s="109">
        <v>2</v>
      </c>
      <c r="AB44" s="109" t="s">
        <v>141</v>
      </c>
    </row>
    <row r="45" spans="1:38" ht="15.75" customHeight="1">
      <c r="A45" s="94"/>
      <c r="B45" s="94"/>
      <c r="C45" s="94"/>
      <c r="D45" s="94"/>
      <c r="E45" s="94"/>
      <c r="F45" s="94"/>
      <c r="G45" s="94"/>
      <c r="H45" s="94"/>
      <c r="I45" s="94"/>
      <c r="N45" s="75">
        <v>720</v>
      </c>
      <c r="P45" s="96">
        <v>1</v>
      </c>
      <c r="Q45" s="112">
        <v>0.5</v>
      </c>
      <c r="R45" s="109">
        <v>2</v>
      </c>
      <c r="S45" s="109" t="s">
        <v>70</v>
      </c>
      <c r="T45" s="109">
        <v>2</v>
      </c>
      <c r="U45" s="109" t="s">
        <v>70</v>
      </c>
      <c r="V45" s="107"/>
      <c r="W45" s="113">
        <v>2</v>
      </c>
      <c r="X45" s="114">
        <v>0.5</v>
      </c>
      <c r="Y45" s="109">
        <v>1</v>
      </c>
      <c r="Z45" s="109" t="s">
        <v>141</v>
      </c>
      <c r="AA45" s="109">
        <v>1</v>
      </c>
      <c r="AB45" s="109" t="s">
        <v>141</v>
      </c>
    </row>
    <row r="46" spans="1:38" ht="15.75" customHeight="1">
      <c r="A46" s="94"/>
      <c r="B46" s="94"/>
      <c r="C46" s="94"/>
      <c r="D46" s="94"/>
      <c r="E46" s="94"/>
      <c r="F46" s="94"/>
      <c r="G46" s="94"/>
      <c r="H46" s="94"/>
      <c r="I46" s="94"/>
      <c r="N46" s="75">
        <v>750</v>
      </c>
      <c r="P46" s="96">
        <v>1</v>
      </c>
      <c r="Q46" s="112">
        <v>0.52083333333333337</v>
      </c>
      <c r="R46" s="109">
        <v>2</v>
      </c>
      <c r="S46" s="109" t="s">
        <v>70</v>
      </c>
      <c r="T46" s="109">
        <v>2</v>
      </c>
      <c r="U46" s="109" t="s">
        <v>70</v>
      </c>
      <c r="V46" s="107"/>
      <c r="W46" s="113">
        <v>2</v>
      </c>
      <c r="X46" s="114">
        <v>0.52083333333333337</v>
      </c>
      <c r="Y46" s="109">
        <v>2</v>
      </c>
      <c r="Z46" s="109" t="s">
        <v>141</v>
      </c>
      <c r="AA46" s="109">
        <v>2</v>
      </c>
      <c r="AB46" s="109" t="s">
        <v>141</v>
      </c>
    </row>
    <row r="47" spans="1:38" ht="15.75" customHeight="1">
      <c r="A47" s="94"/>
      <c r="B47" s="94"/>
      <c r="C47" s="94"/>
      <c r="D47" s="94"/>
      <c r="E47" s="94"/>
      <c r="F47" s="94"/>
      <c r="G47" s="94"/>
      <c r="H47" s="94"/>
      <c r="I47" s="94"/>
      <c r="N47" s="75">
        <v>780</v>
      </c>
      <c r="P47" s="96">
        <v>1</v>
      </c>
      <c r="Q47" s="112">
        <v>0.54166666666666663</v>
      </c>
      <c r="R47" s="109">
        <v>2</v>
      </c>
      <c r="S47" s="109" t="s">
        <v>70</v>
      </c>
      <c r="T47" s="109">
        <v>2</v>
      </c>
      <c r="U47" s="109" t="s">
        <v>70</v>
      </c>
      <c r="V47" s="107"/>
      <c r="W47" s="113">
        <v>2</v>
      </c>
      <c r="X47" s="114">
        <v>0.54166666666666663</v>
      </c>
      <c r="Y47" s="109">
        <v>2</v>
      </c>
      <c r="Z47" s="109" t="s">
        <v>141</v>
      </c>
      <c r="AA47" s="109">
        <v>2</v>
      </c>
      <c r="AB47" s="109" t="s">
        <v>141</v>
      </c>
    </row>
    <row r="48" spans="1:38" ht="15.75" customHeight="1">
      <c r="A48" s="94"/>
      <c r="B48" s="94"/>
      <c r="C48" s="94"/>
      <c r="D48" s="94"/>
      <c r="E48" s="94"/>
      <c r="F48" s="94"/>
      <c r="G48" s="94"/>
      <c r="H48" s="94"/>
      <c r="I48" s="94"/>
      <c r="N48" s="75">
        <v>810</v>
      </c>
      <c r="P48" s="96">
        <v>1</v>
      </c>
      <c r="Q48" s="112">
        <v>0.5625</v>
      </c>
      <c r="R48" s="109">
        <v>2</v>
      </c>
      <c r="S48" s="109" t="s">
        <v>70</v>
      </c>
      <c r="T48" s="109">
        <v>2</v>
      </c>
      <c r="U48" s="109" t="s">
        <v>70</v>
      </c>
      <c r="V48" s="107"/>
      <c r="W48" s="113">
        <v>2</v>
      </c>
      <c r="X48" s="114">
        <v>0.5625</v>
      </c>
      <c r="Y48" s="109">
        <v>2</v>
      </c>
      <c r="Z48" s="109" t="s">
        <v>141</v>
      </c>
      <c r="AA48" s="109">
        <v>2</v>
      </c>
      <c r="AB48" s="109" t="s">
        <v>141</v>
      </c>
    </row>
    <row r="49" spans="1:34" ht="15.75" customHeight="1">
      <c r="A49" s="94"/>
      <c r="B49" s="94"/>
      <c r="C49" s="94"/>
      <c r="D49" s="94"/>
      <c r="E49" s="94"/>
      <c r="F49" s="94"/>
      <c r="G49" s="94"/>
      <c r="H49" s="94"/>
      <c r="I49" s="94"/>
      <c r="N49" s="75">
        <v>840</v>
      </c>
      <c r="P49" s="96">
        <v>1</v>
      </c>
      <c r="Q49" s="112">
        <v>0.58333333333333337</v>
      </c>
      <c r="R49" s="109">
        <v>2</v>
      </c>
      <c r="S49" s="109" t="s">
        <v>70</v>
      </c>
      <c r="T49" s="109">
        <v>2</v>
      </c>
      <c r="U49" s="109" t="s">
        <v>70</v>
      </c>
      <c r="V49" s="107"/>
      <c r="W49" s="113">
        <v>2</v>
      </c>
      <c r="X49" s="114">
        <v>0.58333333333333337</v>
      </c>
      <c r="Y49" s="109">
        <v>1</v>
      </c>
      <c r="Z49" s="109" t="s">
        <v>141</v>
      </c>
      <c r="AA49" s="109">
        <v>1</v>
      </c>
      <c r="AB49" s="109" t="s">
        <v>141</v>
      </c>
      <c r="AH49" s="75"/>
    </row>
    <row r="50" spans="1:34" ht="15.75" customHeight="1">
      <c r="A50" s="94"/>
      <c r="B50" s="94"/>
      <c r="C50" s="94"/>
      <c r="D50" s="94"/>
      <c r="E50" s="94"/>
      <c r="F50" s="94"/>
      <c r="G50" s="94"/>
      <c r="H50" s="94"/>
      <c r="I50" s="94"/>
      <c r="N50" s="75">
        <v>870</v>
      </c>
      <c r="P50" s="96">
        <v>1</v>
      </c>
      <c r="Q50" s="112">
        <v>0.60416666666666663</v>
      </c>
      <c r="R50" s="109">
        <v>2</v>
      </c>
      <c r="S50" s="109" t="s">
        <v>70</v>
      </c>
      <c r="T50" s="109">
        <v>2</v>
      </c>
      <c r="U50" s="109" t="s">
        <v>70</v>
      </c>
      <c r="V50" s="107"/>
      <c r="W50" s="113">
        <v>2</v>
      </c>
      <c r="X50" s="114">
        <v>0.60416666666666663</v>
      </c>
      <c r="Y50" s="109">
        <v>2</v>
      </c>
      <c r="Z50" s="109" t="s">
        <v>141</v>
      </c>
      <c r="AA50" s="109">
        <v>2</v>
      </c>
      <c r="AB50" s="109" t="s">
        <v>141</v>
      </c>
      <c r="AH50" s="75"/>
    </row>
    <row r="51" spans="1:34" ht="15.75" customHeight="1">
      <c r="A51" s="94"/>
      <c r="B51" s="94"/>
      <c r="C51" s="94"/>
      <c r="D51" s="94"/>
      <c r="E51" s="94"/>
      <c r="F51" s="94"/>
      <c r="G51" s="94"/>
      <c r="H51" s="94"/>
      <c r="I51" s="94"/>
      <c r="N51" s="75">
        <v>900</v>
      </c>
      <c r="P51" s="96">
        <v>1</v>
      </c>
      <c r="Q51" s="112">
        <v>0.625</v>
      </c>
      <c r="R51" s="109">
        <v>2</v>
      </c>
      <c r="S51" s="109" t="s">
        <v>70</v>
      </c>
      <c r="T51" s="109">
        <v>2</v>
      </c>
      <c r="U51" s="109" t="s">
        <v>70</v>
      </c>
      <c r="V51" s="107"/>
      <c r="W51" s="113">
        <v>2</v>
      </c>
      <c r="X51" s="114">
        <v>0.625</v>
      </c>
      <c r="Y51" s="109">
        <v>2</v>
      </c>
      <c r="Z51" s="109" t="s">
        <v>141</v>
      </c>
      <c r="AA51" s="109">
        <v>2</v>
      </c>
      <c r="AB51" s="109" t="s">
        <v>141</v>
      </c>
      <c r="AH51" s="75"/>
    </row>
    <row r="52" spans="1:34" ht="15.75" customHeight="1">
      <c r="A52" s="94"/>
      <c r="B52" s="94"/>
      <c r="C52" s="94"/>
      <c r="D52" s="94"/>
      <c r="E52" s="94"/>
      <c r="F52" s="94"/>
      <c r="G52" s="94"/>
      <c r="H52" s="94"/>
      <c r="I52" s="94"/>
      <c r="N52" s="75">
        <v>930</v>
      </c>
      <c r="P52" s="96">
        <v>1</v>
      </c>
      <c r="Q52" s="112">
        <v>0.64583333333333337</v>
      </c>
      <c r="R52" s="109">
        <v>2</v>
      </c>
      <c r="S52" s="109" t="s">
        <v>70</v>
      </c>
      <c r="T52" s="109">
        <v>2</v>
      </c>
      <c r="U52" s="109" t="s">
        <v>70</v>
      </c>
      <c r="V52" s="107"/>
      <c r="W52" s="113">
        <v>2</v>
      </c>
      <c r="X52" s="114">
        <v>0.64583333333333337</v>
      </c>
      <c r="Y52" s="109">
        <v>2</v>
      </c>
      <c r="Z52" s="109" t="s">
        <v>141</v>
      </c>
      <c r="AA52" s="109">
        <v>2</v>
      </c>
      <c r="AB52" s="109" t="s">
        <v>141</v>
      </c>
      <c r="AH52" s="75"/>
    </row>
    <row r="53" spans="1:34" ht="15.75" customHeight="1">
      <c r="A53" s="94"/>
      <c r="B53" s="94"/>
      <c r="C53" s="94"/>
      <c r="D53" s="94"/>
      <c r="E53" s="94"/>
      <c r="F53" s="94"/>
      <c r="G53" s="94"/>
      <c r="H53" s="94"/>
      <c r="I53" s="94"/>
      <c r="N53" s="75">
        <v>960</v>
      </c>
      <c r="P53" s="96">
        <v>1</v>
      </c>
      <c r="Q53" s="112">
        <v>0.66666666666666663</v>
      </c>
      <c r="R53" s="109">
        <v>2</v>
      </c>
      <c r="S53" s="109" t="s">
        <v>70</v>
      </c>
      <c r="T53" s="109">
        <v>2</v>
      </c>
      <c r="U53" s="109" t="s">
        <v>70</v>
      </c>
      <c r="V53" s="107"/>
      <c r="W53" s="113">
        <v>2</v>
      </c>
      <c r="X53" s="114">
        <v>0.66666666666666663</v>
      </c>
      <c r="Y53" s="109">
        <v>1</v>
      </c>
      <c r="Z53" s="109" t="s">
        <v>141</v>
      </c>
      <c r="AA53" s="109">
        <v>1</v>
      </c>
      <c r="AB53" s="109" t="s">
        <v>141</v>
      </c>
      <c r="AH53" s="75"/>
    </row>
    <row r="54" spans="1:34" ht="15.75" customHeight="1">
      <c r="A54" s="94"/>
      <c r="B54" s="94"/>
      <c r="C54" s="94"/>
      <c r="D54" s="94"/>
      <c r="E54" s="94"/>
      <c r="F54" s="94"/>
      <c r="G54" s="94"/>
      <c r="H54" s="94"/>
      <c r="I54" s="94"/>
      <c r="N54" s="75">
        <v>990</v>
      </c>
      <c r="P54" s="96">
        <v>1</v>
      </c>
      <c r="Q54" s="112">
        <v>0.6875</v>
      </c>
      <c r="R54" s="109">
        <v>2</v>
      </c>
      <c r="S54" s="109" t="s">
        <v>70</v>
      </c>
      <c r="T54" s="109">
        <v>2</v>
      </c>
      <c r="U54" s="109" t="s">
        <v>70</v>
      </c>
      <c r="V54" s="107"/>
      <c r="W54" s="113">
        <v>2</v>
      </c>
      <c r="X54" s="114">
        <v>0.6875</v>
      </c>
      <c r="Y54" s="109">
        <v>2</v>
      </c>
      <c r="Z54" s="109" t="s">
        <v>141</v>
      </c>
      <c r="AA54" s="109">
        <v>2</v>
      </c>
      <c r="AB54" s="109" t="s">
        <v>141</v>
      </c>
      <c r="AH54" s="75"/>
    </row>
    <row r="55" spans="1:34" ht="15.75" customHeight="1">
      <c r="A55" s="94"/>
      <c r="B55" s="94"/>
      <c r="C55" s="94"/>
      <c r="D55" s="94"/>
      <c r="E55" s="94"/>
      <c r="F55" s="94"/>
      <c r="G55" s="94"/>
      <c r="H55" s="94"/>
      <c r="I55" s="94"/>
      <c r="N55" s="75">
        <v>1020</v>
      </c>
      <c r="P55" s="96">
        <v>1</v>
      </c>
      <c r="Q55" s="112">
        <v>0.70833333333333337</v>
      </c>
      <c r="R55" s="109">
        <v>2</v>
      </c>
      <c r="S55" s="109" t="s">
        <v>70</v>
      </c>
      <c r="T55" s="109">
        <v>2</v>
      </c>
      <c r="U55" s="109" t="s">
        <v>70</v>
      </c>
      <c r="V55" s="107"/>
      <c r="W55" s="113">
        <v>2</v>
      </c>
      <c r="X55" s="114">
        <v>0.70833333333333337</v>
      </c>
      <c r="Y55" s="109">
        <v>2</v>
      </c>
      <c r="Z55" s="109" t="s">
        <v>141</v>
      </c>
      <c r="AA55" s="109">
        <v>2</v>
      </c>
      <c r="AB55" s="109" t="s">
        <v>141</v>
      </c>
      <c r="AH55" s="75"/>
    </row>
    <row r="56" spans="1:34" ht="15.75" customHeight="1">
      <c r="A56" s="94"/>
      <c r="B56" s="94"/>
      <c r="C56" s="94"/>
      <c r="D56" s="94"/>
      <c r="E56" s="94"/>
      <c r="F56" s="94"/>
      <c r="G56" s="94"/>
      <c r="H56" s="94"/>
      <c r="I56" s="94"/>
      <c r="N56" s="75">
        <v>1050</v>
      </c>
      <c r="P56" s="96">
        <v>1</v>
      </c>
      <c r="Q56" s="112">
        <v>0.72916666666666663</v>
      </c>
      <c r="R56" s="109">
        <v>2</v>
      </c>
      <c r="S56" s="109" t="s">
        <v>73</v>
      </c>
      <c r="T56" s="109">
        <v>2</v>
      </c>
      <c r="U56" s="109" t="s">
        <v>73</v>
      </c>
      <c r="V56" s="107"/>
      <c r="W56" s="113">
        <v>2</v>
      </c>
      <c r="X56" s="114">
        <v>0.72916666666666663</v>
      </c>
      <c r="Y56" s="109">
        <v>2</v>
      </c>
      <c r="Z56" s="109" t="s">
        <v>141</v>
      </c>
      <c r="AA56" s="109">
        <v>2</v>
      </c>
      <c r="AB56" s="109" t="s">
        <v>141</v>
      </c>
      <c r="AH56" s="75"/>
    </row>
    <row r="57" spans="1:34" ht="15.75" customHeight="1">
      <c r="A57" s="94"/>
      <c r="B57" s="94"/>
      <c r="C57" s="94"/>
      <c r="D57" s="94"/>
      <c r="E57" s="94"/>
      <c r="F57" s="94"/>
      <c r="G57" s="94"/>
      <c r="H57" s="94"/>
      <c r="I57" s="94"/>
      <c r="N57" s="75">
        <v>1080</v>
      </c>
      <c r="P57" s="96">
        <v>1</v>
      </c>
      <c r="Q57" s="112">
        <v>0.75</v>
      </c>
      <c r="R57" s="109">
        <v>3</v>
      </c>
      <c r="S57" s="109" t="s">
        <v>73</v>
      </c>
      <c r="T57" s="109">
        <v>3</v>
      </c>
      <c r="U57" s="109" t="s">
        <v>73</v>
      </c>
      <c r="V57" s="107"/>
      <c r="W57" s="113">
        <v>2</v>
      </c>
      <c r="X57" s="114">
        <v>0.75</v>
      </c>
      <c r="Y57" s="109">
        <v>1</v>
      </c>
      <c r="Z57" s="109" t="s">
        <v>141</v>
      </c>
      <c r="AA57" s="109">
        <v>1</v>
      </c>
      <c r="AB57" s="109" t="s">
        <v>141</v>
      </c>
      <c r="AH57" s="75"/>
    </row>
    <row r="58" spans="1:34" ht="15.75" customHeight="1">
      <c r="A58" s="94"/>
      <c r="B58" s="94"/>
      <c r="C58" s="94"/>
      <c r="D58" s="94"/>
      <c r="E58" s="94"/>
      <c r="F58" s="94"/>
      <c r="G58" s="94"/>
      <c r="H58" s="94"/>
      <c r="I58" s="94"/>
      <c r="N58" s="75">
        <v>1110</v>
      </c>
      <c r="P58" s="96">
        <v>1</v>
      </c>
      <c r="Q58" s="112">
        <v>0.77083333333333337</v>
      </c>
      <c r="R58" s="109">
        <v>2</v>
      </c>
      <c r="S58" s="109" t="s">
        <v>73</v>
      </c>
      <c r="T58" s="109">
        <v>2</v>
      </c>
      <c r="U58" s="109" t="s">
        <v>73</v>
      </c>
      <c r="V58" s="107"/>
      <c r="W58" s="113">
        <v>2</v>
      </c>
      <c r="X58" s="114">
        <v>0.77083333333333337</v>
      </c>
      <c r="Y58" s="109">
        <v>2</v>
      </c>
      <c r="Z58" s="109" t="s">
        <v>141</v>
      </c>
      <c r="AA58" s="109">
        <v>2</v>
      </c>
      <c r="AB58" s="109" t="s">
        <v>141</v>
      </c>
      <c r="AH58" s="75"/>
    </row>
    <row r="59" spans="1:34" ht="15.75" customHeight="1">
      <c r="A59" s="94"/>
      <c r="B59" s="94"/>
      <c r="C59" s="94"/>
      <c r="D59" s="94"/>
      <c r="E59" s="94"/>
      <c r="F59" s="94"/>
      <c r="G59" s="94"/>
      <c r="H59" s="94"/>
      <c r="I59" s="94"/>
      <c r="N59" s="75">
        <v>1140</v>
      </c>
      <c r="P59" s="96">
        <v>1</v>
      </c>
      <c r="Q59" s="112">
        <v>0.79166666666666663</v>
      </c>
      <c r="R59" s="109">
        <v>3</v>
      </c>
      <c r="S59" s="109" t="s">
        <v>73</v>
      </c>
      <c r="T59" s="109">
        <v>3</v>
      </c>
      <c r="U59" s="109" t="s">
        <v>73</v>
      </c>
      <c r="V59" s="107"/>
      <c r="W59" s="113">
        <v>2</v>
      </c>
      <c r="X59" s="114">
        <v>0.79166666666666663</v>
      </c>
      <c r="Y59" s="109">
        <v>2</v>
      </c>
      <c r="Z59" s="109" t="s">
        <v>141</v>
      </c>
      <c r="AA59" s="109">
        <v>2</v>
      </c>
      <c r="AB59" s="109" t="s">
        <v>141</v>
      </c>
      <c r="AH59" s="75"/>
    </row>
    <row r="60" spans="1:34" ht="15.75" customHeight="1">
      <c r="A60" s="94"/>
      <c r="B60" s="94"/>
      <c r="C60" s="94"/>
      <c r="D60" s="94"/>
      <c r="E60" s="117"/>
      <c r="F60" s="117"/>
      <c r="G60" s="117"/>
      <c r="H60" s="117"/>
      <c r="I60" s="117"/>
      <c r="N60" s="75">
        <v>1170</v>
      </c>
      <c r="P60" s="96">
        <v>1</v>
      </c>
      <c r="Q60" s="112">
        <v>0.8125</v>
      </c>
      <c r="R60" s="109">
        <v>2</v>
      </c>
      <c r="S60" s="109" t="s">
        <v>70</v>
      </c>
      <c r="T60" s="109">
        <v>2</v>
      </c>
      <c r="U60" s="109" t="s">
        <v>70</v>
      </c>
      <c r="V60" s="107"/>
      <c r="W60" s="113">
        <v>2</v>
      </c>
      <c r="X60" s="114">
        <v>0.8125</v>
      </c>
      <c r="Y60" s="109">
        <v>2</v>
      </c>
      <c r="Z60" s="109" t="s">
        <v>141</v>
      </c>
      <c r="AA60" s="109">
        <v>2</v>
      </c>
      <c r="AB60" s="109" t="s">
        <v>141</v>
      </c>
      <c r="AH60" s="75"/>
    </row>
    <row r="61" spans="1:34" ht="15.75" customHeight="1">
      <c r="A61" s="94"/>
      <c r="B61" s="94"/>
      <c r="C61" s="94"/>
      <c r="D61" s="94"/>
      <c r="E61" s="94"/>
      <c r="F61" s="94"/>
      <c r="G61" s="94"/>
      <c r="H61" s="94"/>
      <c r="I61" s="94"/>
      <c r="N61" s="75">
        <v>1200</v>
      </c>
      <c r="P61" s="96">
        <v>1</v>
      </c>
      <c r="Q61" s="112">
        <v>0.83333333333333337</v>
      </c>
      <c r="R61" s="109">
        <v>2</v>
      </c>
      <c r="S61" s="109" t="s">
        <v>70</v>
      </c>
      <c r="T61" s="109">
        <v>2</v>
      </c>
      <c r="U61" s="109" t="s">
        <v>70</v>
      </c>
      <c r="V61" s="107"/>
      <c r="W61" s="113">
        <v>2</v>
      </c>
      <c r="X61" s="114">
        <v>0.83333333333333337</v>
      </c>
      <c r="Y61" s="109">
        <v>1</v>
      </c>
      <c r="Z61" s="109" t="s">
        <v>141</v>
      </c>
      <c r="AA61" s="109">
        <v>1</v>
      </c>
      <c r="AB61" s="109" t="s">
        <v>141</v>
      </c>
      <c r="AH61" s="75"/>
    </row>
    <row r="62" spans="1:34" ht="15.75" customHeight="1">
      <c r="A62" s="94"/>
      <c r="B62" s="94"/>
      <c r="C62" s="94"/>
      <c r="D62" s="118"/>
      <c r="E62" s="118"/>
      <c r="F62" s="118"/>
      <c r="G62" s="118"/>
      <c r="H62" s="118"/>
      <c r="I62" s="118"/>
      <c r="N62" s="75">
        <v>1230</v>
      </c>
      <c r="P62" s="96">
        <v>1</v>
      </c>
      <c r="Q62" s="112">
        <v>0.85416666666666663</v>
      </c>
      <c r="R62" s="109">
        <v>2</v>
      </c>
      <c r="S62" s="109" t="s">
        <v>70</v>
      </c>
      <c r="T62" s="109">
        <v>2</v>
      </c>
      <c r="U62" s="109" t="s">
        <v>70</v>
      </c>
      <c r="V62" s="107"/>
      <c r="W62" s="113">
        <v>2</v>
      </c>
      <c r="X62" s="114">
        <v>0.85416666666666663</v>
      </c>
      <c r="Y62" s="109">
        <v>1</v>
      </c>
      <c r="Z62" s="109" t="s">
        <v>66</v>
      </c>
      <c r="AA62" s="109">
        <v>1</v>
      </c>
      <c r="AB62" s="109" t="s">
        <v>66</v>
      </c>
      <c r="AH62" s="75"/>
    </row>
    <row r="63" spans="1:34" ht="15.75" customHeight="1">
      <c r="A63" s="94"/>
      <c r="B63" s="94"/>
      <c r="C63" s="94"/>
      <c r="D63" s="117"/>
      <c r="E63" s="117"/>
      <c r="F63" s="117"/>
      <c r="G63" s="117"/>
      <c r="H63" s="117"/>
      <c r="I63" s="117"/>
      <c r="N63" s="75">
        <v>1260</v>
      </c>
      <c r="P63" s="96">
        <v>1</v>
      </c>
      <c r="Q63" s="112">
        <v>0.875</v>
      </c>
      <c r="R63" s="109">
        <v>2</v>
      </c>
      <c r="S63" s="109" t="s">
        <v>70</v>
      </c>
      <c r="T63" s="109">
        <v>2</v>
      </c>
      <c r="U63" s="109" t="s">
        <v>70</v>
      </c>
      <c r="V63" s="107"/>
      <c r="W63" s="113">
        <v>2</v>
      </c>
      <c r="X63" s="114">
        <v>0.875</v>
      </c>
      <c r="Y63" s="109">
        <v>1</v>
      </c>
      <c r="Z63" s="109" t="s">
        <v>66</v>
      </c>
      <c r="AA63" s="109">
        <v>1</v>
      </c>
      <c r="AB63" s="109" t="s">
        <v>66</v>
      </c>
      <c r="AH63" s="75"/>
    </row>
    <row r="64" spans="1:34" ht="15.75" customHeight="1">
      <c r="A64" s="94"/>
      <c r="B64" s="94"/>
      <c r="C64" s="94"/>
      <c r="D64" s="117"/>
      <c r="E64" s="117"/>
      <c r="F64" s="117"/>
      <c r="G64" s="117"/>
      <c r="H64" s="117"/>
      <c r="I64" s="117"/>
      <c r="N64" s="75">
        <v>1290</v>
      </c>
      <c r="P64" s="96">
        <v>1</v>
      </c>
      <c r="Q64" s="112">
        <v>0.89583333333333304</v>
      </c>
      <c r="R64" s="109">
        <v>2</v>
      </c>
      <c r="S64" s="109" t="s">
        <v>70</v>
      </c>
      <c r="T64" s="109">
        <v>2</v>
      </c>
      <c r="U64" s="109" t="s">
        <v>70</v>
      </c>
      <c r="V64" s="107"/>
      <c r="W64" s="113">
        <v>2</v>
      </c>
      <c r="X64" s="114">
        <v>0.89583333333333304</v>
      </c>
      <c r="Y64" s="109">
        <v>1</v>
      </c>
      <c r="Z64" s="109" t="s">
        <v>66</v>
      </c>
      <c r="AA64" s="109">
        <v>1</v>
      </c>
      <c r="AB64" s="109" t="s">
        <v>66</v>
      </c>
      <c r="AH64" s="75"/>
    </row>
    <row r="65" spans="1:34" ht="15.75" customHeight="1">
      <c r="A65" s="94"/>
      <c r="B65" s="94"/>
      <c r="C65" s="94"/>
      <c r="D65" s="94"/>
      <c r="E65" s="94"/>
      <c r="F65" s="94"/>
      <c r="G65" s="94"/>
      <c r="H65" s="94"/>
      <c r="I65" s="94"/>
      <c r="N65" s="75">
        <v>1320</v>
      </c>
      <c r="P65" s="96">
        <v>1</v>
      </c>
      <c r="Q65" s="112">
        <v>0.91666666666666663</v>
      </c>
      <c r="R65" s="109">
        <v>2</v>
      </c>
      <c r="S65" s="109" t="s">
        <v>70</v>
      </c>
      <c r="T65" s="109">
        <v>2</v>
      </c>
      <c r="U65" s="109" t="s">
        <v>70</v>
      </c>
      <c r="V65" s="107"/>
      <c r="W65" s="113">
        <v>2</v>
      </c>
      <c r="X65" s="114">
        <v>0.91666666666666663</v>
      </c>
      <c r="Y65" s="109">
        <v>1</v>
      </c>
      <c r="Z65" s="109" t="s">
        <v>66</v>
      </c>
      <c r="AA65" s="109">
        <v>1</v>
      </c>
      <c r="AB65" s="109" t="s">
        <v>66</v>
      </c>
      <c r="AH65" s="75"/>
    </row>
    <row r="66" spans="1:34" ht="15.75" customHeight="1">
      <c r="A66" s="94"/>
      <c r="B66" s="94"/>
      <c r="C66" s="94"/>
      <c r="D66" s="94"/>
      <c r="E66" s="94"/>
      <c r="F66" s="94"/>
      <c r="G66" s="94"/>
      <c r="H66" s="94"/>
      <c r="I66" s="94"/>
      <c r="N66" s="75">
        <v>1350</v>
      </c>
      <c r="P66" s="96">
        <v>1</v>
      </c>
      <c r="Q66" s="112">
        <v>0.9375</v>
      </c>
      <c r="R66" s="109">
        <v>2</v>
      </c>
      <c r="S66" s="109" t="s">
        <v>70</v>
      </c>
      <c r="T66" s="109">
        <v>2</v>
      </c>
      <c r="U66" s="109" t="s">
        <v>70</v>
      </c>
      <c r="V66" s="107"/>
      <c r="W66" s="113">
        <v>2</v>
      </c>
      <c r="X66" s="114">
        <v>0.9375</v>
      </c>
      <c r="Y66" s="109">
        <v>1</v>
      </c>
      <c r="Z66" s="109" t="s">
        <v>66</v>
      </c>
      <c r="AA66" s="109">
        <v>1</v>
      </c>
      <c r="AB66" s="109" t="s">
        <v>66</v>
      </c>
      <c r="AH66" s="75"/>
    </row>
    <row r="67" spans="1:34" ht="15.75" customHeight="1">
      <c r="A67" s="94"/>
      <c r="B67" s="94"/>
      <c r="C67" s="94"/>
      <c r="D67" s="94"/>
      <c r="E67" s="94"/>
      <c r="F67" s="94"/>
      <c r="G67" s="94"/>
      <c r="H67" s="94"/>
      <c r="I67" s="94"/>
      <c r="N67" s="75">
        <v>1380</v>
      </c>
      <c r="P67" s="96">
        <v>1</v>
      </c>
      <c r="Q67" s="112">
        <v>0.95833333333333337</v>
      </c>
      <c r="R67" s="109">
        <v>0</v>
      </c>
      <c r="S67" s="109" t="s">
        <v>63</v>
      </c>
      <c r="T67" s="109">
        <v>0</v>
      </c>
      <c r="U67" s="109" t="s">
        <v>63</v>
      </c>
      <c r="V67" s="107"/>
      <c r="W67" s="113">
        <v>2</v>
      </c>
      <c r="X67" s="114">
        <v>0.95833333333333337</v>
      </c>
      <c r="Y67" s="109">
        <v>0</v>
      </c>
      <c r="Z67" s="109" t="s">
        <v>63</v>
      </c>
      <c r="AA67" s="109">
        <v>0</v>
      </c>
      <c r="AB67" s="109" t="s">
        <v>63</v>
      </c>
      <c r="AH67" s="75"/>
    </row>
    <row r="68" spans="1:34" ht="15.75" customHeight="1">
      <c r="A68" s="94"/>
      <c r="B68" s="94"/>
      <c r="C68" s="94"/>
      <c r="D68" s="94"/>
      <c r="E68" s="94"/>
      <c r="F68" s="94"/>
      <c r="G68" s="94"/>
      <c r="H68" s="94"/>
      <c r="I68" s="94"/>
      <c r="N68" s="75">
        <v>1410</v>
      </c>
      <c r="P68" s="96">
        <v>1</v>
      </c>
      <c r="Q68" s="112">
        <v>0.97916666666666663</v>
      </c>
      <c r="R68" s="109">
        <v>0</v>
      </c>
      <c r="S68" s="109" t="s">
        <v>63</v>
      </c>
      <c r="T68" s="109">
        <v>0</v>
      </c>
      <c r="U68" s="109" t="s">
        <v>63</v>
      </c>
      <c r="V68" s="107"/>
      <c r="W68" s="113">
        <v>2</v>
      </c>
      <c r="X68" s="114">
        <v>0.97916666666666663</v>
      </c>
      <c r="Y68" s="109">
        <v>0</v>
      </c>
      <c r="Z68" s="109" t="s">
        <v>63</v>
      </c>
      <c r="AA68" s="109">
        <v>0</v>
      </c>
      <c r="AB68" s="109" t="s">
        <v>63</v>
      </c>
      <c r="AH68" s="75"/>
    </row>
    <row r="69" spans="1:34" ht="15.75" customHeight="1">
      <c r="A69" s="94"/>
      <c r="B69" s="94"/>
      <c r="C69" s="94"/>
      <c r="D69" s="94"/>
      <c r="E69" s="94"/>
      <c r="F69" s="94"/>
      <c r="G69" s="94"/>
      <c r="H69" s="94"/>
      <c r="I69" s="94"/>
      <c r="N69" s="75">
        <v>0</v>
      </c>
      <c r="P69" s="96">
        <v>1</v>
      </c>
      <c r="Q69" s="112">
        <v>0</v>
      </c>
      <c r="R69" s="109">
        <v>0</v>
      </c>
      <c r="S69" s="109" t="s">
        <v>63</v>
      </c>
      <c r="T69" s="109">
        <v>0</v>
      </c>
      <c r="U69" s="109" t="s">
        <v>63</v>
      </c>
      <c r="V69" s="107"/>
      <c r="W69" s="113">
        <v>2</v>
      </c>
      <c r="X69" s="114">
        <v>0</v>
      </c>
      <c r="Y69" s="109">
        <v>0</v>
      </c>
      <c r="Z69" s="109" t="s">
        <v>63</v>
      </c>
      <c r="AA69" s="109">
        <v>0</v>
      </c>
      <c r="AB69" s="109" t="s">
        <v>63</v>
      </c>
      <c r="AH69" s="75"/>
    </row>
    <row r="70" spans="1:34" ht="15.75" customHeight="1">
      <c r="D70" s="81"/>
      <c r="E70" s="81"/>
      <c r="F70" s="81"/>
      <c r="G70" s="81"/>
      <c r="H70" s="81"/>
      <c r="I70" s="81"/>
      <c r="N70" s="75">
        <v>30</v>
      </c>
      <c r="P70" s="96">
        <v>1</v>
      </c>
      <c r="Q70" s="112">
        <v>2.0833333333333332E-2</v>
      </c>
      <c r="R70" s="109">
        <v>0</v>
      </c>
      <c r="S70" s="109" t="s">
        <v>63</v>
      </c>
      <c r="T70" s="109">
        <v>0</v>
      </c>
      <c r="U70" s="109" t="s">
        <v>63</v>
      </c>
      <c r="V70" s="107"/>
      <c r="W70" s="113">
        <v>2</v>
      </c>
      <c r="X70" s="114">
        <v>2.0833333333333332E-2</v>
      </c>
      <c r="Y70" s="109">
        <v>0</v>
      </c>
      <c r="Z70" s="109" t="s">
        <v>63</v>
      </c>
      <c r="AA70" s="109">
        <v>0</v>
      </c>
      <c r="AB70" s="109" t="s">
        <v>63</v>
      </c>
      <c r="AH70" s="75"/>
    </row>
    <row r="71" spans="1:34" ht="15.75" customHeight="1">
      <c r="D71" s="81"/>
      <c r="E71" s="81"/>
      <c r="F71" s="81"/>
      <c r="G71" s="81"/>
      <c r="H71" s="81"/>
      <c r="I71" s="81"/>
      <c r="N71" s="75">
        <v>60</v>
      </c>
      <c r="P71" s="96">
        <v>1</v>
      </c>
      <c r="Q71" s="112">
        <v>4.1666666666666699E-2</v>
      </c>
      <c r="R71" s="109">
        <v>0</v>
      </c>
      <c r="S71" s="109" t="s">
        <v>63</v>
      </c>
      <c r="T71" s="109">
        <v>0</v>
      </c>
      <c r="U71" s="109" t="s">
        <v>63</v>
      </c>
      <c r="V71" s="107"/>
      <c r="W71" s="113">
        <v>2</v>
      </c>
      <c r="X71" s="114">
        <v>4.1666666666666699E-2</v>
      </c>
      <c r="Y71" s="109">
        <v>0</v>
      </c>
      <c r="Z71" s="109" t="s">
        <v>63</v>
      </c>
      <c r="AA71" s="109">
        <v>0</v>
      </c>
      <c r="AB71" s="109" t="s">
        <v>63</v>
      </c>
      <c r="AH71" s="75"/>
    </row>
    <row r="72" spans="1:34" ht="15.75" customHeight="1">
      <c r="N72" s="75">
        <v>90</v>
      </c>
      <c r="P72" s="96">
        <v>1</v>
      </c>
      <c r="Q72" s="112">
        <v>6.25E-2</v>
      </c>
      <c r="R72" s="109">
        <v>0</v>
      </c>
      <c r="S72" s="109" t="s">
        <v>63</v>
      </c>
      <c r="T72" s="109">
        <v>0</v>
      </c>
      <c r="U72" s="109" t="s">
        <v>63</v>
      </c>
      <c r="V72" s="107"/>
      <c r="W72" s="113">
        <v>2</v>
      </c>
      <c r="X72" s="114">
        <v>6.25E-2</v>
      </c>
      <c r="Y72" s="109">
        <v>0</v>
      </c>
      <c r="Z72" s="109" t="s">
        <v>63</v>
      </c>
      <c r="AA72" s="109">
        <v>0</v>
      </c>
      <c r="AB72" s="109" t="s">
        <v>63</v>
      </c>
      <c r="AH72" s="75"/>
    </row>
    <row r="73" spans="1:34" ht="15.75" customHeight="1">
      <c r="N73" s="75">
        <v>120</v>
      </c>
      <c r="P73" s="96">
        <v>1</v>
      </c>
      <c r="Q73" s="112">
        <v>8.3333333333333301E-2</v>
      </c>
      <c r="R73" s="109">
        <v>0</v>
      </c>
      <c r="S73" s="109" t="s">
        <v>63</v>
      </c>
      <c r="T73" s="109">
        <v>0</v>
      </c>
      <c r="U73" s="109" t="s">
        <v>63</v>
      </c>
      <c r="V73" s="107"/>
      <c r="W73" s="113">
        <v>2</v>
      </c>
      <c r="X73" s="112">
        <v>8.3333333333333301E-2</v>
      </c>
      <c r="Y73" s="109">
        <v>0</v>
      </c>
      <c r="Z73" s="109" t="s">
        <v>63</v>
      </c>
      <c r="AA73" s="109">
        <v>0</v>
      </c>
      <c r="AB73" s="109" t="s">
        <v>63</v>
      </c>
      <c r="AH73" s="75"/>
    </row>
    <row r="74" spans="1:34" ht="15.75" customHeight="1">
      <c r="N74" s="75">
        <v>150</v>
      </c>
      <c r="P74" s="96">
        <v>1</v>
      </c>
      <c r="Q74" s="112">
        <v>0.104166666666667</v>
      </c>
      <c r="R74" s="109">
        <v>0</v>
      </c>
      <c r="S74" s="109" t="s">
        <v>63</v>
      </c>
      <c r="T74" s="109">
        <v>0</v>
      </c>
      <c r="U74" s="109" t="s">
        <v>63</v>
      </c>
      <c r="V74" s="107"/>
      <c r="W74" s="113">
        <v>2</v>
      </c>
      <c r="X74" s="112">
        <v>0.104166666666667</v>
      </c>
      <c r="Y74" s="109">
        <v>0</v>
      </c>
      <c r="Z74" s="109" t="s">
        <v>63</v>
      </c>
      <c r="AA74" s="109">
        <v>0</v>
      </c>
      <c r="AB74" s="109" t="s">
        <v>63</v>
      </c>
      <c r="AH74" s="75"/>
    </row>
    <row r="75" spans="1:34" ht="15.75" customHeight="1">
      <c r="P75" s="143" t="s">
        <v>60</v>
      </c>
      <c r="Q75" s="144"/>
      <c r="R75" s="119">
        <f>SUM(R27:R74)</f>
        <v>79</v>
      </c>
      <c r="S75" s="119"/>
      <c r="T75" s="119">
        <f>SUM(T27:T74)</f>
        <v>79</v>
      </c>
      <c r="U75" s="119"/>
      <c r="V75" s="107"/>
      <c r="W75" s="143" t="s">
        <v>60</v>
      </c>
      <c r="X75" s="144"/>
      <c r="Y75" s="119">
        <f>SUM(Y27:Y74)</f>
        <v>48</v>
      </c>
      <c r="Z75" s="119"/>
      <c r="AA75" s="119">
        <f>SUM(AA27:AA74)</f>
        <v>48</v>
      </c>
      <c r="AB75" s="119"/>
      <c r="AH75" s="75"/>
    </row>
    <row r="76" spans="1:34" ht="15.75" customHeight="1">
      <c r="P76" s="120"/>
      <c r="Q76" s="121"/>
      <c r="R76" s="120"/>
      <c r="S76" s="122"/>
      <c r="T76" s="120"/>
      <c r="U76" s="122"/>
      <c r="V76" s="123"/>
      <c r="W76" s="124"/>
      <c r="X76" s="125"/>
      <c r="Y76" s="120"/>
      <c r="Z76" s="122"/>
      <c r="AA76" s="120"/>
      <c r="AB76" s="122"/>
      <c r="AH76" s="75"/>
    </row>
    <row r="77" spans="1:34" ht="15.75" customHeight="1">
      <c r="D77" s="151" t="s">
        <v>75</v>
      </c>
      <c r="E77" s="151"/>
      <c r="F77" s="151"/>
      <c r="G77" s="151"/>
      <c r="H77" s="151"/>
      <c r="I77" s="151"/>
      <c r="P77" s="120"/>
      <c r="Q77" s="121"/>
      <c r="R77" s="120"/>
      <c r="S77" s="122"/>
      <c r="T77" s="120"/>
      <c r="U77" s="122"/>
      <c r="V77" s="123"/>
      <c r="W77" s="124"/>
      <c r="X77" s="125"/>
      <c r="Y77" s="120"/>
      <c r="Z77" s="122"/>
      <c r="AA77" s="120"/>
      <c r="AB77" s="122"/>
      <c r="AH77" s="75"/>
    </row>
    <row r="78" spans="1:34" ht="15.75" customHeight="1">
      <c r="P78" s="120"/>
      <c r="Q78" s="121"/>
      <c r="R78" s="120"/>
      <c r="S78" s="122"/>
      <c r="T78" s="120"/>
      <c r="U78" s="122"/>
      <c r="V78" s="123"/>
      <c r="W78" s="124"/>
      <c r="X78" s="125"/>
      <c r="Y78" s="120"/>
      <c r="Z78" s="122"/>
      <c r="AA78" s="120"/>
      <c r="AB78" s="122"/>
      <c r="AH78" s="75"/>
    </row>
    <row r="79" spans="1:34" ht="15.75" customHeight="1">
      <c r="B79" s="168" t="s">
        <v>76</v>
      </c>
      <c r="C79" s="171" t="s">
        <v>77</v>
      </c>
      <c r="D79" s="174" t="s">
        <v>78</v>
      </c>
      <c r="E79" s="174" t="s">
        <v>79</v>
      </c>
      <c r="F79" s="174" t="s">
        <v>80</v>
      </c>
      <c r="G79" s="174" t="s">
        <v>81</v>
      </c>
      <c r="H79" s="174" t="s">
        <v>82</v>
      </c>
      <c r="I79" s="168" t="s">
        <v>83</v>
      </c>
      <c r="J79" s="168" t="s">
        <v>84</v>
      </c>
      <c r="P79" s="175" t="s">
        <v>5</v>
      </c>
      <c r="Q79" s="175" t="s">
        <v>56</v>
      </c>
      <c r="R79" s="145" t="s">
        <v>57</v>
      </c>
      <c r="S79" s="146"/>
      <c r="T79" s="145" t="s">
        <v>58</v>
      </c>
      <c r="U79" s="146"/>
      <c r="V79" s="123"/>
      <c r="W79" s="175" t="s">
        <v>5</v>
      </c>
      <c r="X79" s="175" t="s">
        <v>56</v>
      </c>
      <c r="Y79" s="145" t="s">
        <v>57</v>
      </c>
      <c r="Z79" s="146"/>
      <c r="AA79" s="145" t="s">
        <v>58</v>
      </c>
      <c r="AB79" s="146"/>
      <c r="AH79" s="75"/>
    </row>
    <row r="80" spans="1:34" ht="15.75" customHeight="1">
      <c r="B80" s="168"/>
      <c r="C80" s="172"/>
      <c r="D80" s="174"/>
      <c r="E80" s="174"/>
      <c r="F80" s="174"/>
      <c r="G80" s="174"/>
      <c r="H80" s="174"/>
      <c r="I80" s="168"/>
      <c r="J80" s="168"/>
      <c r="P80" s="176"/>
      <c r="Q80" s="176"/>
      <c r="R80" s="147" t="s">
        <v>60</v>
      </c>
      <c r="S80" s="147" t="s">
        <v>61</v>
      </c>
      <c r="T80" s="147" t="s">
        <v>85</v>
      </c>
      <c r="U80" s="147" t="s">
        <v>61</v>
      </c>
      <c r="V80" s="123"/>
      <c r="W80" s="176"/>
      <c r="X80" s="176"/>
      <c r="Y80" s="147" t="s">
        <v>60</v>
      </c>
      <c r="Z80" s="147" t="s">
        <v>61</v>
      </c>
      <c r="AA80" s="147" t="s">
        <v>60</v>
      </c>
      <c r="AB80" s="147" t="s">
        <v>61</v>
      </c>
      <c r="AH80" s="75"/>
    </row>
    <row r="81" spans="2:34" ht="15.75" customHeight="1">
      <c r="B81" s="168"/>
      <c r="C81" s="172"/>
      <c r="D81" s="174"/>
      <c r="E81" s="174"/>
      <c r="F81" s="174"/>
      <c r="G81" s="174"/>
      <c r="H81" s="174"/>
      <c r="I81" s="168"/>
      <c r="J81" s="168"/>
      <c r="P81" s="176"/>
      <c r="Q81" s="176"/>
      <c r="R81" s="148"/>
      <c r="S81" s="148"/>
      <c r="T81" s="148"/>
      <c r="U81" s="148"/>
      <c r="V81" s="123"/>
      <c r="W81" s="176"/>
      <c r="X81" s="176"/>
      <c r="Y81" s="148"/>
      <c r="Z81" s="148"/>
      <c r="AA81" s="148"/>
      <c r="AB81" s="148"/>
    </row>
    <row r="82" spans="2:34" ht="15.75" customHeight="1">
      <c r="B82" s="168"/>
      <c r="C82" s="172"/>
      <c r="D82" s="174"/>
      <c r="E82" s="174"/>
      <c r="F82" s="174"/>
      <c r="G82" s="174"/>
      <c r="H82" s="174"/>
      <c r="I82" s="168"/>
      <c r="J82" s="168"/>
      <c r="P82" s="176"/>
      <c r="Q82" s="176"/>
      <c r="R82" s="148"/>
      <c r="S82" s="148"/>
      <c r="T82" s="148"/>
      <c r="U82" s="148"/>
      <c r="V82" s="123"/>
      <c r="W82" s="176"/>
      <c r="X82" s="176"/>
      <c r="Y82" s="148"/>
      <c r="Z82" s="148"/>
      <c r="AA82" s="148"/>
      <c r="AB82" s="148"/>
    </row>
    <row r="83" spans="2:34" ht="15.75" customHeight="1">
      <c r="B83" s="168"/>
      <c r="C83" s="172"/>
      <c r="D83" s="174"/>
      <c r="E83" s="174"/>
      <c r="F83" s="174"/>
      <c r="G83" s="174"/>
      <c r="H83" s="174"/>
      <c r="I83" s="168"/>
      <c r="J83" s="168"/>
      <c r="P83" s="176"/>
      <c r="Q83" s="176"/>
      <c r="R83" s="148"/>
      <c r="S83" s="148"/>
      <c r="T83" s="148"/>
      <c r="U83" s="148"/>
      <c r="V83" s="123"/>
      <c r="W83" s="176"/>
      <c r="X83" s="176"/>
      <c r="Y83" s="148"/>
      <c r="Z83" s="148"/>
      <c r="AA83" s="148"/>
      <c r="AB83" s="148"/>
    </row>
    <row r="84" spans="2:34" ht="15.75" customHeight="1">
      <c r="B84" s="168"/>
      <c r="C84" s="172"/>
      <c r="D84" s="174"/>
      <c r="E84" s="174"/>
      <c r="F84" s="174"/>
      <c r="G84" s="174"/>
      <c r="H84" s="174"/>
      <c r="I84" s="168"/>
      <c r="J84" s="168"/>
      <c r="P84" s="177"/>
      <c r="Q84" s="177"/>
      <c r="R84" s="149"/>
      <c r="S84" s="149"/>
      <c r="T84" s="149"/>
      <c r="U84" s="149"/>
      <c r="V84" s="123"/>
      <c r="W84" s="177"/>
      <c r="X84" s="177"/>
      <c r="Y84" s="149"/>
      <c r="Z84" s="149"/>
      <c r="AA84" s="149"/>
      <c r="AB84" s="149"/>
    </row>
    <row r="85" spans="2:34" ht="15.75" customHeight="1">
      <c r="B85" s="168"/>
      <c r="C85" s="172"/>
      <c r="D85" s="174"/>
      <c r="E85" s="174"/>
      <c r="F85" s="174"/>
      <c r="G85" s="174"/>
      <c r="H85" s="174"/>
      <c r="I85" s="168"/>
      <c r="J85" s="168"/>
      <c r="P85" s="96">
        <v>3</v>
      </c>
      <c r="Q85" s="112">
        <v>0.125</v>
      </c>
      <c r="R85" s="96">
        <v>0</v>
      </c>
      <c r="S85" s="96" t="s">
        <v>63</v>
      </c>
      <c r="T85" s="96">
        <v>0</v>
      </c>
      <c r="U85" s="96" t="s">
        <v>63</v>
      </c>
      <c r="V85" s="107"/>
      <c r="W85" s="113">
        <v>4</v>
      </c>
      <c r="X85" s="112">
        <v>0.125</v>
      </c>
      <c r="Y85" s="96">
        <v>0</v>
      </c>
      <c r="Z85" s="96" t="s">
        <v>63</v>
      </c>
      <c r="AA85" s="96">
        <v>0</v>
      </c>
      <c r="AB85" s="96" t="s">
        <v>63</v>
      </c>
    </row>
    <row r="86" spans="2:34" ht="15.75" customHeight="1">
      <c r="B86" s="168"/>
      <c r="C86" s="173"/>
      <c r="D86" s="174"/>
      <c r="E86" s="174"/>
      <c r="F86" s="174"/>
      <c r="G86" s="174"/>
      <c r="H86" s="174"/>
      <c r="I86" s="168"/>
      <c r="J86" s="168"/>
      <c r="L86" s="75" t="s">
        <v>86</v>
      </c>
      <c r="M86" s="126" t="s">
        <v>18</v>
      </c>
      <c r="N86" s="126" t="s">
        <v>19</v>
      </c>
      <c r="O86" s="127"/>
      <c r="P86" s="96">
        <v>3</v>
      </c>
      <c r="Q86" s="112">
        <v>0.14583333333333301</v>
      </c>
      <c r="R86" s="96">
        <v>0</v>
      </c>
      <c r="S86" s="96" t="s">
        <v>63</v>
      </c>
      <c r="T86" s="96">
        <v>0</v>
      </c>
      <c r="U86" s="96" t="s">
        <v>63</v>
      </c>
      <c r="V86" s="107"/>
      <c r="W86" s="113">
        <v>4</v>
      </c>
      <c r="X86" s="112">
        <v>0.14583333333333301</v>
      </c>
      <c r="Y86" s="96">
        <v>0</v>
      </c>
      <c r="Z86" s="96" t="s">
        <v>63</v>
      </c>
      <c r="AA86" s="96">
        <v>0</v>
      </c>
      <c r="AB86" s="96" t="s">
        <v>63</v>
      </c>
      <c r="AH86" s="89"/>
    </row>
    <row r="87" spans="2:34" ht="15.75" customHeight="1">
      <c r="B87" s="128">
        <v>1</v>
      </c>
      <c r="C87" s="129" t="s">
        <v>89</v>
      </c>
      <c r="D87" s="75" t="s">
        <v>88</v>
      </c>
      <c r="E87" s="130">
        <v>55.659101284868903</v>
      </c>
      <c r="F87" s="130">
        <v>37.750106067098301</v>
      </c>
      <c r="G87" s="128">
        <f t="shared" ref="G87:G118" si="0">IF(M87&gt;0,0,IF(N87&gt;0,1,""))</f>
        <v>0</v>
      </c>
      <c r="H87" s="131">
        <v>0</v>
      </c>
      <c r="I87" s="132"/>
      <c r="J87" s="128">
        <f t="shared" ref="J87:J118" si="1">IF(AND(M87&gt;0,M87&lt;999),M87,IF(AND(N87&gt;0,N87&lt;999),N87," "))</f>
        <v>1</v>
      </c>
      <c r="L87" s="88">
        <v>1</v>
      </c>
      <c r="M87" s="133">
        <v>1</v>
      </c>
      <c r="N87" s="88">
        <v>0</v>
      </c>
      <c r="O87" s="127"/>
      <c r="P87" s="96">
        <v>3</v>
      </c>
      <c r="Q87" s="112">
        <v>0.16666666666666699</v>
      </c>
      <c r="R87" s="96">
        <v>0</v>
      </c>
      <c r="S87" s="96" t="s">
        <v>63</v>
      </c>
      <c r="T87" s="96">
        <v>0</v>
      </c>
      <c r="U87" s="96" t="s">
        <v>63</v>
      </c>
      <c r="V87" s="107"/>
      <c r="W87" s="113">
        <v>4</v>
      </c>
      <c r="X87" s="112">
        <v>0.16666666666666699</v>
      </c>
      <c r="Y87" s="96">
        <v>0</v>
      </c>
      <c r="Z87" s="96" t="s">
        <v>63</v>
      </c>
      <c r="AA87" s="96">
        <v>0</v>
      </c>
      <c r="AB87" s="96" t="s">
        <v>63</v>
      </c>
      <c r="AH87" s="89"/>
    </row>
    <row r="88" spans="2:34" ht="15.75" customHeight="1">
      <c r="B88" s="128">
        <f t="shared" ref="B88:B119" si="2">IF(C88=" ","",IF(C88=$L$9,B87,B87+1))</f>
        <v>2</v>
      </c>
      <c r="C88" s="129" t="s">
        <v>91</v>
      </c>
      <c r="D88" s="75" t="s">
        <v>127</v>
      </c>
      <c r="E88" s="130">
        <v>55.659044365098801</v>
      </c>
      <c r="F88" s="130">
        <v>37.7586875408062</v>
      </c>
      <c r="G88" s="128">
        <f t="shared" si="0"/>
        <v>0</v>
      </c>
      <c r="H88" s="131">
        <v>0.81400000000000006</v>
      </c>
      <c r="I88" s="132">
        <v>0.81400000000000006</v>
      </c>
      <c r="J88" s="128">
        <f t="shared" si="1"/>
        <v>2</v>
      </c>
      <c r="L88" s="88">
        <v>2</v>
      </c>
      <c r="M88" s="133">
        <v>2</v>
      </c>
      <c r="N88" s="133">
        <v>0</v>
      </c>
      <c r="O88" s="127"/>
      <c r="P88" s="96">
        <v>3</v>
      </c>
      <c r="Q88" s="112">
        <v>0.1875</v>
      </c>
      <c r="R88" s="96">
        <v>0</v>
      </c>
      <c r="S88" s="96" t="s">
        <v>63</v>
      </c>
      <c r="T88" s="96">
        <v>0</v>
      </c>
      <c r="U88" s="96" t="s">
        <v>63</v>
      </c>
      <c r="V88" s="107"/>
      <c r="W88" s="113">
        <v>4</v>
      </c>
      <c r="X88" s="112">
        <v>0.1875</v>
      </c>
      <c r="Y88" s="96">
        <v>0</v>
      </c>
      <c r="Z88" s="96" t="s">
        <v>63</v>
      </c>
      <c r="AA88" s="96">
        <v>0</v>
      </c>
      <c r="AB88" s="96" t="s">
        <v>63</v>
      </c>
      <c r="AH88" s="134"/>
    </row>
    <row r="89" spans="2:34" ht="15.75" customHeight="1">
      <c r="B89" s="128">
        <f t="shared" si="2"/>
        <v>3</v>
      </c>
      <c r="C89" s="129" t="s">
        <v>134</v>
      </c>
      <c r="D89" s="75" t="s">
        <v>127</v>
      </c>
      <c r="E89" s="130">
        <v>55.654477595955797</v>
      </c>
      <c r="F89" s="130">
        <v>37.764244514503901</v>
      </c>
      <c r="G89" s="128">
        <f t="shared" si="0"/>
        <v>0</v>
      </c>
      <c r="H89" s="131">
        <v>1.4870000000000001</v>
      </c>
      <c r="I89" s="132">
        <v>0.67300000000000004</v>
      </c>
      <c r="J89" s="128">
        <f t="shared" si="1"/>
        <v>3</v>
      </c>
      <c r="L89" s="88">
        <v>3</v>
      </c>
      <c r="M89" s="133">
        <v>3</v>
      </c>
      <c r="N89" s="133">
        <v>0</v>
      </c>
      <c r="O89" s="127"/>
      <c r="P89" s="135">
        <v>3</v>
      </c>
      <c r="Q89" s="136">
        <v>0.20833333333333334</v>
      </c>
      <c r="R89" s="96">
        <v>0</v>
      </c>
      <c r="S89" s="96" t="s">
        <v>63</v>
      </c>
      <c r="T89" s="96">
        <v>0</v>
      </c>
      <c r="U89" s="96" t="s">
        <v>63</v>
      </c>
      <c r="V89" s="123"/>
      <c r="W89" s="113">
        <v>4</v>
      </c>
      <c r="X89" s="112">
        <v>0.20833333333333334</v>
      </c>
      <c r="Y89" s="96">
        <v>0</v>
      </c>
      <c r="Z89" s="96" t="s">
        <v>63</v>
      </c>
      <c r="AA89" s="96">
        <v>0</v>
      </c>
      <c r="AB89" s="96" t="s">
        <v>63</v>
      </c>
      <c r="AH89" s="134"/>
    </row>
    <row r="90" spans="2:34" ht="15.75" customHeight="1">
      <c r="B90" s="128">
        <f t="shared" si="2"/>
        <v>4</v>
      </c>
      <c r="C90" s="129" t="s">
        <v>128</v>
      </c>
      <c r="D90" s="75" t="s">
        <v>127</v>
      </c>
      <c r="E90" s="130">
        <v>55.653101288042897</v>
      </c>
      <c r="F90" s="130">
        <v>37.765917828585899</v>
      </c>
      <c r="G90" s="128">
        <f t="shared" si="0"/>
        <v>0</v>
      </c>
      <c r="H90" s="131">
        <v>1.6640000000000001</v>
      </c>
      <c r="I90" s="132">
        <v>0.17700000000000005</v>
      </c>
      <c r="J90" s="128">
        <f t="shared" si="1"/>
        <v>4</v>
      </c>
      <c r="L90" s="88">
        <v>4</v>
      </c>
      <c r="M90" s="133">
        <v>4</v>
      </c>
      <c r="N90" s="133">
        <v>0</v>
      </c>
      <c r="O90" s="127"/>
      <c r="P90" s="135">
        <v>3</v>
      </c>
      <c r="Q90" s="136">
        <v>0.22916666666666666</v>
      </c>
      <c r="R90" s="96">
        <v>0</v>
      </c>
      <c r="S90" s="96" t="s">
        <v>63</v>
      </c>
      <c r="T90" s="96">
        <v>0</v>
      </c>
      <c r="U90" s="96" t="s">
        <v>63</v>
      </c>
      <c r="V90" s="123"/>
      <c r="W90" s="113">
        <v>4</v>
      </c>
      <c r="X90" s="112">
        <v>0.22916666666666666</v>
      </c>
      <c r="Y90" s="96">
        <v>0</v>
      </c>
      <c r="Z90" s="96" t="s">
        <v>63</v>
      </c>
      <c r="AA90" s="96">
        <v>0</v>
      </c>
      <c r="AB90" s="96" t="s">
        <v>63</v>
      </c>
      <c r="AH90" s="134"/>
    </row>
    <row r="91" spans="2:34" ht="15.75" customHeight="1">
      <c r="B91" s="128">
        <f t="shared" si="2"/>
        <v>5</v>
      </c>
      <c r="C91" s="129" t="s">
        <v>126</v>
      </c>
      <c r="D91" s="75" t="s">
        <v>121</v>
      </c>
      <c r="E91" s="130">
        <v>55.650765139533299</v>
      </c>
      <c r="F91" s="130">
        <v>37.767505835350498</v>
      </c>
      <c r="G91" s="128">
        <f t="shared" si="0"/>
        <v>0</v>
      </c>
      <c r="H91" s="131">
        <v>2.0990000000000002</v>
      </c>
      <c r="I91" s="132">
        <v>0.43500000000000005</v>
      </c>
      <c r="J91" s="128">
        <f t="shared" si="1"/>
        <v>5</v>
      </c>
      <c r="L91" s="88">
        <v>5</v>
      </c>
      <c r="M91" s="133">
        <v>5</v>
      </c>
      <c r="N91" s="133">
        <v>0</v>
      </c>
      <c r="O91" s="127"/>
      <c r="P91" s="135">
        <v>3</v>
      </c>
      <c r="Q91" s="136">
        <v>0.25</v>
      </c>
      <c r="R91" s="96">
        <v>0</v>
      </c>
      <c r="S91" s="96" t="s">
        <v>63</v>
      </c>
      <c r="T91" s="96">
        <v>0</v>
      </c>
      <c r="U91" s="96" t="s">
        <v>63</v>
      </c>
      <c r="V91" s="123"/>
      <c r="W91" s="113">
        <v>4</v>
      </c>
      <c r="X91" s="112">
        <v>0.25</v>
      </c>
      <c r="Y91" s="96">
        <v>0</v>
      </c>
      <c r="Z91" s="96" t="s">
        <v>63</v>
      </c>
      <c r="AA91" s="96">
        <v>0</v>
      </c>
      <c r="AB91" s="96" t="s">
        <v>63</v>
      </c>
      <c r="AH91" s="134"/>
    </row>
    <row r="92" spans="2:34" ht="15.75" customHeight="1">
      <c r="B92" s="128">
        <f t="shared" si="2"/>
        <v>6</v>
      </c>
      <c r="C92" s="129" t="s">
        <v>125</v>
      </c>
      <c r="D92" s="75" t="s">
        <v>121</v>
      </c>
      <c r="E92" s="130">
        <v>55.649258689966203</v>
      </c>
      <c r="F92" s="130">
        <v>37.766351917648699</v>
      </c>
      <c r="G92" s="128">
        <f t="shared" si="0"/>
        <v>0</v>
      </c>
      <c r="H92" s="131">
        <v>2.3290000000000002</v>
      </c>
      <c r="I92" s="132">
        <v>0.22999999999999998</v>
      </c>
      <c r="J92" s="128">
        <f t="shared" si="1"/>
        <v>6</v>
      </c>
      <c r="L92" s="88">
        <v>6</v>
      </c>
      <c r="M92" s="133">
        <v>6</v>
      </c>
      <c r="N92" s="133">
        <v>0</v>
      </c>
      <c r="O92" s="127"/>
      <c r="P92" s="135">
        <v>3</v>
      </c>
      <c r="Q92" s="136">
        <v>0.27083333333333331</v>
      </c>
      <c r="R92" s="96">
        <v>1</v>
      </c>
      <c r="S92" s="96" t="s">
        <v>66</v>
      </c>
      <c r="T92" s="96">
        <v>1</v>
      </c>
      <c r="U92" s="96" t="s">
        <v>66</v>
      </c>
      <c r="V92" s="123"/>
      <c r="W92" s="113">
        <v>4</v>
      </c>
      <c r="X92" s="112">
        <v>0.27083333333333331</v>
      </c>
      <c r="Y92" s="96">
        <v>1</v>
      </c>
      <c r="Z92" s="96" t="s">
        <v>66</v>
      </c>
      <c r="AA92" s="96">
        <v>1</v>
      </c>
      <c r="AB92" s="96" t="s">
        <v>66</v>
      </c>
      <c r="AH92" s="134"/>
    </row>
    <row r="93" spans="2:34" ht="15.75" customHeight="1">
      <c r="B93" s="128">
        <f t="shared" si="2"/>
        <v>7</v>
      </c>
      <c r="C93" s="129" t="s">
        <v>124</v>
      </c>
      <c r="D93" s="75" t="s">
        <v>121</v>
      </c>
      <c r="E93" s="130">
        <v>55.647526953326803</v>
      </c>
      <c r="F93" s="130">
        <v>37.7620708588178</v>
      </c>
      <c r="G93" s="128">
        <f t="shared" si="0"/>
        <v>0</v>
      </c>
      <c r="H93" s="131">
        <v>2.6580000000000004</v>
      </c>
      <c r="I93" s="132">
        <v>0.32900000000000018</v>
      </c>
      <c r="J93" s="128">
        <f t="shared" si="1"/>
        <v>7</v>
      </c>
      <c r="L93" s="88">
        <v>7</v>
      </c>
      <c r="M93" s="133">
        <v>7</v>
      </c>
      <c r="N93" s="133">
        <v>0</v>
      </c>
      <c r="O93" s="127"/>
      <c r="P93" s="135">
        <v>3</v>
      </c>
      <c r="Q93" s="136">
        <v>0.29166666666666669</v>
      </c>
      <c r="R93" s="96">
        <v>5</v>
      </c>
      <c r="S93" s="96">
        <v>7</v>
      </c>
      <c r="T93" s="96">
        <v>5</v>
      </c>
      <c r="U93" s="96">
        <v>7</v>
      </c>
      <c r="V93" s="123"/>
      <c r="W93" s="113">
        <v>4</v>
      </c>
      <c r="X93" s="112">
        <v>0.29166666666666669</v>
      </c>
      <c r="Y93" s="96">
        <v>1</v>
      </c>
      <c r="Z93" s="96" t="s">
        <v>66</v>
      </c>
      <c r="AA93" s="96">
        <v>1</v>
      </c>
      <c r="AB93" s="96" t="s">
        <v>66</v>
      </c>
      <c r="AH93" s="134"/>
    </row>
    <row r="94" spans="2:34" ht="15.75" customHeight="1">
      <c r="B94" s="128">
        <f t="shared" si="2"/>
        <v>8</v>
      </c>
      <c r="C94" s="129" t="s">
        <v>123</v>
      </c>
      <c r="D94" s="75" t="s">
        <v>121</v>
      </c>
      <c r="E94" s="130">
        <v>55.6458606624632</v>
      </c>
      <c r="F94" s="130">
        <v>37.757665612129998</v>
      </c>
      <c r="G94" s="128">
        <f t="shared" si="0"/>
        <v>0</v>
      </c>
      <c r="H94" s="131">
        <v>3.0160000000000005</v>
      </c>
      <c r="I94" s="132">
        <v>0.3580000000000001</v>
      </c>
      <c r="J94" s="128">
        <f t="shared" si="1"/>
        <v>8</v>
      </c>
      <c r="L94" s="88">
        <v>8</v>
      </c>
      <c r="M94" s="133">
        <v>8</v>
      </c>
      <c r="N94" s="133">
        <v>0</v>
      </c>
      <c r="O94" s="127"/>
      <c r="P94" s="135">
        <v>3</v>
      </c>
      <c r="Q94" s="136">
        <v>0.3125</v>
      </c>
      <c r="R94" s="96">
        <v>4</v>
      </c>
      <c r="S94" s="96">
        <v>7</v>
      </c>
      <c r="T94" s="96">
        <v>4</v>
      </c>
      <c r="U94" s="96">
        <v>7</v>
      </c>
      <c r="V94" s="123"/>
      <c r="W94" s="113">
        <v>4</v>
      </c>
      <c r="X94" s="112">
        <v>0.3125</v>
      </c>
      <c r="Y94" s="96">
        <v>1</v>
      </c>
      <c r="Z94" s="96" t="s">
        <v>66</v>
      </c>
      <c r="AA94" s="96">
        <v>1</v>
      </c>
      <c r="AB94" s="96" t="s">
        <v>66</v>
      </c>
      <c r="AH94" s="134"/>
    </row>
    <row r="95" spans="2:34" ht="15.75" customHeight="1">
      <c r="B95" s="128">
        <f t="shared" si="2"/>
        <v>9</v>
      </c>
      <c r="C95" s="129" t="s">
        <v>122</v>
      </c>
      <c r="D95" s="75" t="s">
        <v>184</v>
      </c>
      <c r="E95" s="130">
        <v>55.645174885426002</v>
      </c>
      <c r="F95" s="130">
        <v>37.753933744682598</v>
      </c>
      <c r="G95" s="128">
        <f t="shared" si="0"/>
        <v>0</v>
      </c>
      <c r="H95" s="131">
        <v>3.3300000000000005</v>
      </c>
      <c r="I95" s="132">
        <v>0.31400000000000006</v>
      </c>
      <c r="J95" s="128">
        <f t="shared" si="1"/>
        <v>9</v>
      </c>
      <c r="L95" s="88">
        <v>9</v>
      </c>
      <c r="M95" s="133">
        <v>9</v>
      </c>
      <c r="N95" s="133">
        <v>0</v>
      </c>
      <c r="O95" s="127"/>
      <c r="P95" s="135">
        <v>3</v>
      </c>
      <c r="Q95" s="136">
        <v>0.33333333333333331</v>
      </c>
      <c r="R95" s="96">
        <v>5</v>
      </c>
      <c r="S95" s="96">
        <v>7</v>
      </c>
      <c r="T95" s="96">
        <v>5</v>
      </c>
      <c r="U95" s="96">
        <v>7</v>
      </c>
      <c r="V95" s="123"/>
      <c r="W95" s="113">
        <v>4</v>
      </c>
      <c r="X95" s="112">
        <v>0.33333333333333331</v>
      </c>
      <c r="Y95" s="96">
        <v>1</v>
      </c>
      <c r="Z95" s="96" t="s">
        <v>66</v>
      </c>
      <c r="AA95" s="96">
        <v>1</v>
      </c>
      <c r="AB95" s="96" t="s">
        <v>66</v>
      </c>
      <c r="AH95" s="134"/>
    </row>
    <row r="96" spans="2:34" ht="15.75" customHeight="1">
      <c r="B96" s="128">
        <f t="shared" si="2"/>
        <v>10</v>
      </c>
      <c r="C96" s="129" t="s">
        <v>185</v>
      </c>
      <c r="D96" s="75" t="s">
        <v>184</v>
      </c>
      <c r="E96" s="130">
        <v>55.647237787492898</v>
      </c>
      <c r="F96" s="130">
        <v>37.753137367445902</v>
      </c>
      <c r="G96" s="128">
        <f t="shared" si="0"/>
        <v>0</v>
      </c>
      <c r="H96" s="131">
        <v>3.5560000000000005</v>
      </c>
      <c r="I96" s="132">
        <v>0.22599999999999998</v>
      </c>
      <c r="J96" s="128">
        <f t="shared" si="1"/>
        <v>10</v>
      </c>
      <c r="L96" s="88">
        <v>10</v>
      </c>
      <c r="M96" s="133">
        <v>10</v>
      </c>
      <c r="N96" s="133">
        <v>0</v>
      </c>
      <c r="O96" s="127"/>
      <c r="P96" s="135">
        <v>3</v>
      </c>
      <c r="Q96" s="136">
        <v>0.35416666666666669</v>
      </c>
      <c r="R96" s="96">
        <v>4</v>
      </c>
      <c r="S96" s="96">
        <v>7</v>
      </c>
      <c r="T96" s="96">
        <v>4</v>
      </c>
      <c r="U96" s="96">
        <v>7</v>
      </c>
      <c r="V96" s="123"/>
      <c r="W96" s="113">
        <v>4</v>
      </c>
      <c r="X96" s="112">
        <v>0.35416666666666669</v>
      </c>
      <c r="Y96" s="96">
        <v>1</v>
      </c>
      <c r="Z96" s="96" t="s">
        <v>66</v>
      </c>
      <c r="AA96" s="96">
        <v>1</v>
      </c>
      <c r="AB96" s="96" t="s">
        <v>66</v>
      </c>
      <c r="AH96" s="134"/>
    </row>
    <row r="97" spans="2:34" ht="15.75" customHeight="1">
      <c r="B97" s="128">
        <f t="shared" si="2"/>
        <v>11</v>
      </c>
      <c r="C97" s="129" t="s">
        <v>183</v>
      </c>
      <c r="D97" s="75" t="s">
        <v>184</v>
      </c>
      <c r="E97" s="130">
        <v>55.650348651773399</v>
      </c>
      <c r="F97" s="130">
        <v>37.751914286341403</v>
      </c>
      <c r="G97" s="128">
        <f t="shared" si="0"/>
        <v>0</v>
      </c>
      <c r="H97" s="131">
        <v>3.8960000000000004</v>
      </c>
      <c r="I97" s="132">
        <v>0.33999999999999986</v>
      </c>
      <c r="J97" s="128">
        <f t="shared" si="1"/>
        <v>11</v>
      </c>
      <c r="L97" s="88">
        <v>11</v>
      </c>
      <c r="M97" s="133">
        <v>11</v>
      </c>
      <c r="N97" s="133">
        <v>0</v>
      </c>
      <c r="O97" s="127"/>
      <c r="P97" s="135">
        <v>3</v>
      </c>
      <c r="Q97" s="136">
        <v>0.375</v>
      </c>
      <c r="R97" s="96">
        <v>3</v>
      </c>
      <c r="S97" s="96">
        <v>10</v>
      </c>
      <c r="T97" s="96">
        <v>3</v>
      </c>
      <c r="U97" s="96">
        <v>10</v>
      </c>
      <c r="V97" s="123"/>
      <c r="W97" s="113">
        <v>4</v>
      </c>
      <c r="X97" s="112">
        <v>0.375</v>
      </c>
      <c r="Y97" s="96">
        <v>1</v>
      </c>
      <c r="Z97" s="96" t="s">
        <v>66</v>
      </c>
      <c r="AA97" s="96">
        <v>1</v>
      </c>
      <c r="AB97" s="96" t="s">
        <v>66</v>
      </c>
      <c r="AH97" s="134"/>
    </row>
    <row r="98" spans="2:34" ht="15.75" customHeight="1">
      <c r="B98" s="128">
        <f t="shared" si="2"/>
        <v>12</v>
      </c>
      <c r="C98" s="129" t="s">
        <v>182</v>
      </c>
      <c r="D98" s="75" t="s">
        <v>99</v>
      </c>
      <c r="E98" s="130">
        <v>55.651334517816601</v>
      </c>
      <c r="F98" s="130">
        <v>37.748018138854498</v>
      </c>
      <c r="G98" s="128">
        <f t="shared" si="0"/>
        <v>0</v>
      </c>
      <c r="H98" s="131">
        <v>4.2730000000000006</v>
      </c>
      <c r="I98" s="132">
        <v>0.37700000000000022</v>
      </c>
      <c r="J98" s="128">
        <f t="shared" si="1"/>
        <v>12</v>
      </c>
      <c r="L98" s="88">
        <v>12</v>
      </c>
      <c r="M98" s="133">
        <v>12</v>
      </c>
      <c r="N98" s="133">
        <v>0</v>
      </c>
      <c r="O98" s="127"/>
      <c r="P98" s="135">
        <v>3</v>
      </c>
      <c r="Q98" s="136">
        <v>0.39583333333333331</v>
      </c>
      <c r="R98" s="96">
        <v>3</v>
      </c>
      <c r="S98" s="96">
        <v>10</v>
      </c>
      <c r="T98" s="96">
        <v>3</v>
      </c>
      <c r="U98" s="96">
        <v>10</v>
      </c>
      <c r="V98" s="123"/>
      <c r="W98" s="113">
        <v>4</v>
      </c>
      <c r="X98" s="112">
        <v>0.39583333333333331</v>
      </c>
      <c r="Y98" s="96">
        <v>1</v>
      </c>
      <c r="Z98" s="96" t="s">
        <v>66</v>
      </c>
      <c r="AA98" s="96">
        <v>1</v>
      </c>
      <c r="AB98" s="96" t="s">
        <v>66</v>
      </c>
      <c r="AH98" s="134"/>
    </row>
    <row r="99" spans="2:34" ht="15.75" customHeight="1">
      <c r="B99" s="128">
        <f t="shared" si="2"/>
        <v>13</v>
      </c>
      <c r="C99" s="129" t="s">
        <v>209</v>
      </c>
      <c r="D99" s="75" t="s">
        <v>212</v>
      </c>
      <c r="E99" s="130">
        <v>55.649255982583902</v>
      </c>
      <c r="F99" s="130">
        <v>37.745372324747301</v>
      </c>
      <c r="G99" s="128">
        <f t="shared" si="0"/>
        <v>0</v>
      </c>
      <c r="H99" s="131">
        <v>4.6280000000000001</v>
      </c>
      <c r="I99" s="132">
        <v>0.35499999999999954</v>
      </c>
      <c r="J99" s="128">
        <f t="shared" si="1"/>
        <v>13</v>
      </c>
      <c r="L99" s="88">
        <v>13</v>
      </c>
      <c r="M99" s="133">
        <v>13</v>
      </c>
      <c r="N99" s="133">
        <v>0</v>
      </c>
      <c r="O99" s="127"/>
      <c r="P99" s="135">
        <v>3</v>
      </c>
      <c r="Q99" s="136">
        <v>0.41666666666666669</v>
      </c>
      <c r="R99" s="96">
        <v>1</v>
      </c>
      <c r="S99" s="96" t="s">
        <v>93</v>
      </c>
      <c r="T99" s="96">
        <v>1</v>
      </c>
      <c r="U99" s="96" t="s">
        <v>93</v>
      </c>
      <c r="V99" s="123"/>
      <c r="W99" s="113">
        <v>4</v>
      </c>
      <c r="X99" s="112">
        <v>0.41666666666666669</v>
      </c>
      <c r="Y99" s="96">
        <v>1</v>
      </c>
      <c r="Z99" s="96" t="s">
        <v>66</v>
      </c>
      <c r="AA99" s="96">
        <v>1</v>
      </c>
      <c r="AB99" s="96" t="s">
        <v>66</v>
      </c>
      <c r="AH99" s="134"/>
    </row>
    <row r="100" spans="2:34" ht="15.75" customHeight="1">
      <c r="B100" s="128">
        <f t="shared" si="2"/>
        <v>13</v>
      </c>
      <c r="C100" s="129" t="s">
        <v>24</v>
      </c>
      <c r="D100" s="75" t="s">
        <v>107</v>
      </c>
      <c r="E100" s="130" t="s">
        <v>107</v>
      </c>
      <c r="F100" s="130" t="s">
        <v>107</v>
      </c>
      <c r="G100" s="128">
        <f t="shared" si="0"/>
        <v>0</v>
      </c>
      <c r="H100" s="131">
        <v>4.9279999999999999</v>
      </c>
      <c r="I100" s="132">
        <v>0.29999999999999982</v>
      </c>
      <c r="J100" s="128" t="str">
        <f t="shared" si="1"/>
        <v xml:space="preserve"> </v>
      </c>
      <c r="L100" s="88">
        <v>14</v>
      </c>
      <c r="M100" s="133">
        <v>999</v>
      </c>
      <c r="N100" s="133">
        <v>0</v>
      </c>
      <c r="O100" s="127"/>
      <c r="P100" s="135">
        <v>3</v>
      </c>
      <c r="Q100" s="136">
        <v>0.4375</v>
      </c>
      <c r="R100" s="96">
        <v>2</v>
      </c>
      <c r="S100" s="96" t="s">
        <v>93</v>
      </c>
      <c r="T100" s="96">
        <v>2</v>
      </c>
      <c r="U100" s="96" t="s">
        <v>93</v>
      </c>
      <c r="V100" s="123"/>
      <c r="W100" s="113">
        <v>4</v>
      </c>
      <c r="X100" s="112">
        <v>0.4375</v>
      </c>
      <c r="Y100" s="96">
        <v>2</v>
      </c>
      <c r="Z100" s="96" t="s">
        <v>141</v>
      </c>
      <c r="AA100" s="96">
        <v>2</v>
      </c>
      <c r="AB100" s="96" t="s">
        <v>141</v>
      </c>
      <c r="AH100" s="134"/>
    </row>
    <row r="101" spans="2:34" ht="15.75" customHeight="1">
      <c r="B101" s="128">
        <f t="shared" si="2"/>
        <v>14</v>
      </c>
      <c r="C101" s="129" t="s">
        <v>213</v>
      </c>
      <c r="D101" s="75" t="s">
        <v>119</v>
      </c>
      <c r="E101" s="130">
        <v>55.649107682125603</v>
      </c>
      <c r="F101" s="130">
        <v>37.744467855574499</v>
      </c>
      <c r="G101" s="128">
        <f t="shared" si="0"/>
        <v>1</v>
      </c>
      <c r="H101" s="131">
        <v>0</v>
      </c>
      <c r="I101" s="132" t="s">
        <v>131</v>
      </c>
      <c r="J101" s="128">
        <f t="shared" si="1"/>
        <v>1</v>
      </c>
      <c r="L101" s="88">
        <v>15</v>
      </c>
      <c r="M101" s="133">
        <v>0</v>
      </c>
      <c r="N101" s="133">
        <v>1</v>
      </c>
      <c r="O101" s="127"/>
      <c r="P101" s="135">
        <v>3</v>
      </c>
      <c r="Q101" s="136">
        <v>0.45833333333333298</v>
      </c>
      <c r="R101" s="96">
        <v>2</v>
      </c>
      <c r="S101" s="96" t="s">
        <v>93</v>
      </c>
      <c r="T101" s="96">
        <v>2</v>
      </c>
      <c r="U101" s="96" t="s">
        <v>93</v>
      </c>
      <c r="V101" s="123"/>
      <c r="W101" s="113">
        <v>4</v>
      </c>
      <c r="X101" s="112">
        <v>0.45833333333333298</v>
      </c>
      <c r="Y101" s="96">
        <v>2</v>
      </c>
      <c r="Z101" s="96" t="s">
        <v>141</v>
      </c>
      <c r="AA101" s="96">
        <v>2</v>
      </c>
      <c r="AB101" s="96" t="s">
        <v>141</v>
      </c>
      <c r="AH101" s="134"/>
    </row>
    <row r="102" spans="2:34" ht="15.75" customHeight="1">
      <c r="B102" s="128">
        <f t="shared" si="2"/>
        <v>15</v>
      </c>
      <c r="C102" s="129" t="s">
        <v>182</v>
      </c>
      <c r="D102" s="75" t="s">
        <v>99</v>
      </c>
      <c r="E102" s="130">
        <v>55.650900695917898</v>
      </c>
      <c r="F102" s="130">
        <v>37.7461559539706</v>
      </c>
      <c r="G102" s="128">
        <f t="shared" si="0"/>
        <v>1</v>
      </c>
      <c r="H102" s="131">
        <v>0.32800000000000001</v>
      </c>
      <c r="I102" s="132">
        <v>0.32800000000000001</v>
      </c>
      <c r="J102" s="128">
        <f t="shared" si="1"/>
        <v>2</v>
      </c>
      <c r="L102" s="88">
        <v>16</v>
      </c>
      <c r="M102" s="133">
        <v>0</v>
      </c>
      <c r="N102" s="133">
        <v>2</v>
      </c>
      <c r="O102" s="127"/>
      <c r="P102" s="135">
        <v>3</v>
      </c>
      <c r="Q102" s="136">
        <v>0.47916666666666702</v>
      </c>
      <c r="R102" s="96">
        <v>1</v>
      </c>
      <c r="S102" s="96" t="s">
        <v>93</v>
      </c>
      <c r="T102" s="96">
        <v>1</v>
      </c>
      <c r="U102" s="96" t="s">
        <v>93</v>
      </c>
      <c r="V102" s="123"/>
      <c r="W102" s="113">
        <v>4</v>
      </c>
      <c r="X102" s="112">
        <v>0.47916666666666702</v>
      </c>
      <c r="Y102" s="96">
        <v>2</v>
      </c>
      <c r="Z102" s="96" t="s">
        <v>141</v>
      </c>
      <c r="AA102" s="96">
        <v>2</v>
      </c>
      <c r="AB102" s="96" t="s">
        <v>141</v>
      </c>
      <c r="AH102" s="134"/>
    </row>
    <row r="103" spans="2:34" ht="15.75" customHeight="1">
      <c r="B103" s="128">
        <f t="shared" si="2"/>
        <v>16</v>
      </c>
      <c r="C103" s="129" t="s">
        <v>183</v>
      </c>
      <c r="D103" s="75" t="s">
        <v>184</v>
      </c>
      <c r="E103" s="130">
        <v>55.649928876364797</v>
      </c>
      <c r="F103" s="130">
        <v>37.751720456116601</v>
      </c>
      <c r="G103" s="128">
        <f t="shared" si="0"/>
        <v>1</v>
      </c>
      <c r="H103" s="131">
        <v>0.87400000000000011</v>
      </c>
      <c r="I103" s="132">
        <v>0.54600000000000004</v>
      </c>
      <c r="J103" s="128">
        <f t="shared" si="1"/>
        <v>3</v>
      </c>
      <c r="L103" s="88">
        <v>17</v>
      </c>
      <c r="M103" s="133">
        <v>0</v>
      </c>
      <c r="N103" s="133">
        <v>3</v>
      </c>
      <c r="O103" s="127"/>
      <c r="P103" s="135">
        <v>3</v>
      </c>
      <c r="Q103" s="136">
        <v>0.5</v>
      </c>
      <c r="R103" s="96">
        <v>2</v>
      </c>
      <c r="S103" s="96" t="s">
        <v>93</v>
      </c>
      <c r="T103" s="96">
        <v>2</v>
      </c>
      <c r="U103" s="96" t="s">
        <v>93</v>
      </c>
      <c r="V103" s="123"/>
      <c r="W103" s="113">
        <v>4</v>
      </c>
      <c r="X103" s="112">
        <v>0.5</v>
      </c>
      <c r="Y103" s="96">
        <v>1</v>
      </c>
      <c r="Z103" s="96" t="s">
        <v>141</v>
      </c>
      <c r="AA103" s="96">
        <v>1</v>
      </c>
      <c r="AB103" s="96" t="s">
        <v>141</v>
      </c>
      <c r="AH103" s="134"/>
    </row>
    <row r="104" spans="2:34" ht="15.75" customHeight="1">
      <c r="B104" s="128">
        <f t="shared" si="2"/>
        <v>17</v>
      </c>
      <c r="C104" s="129" t="s">
        <v>185</v>
      </c>
      <c r="D104" s="75" t="s">
        <v>184</v>
      </c>
      <c r="E104" s="130">
        <v>55.646913793084501</v>
      </c>
      <c r="F104" s="130">
        <v>37.752906116996897</v>
      </c>
      <c r="G104" s="128">
        <f t="shared" si="0"/>
        <v>1</v>
      </c>
      <c r="H104" s="131">
        <v>1.2310000000000001</v>
      </c>
      <c r="I104" s="132">
        <v>0.35699999999999998</v>
      </c>
      <c r="J104" s="128">
        <f t="shared" si="1"/>
        <v>4</v>
      </c>
      <c r="L104" s="88">
        <v>18</v>
      </c>
      <c r="M104" s="133">
        <v>0</v>
      </c>
      <c r="N104" s="133">
        <v>4</v>
      </c>
      <c r="O104" s="127"/>
      <c r="P104" s="135">
        <v>3</v>
      </c>
      <c r="Q104" s="136">
        <v>0.52083333333333337</v>
      </c>
      <c r="R104" s="96">
        <v>2</v>
      </c>
      <c r="S104" s="96" t="s">
        <v>93</v>
      </c>
      <c r="T104" s="96">
        <v>2</v>
      </c>
      <c r="U104" s="96" t="s">
        <v>93</v>
      </c>
      <c r="V104" s="123"/>
      <c r="W104" s="113">
        <v>4</v>
      </c>
      <c r="X104" s="112">
        <v>0.52083333333333337</v>
      </c>
      <c r="Y104" s="96">
        <v>2</v>
      </c>
      <c r="Z104" s="96" t="s">
        <v>141</v>
      </c>
      <c r="AA104" s="96">
        <v>2</v>
      </c>
      <c r="AB104" s="96" t="s">
        <v>141</v>
      </c>
      <c r="AH104" s="134"/>
    </row>
    <row r="105" spans="2:34" ht="15.75" customHeight="1">
      <c r="B105" s="128">
        <f t="shared" si="2"/>
        <v>18</v>
      </c>
      <c r="C105" s="129" t="s">
        <v>122</v>
      </c>
      <c r="D105" s="75" t="s">
        <v>121</v>
      </c>
      <c r="E105" s="130">
        <v>55.644712466007903</v>
      </c>
      <c r="F105" s="130">
        <v>37.754979658637097</v>
      </c>
      <c r="G105" s="128">
        <f t="shared" si="0"/>
        <v>1</v>
      </c>
      <c r="H105" s="131">
        <v>1.546</v>
      </c>
      <c r="I105" s="132">
        <v>0.31499999999999995</v>
      </c>
      <c r="J105" s="128">
        <f t="shared" si="1"/>
        <v>5</v>
      </c>
      <c r="L105" s="88">
        <v>19</v>
      </c>
      <c r="M105" s="133">
        <v>0</v>
      </c>
      <c r="N105" s="133">
        <v>5</v>
      </c>
      <c r="O105" s="127" t="s">
        <v>107</v>
      </c>
      <c r="P105" s="135">
        <v>3</v>
      </c>
      <c r="Q105" s="136">
        <v>0.54166666666666663</v>
      </c>
      <c r="R105" s="96">
        <v>1</v>
      </c>
      <c r="S105" s="96" t="s">
        <v>93</v>
      </c>
      <c r="T105" s="96">
        <v>1</v>
      </c>
      <c r="U105" s="96" t="s">
        <v>93</v>
      </c>
      <c r="V105" s="123"/>
      <c r="W105" s="113">
        <v>4</v>
      </c>
      <c r="X105" s="112">
        <v>0.54166666666666663</v>
      </c>
      <c r="Y105" s="96">
        <v>2</v>
      </c>
      <c r="Z105" s="96" t="s">
        <v>141</v>
      </c>
      <c r="AA105" s="96">
        <v>2</v>
      </c>
      <c r="AB105" s="96" t="s">
        <v>141</v>
      </c>
      <c r="AH105" s="134"/>
    </row>
    <row r="106" spans="2:34" ht="15.75" customHeight="1">
      <c r="B106" s="128">
        <f t="shared" si="2"/>
        <v>19</v>
      </c>
      <c r="C106" s="129" t="s">
        <v>123</v>
      </c>
      <c r="D106" s="75" t="s">
        <v>121</v>
      </c>
      <c r="E106" s="130">
        <v>55.646129951967303</v>
      </c>
      <c r="F106" s="130">
        <v>37.759038012725597</v>
      </c>
      <c r="G106" s="128">
        <f t="shared" si="0"/>
        <v>1</v>
      </c>
      <c r="H106" s="131">
        <v>1.8260000000000001</v>
      </c>
      <c r="I106" s="132">
        <v>0.28000000000000003</v>
      </c>
      <c r="J106" s="128">
        <f t="shared" si="1"/>
        <v>6</v>
      </c>
      <c r="L106" s="88">
        <v>20</v>
      </c>
      <c r="M106" s="133">
        <v>0</v>
      </c>
      <c r="N106" s="133">
        <v>6</v>
      </c>
      <c r="O106" s="127"/>
      <c r="P106" s="135">
        <v>3</v>
      </c>
      <c r="Q106" s="136">
        <v>0.5625</v>
      </c>
      <c r="R106" s="96">
        <v>2</v>
      </c>
      <c r="S106" s="96" t="s">
        <v>93</v>
      </c>
      <c r="T106" s="96">
        <v>2</v>
      </c>
      <c r="U106" s="96" t="s">
        <v>93</v>
      </c>
      <c r="V106" s="123"/>
      <c r="W106" s="113">
        <v>4</v>
      </c>
      <c r="X106" s="112">
        <v>0.5625</v>
      </c>
      <c r="Y106" s="96">
        <v>2</v>
      </c>
      <c r="Z106" s="96" t="s">
        <v>141</v>
      </c>
      <c r="AA106" s="96">
        <v>2</v>
      </c>
      <c r="AB106" s="96" t="s">
        <v>141</v>
      </c>
      <c r="AH106" s="134"/>
    </row>
    <row r="107" spans="2:34" ht="15.75" customHeight="1">
      <c r="B107" s="128">
        <f t="shared" si="2"/>
        <v>20</v>
      </c>
      <c r="C107" s="129" t="s">
        <v>124</v>
      </c>
      <c r="D107" s="75" t="s">
        <v>121</v>
      </c>
      <c r="E107" s="130">
        <v>55.648028472746397</v>
      </c>
      <c r="F107" s="130">
        <v>37.763933213764702</v>
      </c>
      <c r="G107" s="128">
        <f t="shared" si="0"/>
        <v>1</v>
      </c>
      <c r="H107" s="131">
        <v>2.1989999999999998</v>
      </c>
      <c r="I107" s="132">
        <v>0.37299999999999978</v>
      </c>
      <c r="J107" s="128">
        <f t="shared" si="1"/>
        <v>7</v>
      </c>
      <c r="L107" s="88">
        <v>21</v>
      </c>
      <c r="M107" s="133">
        <v>0</v>
      </c>
      <c r="N107" s="133">
        <v>7</v>
      </c>
      <c r="O107" s="127"/>
      <c r="P107" s="135">
        <v>3</v>
      </c>
      <c r="Q107" s="136">
        <v>0.58333333333333337</v>
      </c>
      <c r="R107" s="96">
        <v>2</v>
      </c>
      <c r="S107" s="96" t="s">
        <v>93</v>
      </c>
      <c r="T107" s="96">
        <v>2</v>
      </c>
      <c r="U107" s="96" t="s">
        <v>93</v>
      </c>
      <c r="V107" s="123"/>
      <c r="W107" s="113">
        <v>4</v>
      </c>
      <c r="X107" s="112">
        <v>0.58333333333333337</v>
      </c>
      <c r="Y107" s="96">
        <v>1</v>
      </c>
      <c r="Z107" s="96" t="s">
        <v>141</v>
      </c>
      <c r="AA107" s="96">
        <v>1</v>
      </c>
      <c r="AB107" s="96" t="s">
        <v>141</v>
      </c>
      <c r="AH107" s="134"/>
    </row>
    <row r="108" spans="2:34" ht="15.75" customHeight="1">
      <c r="B108" s="128">
        <f t="shared" si="2"/>
        <v>21</v>
      </c>
      <c r="C108" s="129" t="s">
        <v>125</v>
      </c>
      <c r="D108" s="75" t="s">
        <v>121</v>
      </c>
      <c r="E108" s="130">
        <v>55.649957000000001</v>
      </c>
      <c r="F108" s="130">
        <v>37.767736999999997</v>
      </c>
      <c r="G108" s="128">
        <f t="shared" si="0"/>
        <v>1</v>
      </c>
      <c r="H108" s="131">
        <f>H107+I108</f>
        <v>2.5289999999999999</v>
      </c>
      <c r="I108" s="132">
        <v>0.33</v>
      </c>
      <c r="J108" s="128">
        <f t="shared" si="1"/>
        <v>8</v>
      </c>
      <c r="L108" s="88">
        <v>22</v>
      </c>
      <c r="M108" s="133">
        <v>0</v>
      </c>
      <c r="N108" s="133">
        <v>8</v>
      </c>
      <c r="O108" s="127"/>
      <c r="P108" s="135">
        <v>3</v>
      </c>
      <c r="Q108" s="136">
        <v>0.60416666666666663</v>
      </c>
      <c r="R108" s="96">
        <v>1</v>
      </c>
      <c r="S108" s="96" t="s">
        <v>93</v>
      </c>
      <c r="T108" s="96">
        <v>1</v>
      </c>
      <c r="U108" s="96" t="s">
        <v>93</v>
      </c>
      <c r="V108" s="123"/>
      <c r="W108" s="113">
        <v>4</v>
      </c>
      <c r="X108" s="112">
        <v>0.60416666666666663</v>
      </c>
      <c r="Y108" s="96">
        <v>2</v>
      </c>
      <c r="Z108" s="96" t="s">
        <v>141</v>
      </c>
      <c r="AA108" s="96">
        <v>2</v>
      </c>
      <c r="AB108" s="96" t="s">
        <v>141</v>
      </c>
      <c r="AH108" s="134"/>
    </row>
    <row r="109" spans="2:34" ht="15.75" customHeight="1">
      <c r="B109" s="128">
        <f t="shared" si="2"/>
        <v>22</v>
      </c>
      <c r="C109" s="129" t="s">
        <v>126</v>
      </c>
      <c r="D109" s="75" t="s">
        <v>127</v>
      </c>
      <c r="E109" s="130">
        <v>55.652308868303201</v>
      </c>
      <c r="F109" s="130">
        <v>37.767225040089997</v>
      </c>
      <c r="G109" s="128">
        <f t="shared" si="0"/>
        <v>1</v>
      </c>
      <c r="H109" s="131">
        <f>H108+I109</f>
        <v>3.1989999999999998</v>
      </c>
      <c r="I109" s="132">
        <v>0.67</v>
      </c>
      <c r="J109" s="128">
        <f t="shared" si="1"/>
        <v>9</v>
      </c>
      <c r="L109" s="88">
        <v>23</v>
      </c>
      <c r="M109" s="133">
        <v>0</v>
      </c>
      <c r="N109" s="133">
        <v>9</v>
      </c>
      <c r="O109" s="127"/>
      <c r="P109" s="135">
        <v>3</v>
      </c>
      <c r="Q109" s="136">
        <v>0.625</v>
      </c>
      <c r="R109" s="96">
        <v>2</v>
      </c>
      <c r="S109" s="96" t="s">
        <v>93</v>
      </c>
      <c r="T109" s="96">
        <v>2</v>
      </c>
      <c r="U109" s="96" t="s">
        <v>93</v>
      </c>
      <c r="V109" s="123"/>
      <c r="W109" s="113">
        <v>4</v>
      </c>
      <c r="X109" s="112">
        <v>0.625</v>
      </c>
      <c r="Y109" s="96">
        <v>2</v>
      </c>
      <c r="Z109" s="96" t="s">
        <v>141</v>
      </c>
      <c r="AA109" s="96">
        <v>2</v>
      </c>
      <c r="AB109" s="96" t="s">
        <v>141</v>
      </c>
      <c r="AH109" s="134"/>
    </row>
    <row r="110" spans="2:34" ht="15.75" customHeight="1">
      <c r="B110" s="128">
        <f t="shared" si="2"/>
        <v>23</v>
      </c>
      <c r="C110" s="129" t="s">
        <v>128</v>
      </c>
      <c r="D110" s="75" t="s">
        <v>127</v>
      </c>
      <c r="E110" s="130">
        <v>55.653354226955798</v>
      </c>
      <c r="F110" s="130">
        <v>37.765988407178597</v>
      </c>
      <c r="G110" s="128">
        <f t="shared" si="0"/>
        <v>1</v>
      </c>
      <c r="H110" s="131">
        <v>3.339</v>
      </c>
      <c r="I110" s="132">
        <v>0.14000000000000012</v>
      </c>
      <c r="J110" s="128">
        <f t="shared" si="1"/>
        <v>10</v>
      </c>
      <c r="L110" s="88">
        <v>24</v>
      </c>
      <c r="M110" s="133">
        <v>0</v>
      </c>
      <c r="N110" s="133">
        <v>10</v>
      </c>
      <c r="O110" s="127"/>
      <c r="P110" s="135">
        <v>3</v>
      </c>
      <c r="Q110" s="136">
        <v>0.64583333333333337</v>
      </c>
      <c r="R110" s="96">
        <v>2</v>
      </c>
      <c r="S110" s="96" t="s">
        <v>93</v>
      </c>
      <c r="T110" s="96">
        <v>2</v>
      </c>
      <c r="U110" s="96" t="s">
        <v>93</v>
      </c>
      <c r="V110" s="123"/>
      <c r="W110" s="113">
        <v>4</v>
      </c>
      <c r="X110" s="112">
        <v>0.64583333333333337</v>
      </c>
      <c r="Y110" s="96">
        <v>2</v>
      </c>
      <c r="Z110" s="96" t="s">
        <v>141</v>
      </c>
      <c r="AA110" s="96">
        <v>2</v>
      </c>
      <c r="AB110" s="96" t="s">
        <v>141</v>
      </c>
      <c r="AH110" s="134"/>
    </row>
    <row r="111" spans="2:34" ht="15.75" customHeight="1">
      <c r="B111" s="128">
        <f t="shared" si="2"/>
        <v>24</v>
      </c>
      <c r="C111" s="129" t="s">
        <v>129</v>
      </c>
      <c r="D111" s="75" t="s">
        <v>127</v>
      </c>
      <c r="E111" s="130">
        <v>55.657089471859301</v>
      </c>
      <c r="F111" s="130">
        <v>37.761537424022698</v>
      </c>
      <c r="G111" s="128">
        <f t="shared" si="0"/>
        <v>1</v>
      </c>
      <c r="H111" s="131">
        <v>3.734</v>
      </c>
      <c r="I111" s="132">
        <v>0.39500000000000002</v>
      </c>
      <c r="J111" s="128">
        <f t="shared" si="1"/>
        <v>11</v>
      </c>
      <c r="L111" s="88">
        <v>25</v>
      </c>
      <c r="M111" s="133">
        <v>0</v>
      </c>
      <c r="N111" s="133">
        <v>11</v>
      </c>
      <c r="O111" s="127"/>
      <c r="P111" s="135">
        <v>3</v>
      </c>
      <c r="Q111" s="136">
        <v>0.66666666666666663</v>
      </c>
      <c r="R111" s="96">
        <v>3</v>
      </c>
      <c r="S111" s="96" t="s">
        <v>73</v>
      </c>
      <c r="T111" s="96">
        <v>3</v>
      </c>
      <c r="U111" s="96" t="s">
        <v>73</v>
      </c>
      <c r="V111" s="123"/>
      <c r="W111" s="113">
        <v>4</v>
      </c>
      <c r="X111" s="112">
        <v>0.66666666666666663</v>
      </c>
      <c r="Y111" s="96">
        <v>1</v>
      </c>
      <c r="Z111" s="96" t="s">
        <v>141</v>
      </c>
      <c r="AA111" s="96">
        <v>1</v>
      </c>
      <c r="AB111" s="96" t="s">
        <v>141</v>
      </c>
      <c r="AH111" s="134"/>
    </row>
    <row r="112" spans="2:34" ht="15.75" customHeight="1">
      <c r="B112" s="128">
        <f t="shared" si="2"/>
        <v>25</v>
      </c>
      <c r="C112" s="129" t="s">
        <v>91</v>
      </c>
      <c r="D112" s="75" t="s">
        <v>127</v>
      </c>
      <c r="E112" s="130">
        <v>55.660503653230997</v>
      </c>
      <c r="F112" s="130">
        <v>37.758870047770799</v>
      </c>
      <c r="G112" s="128">
        <f t="shared" si="0"/>
        <v>1</v>
      </c>
      <c r="H112" s="131">
        <v>4.1929999999999996</v>
      </c>
      <c r="I112" s="132">
        <v>0.45899999999999963</v>
      </c>
      <c r="J112" s="128">
        <f t="shared" si="1"/>
        <v>12</v>
      </c>
      <c r="L112" s="88">
        <v>26</v>
      </c>
      <c r="M112" s="133">
        <v>0</v>
      </c>
      <c r="N112" s="133">
        <v>12</v>
      </c>
      <c r="O112" s="127"/>
      <c r="P112" s="135">
        <v>3</v>
      </c>
      <c r="Q112" s="136">
        <v>0.6875</v>
      </c>
      <c r="R112" s="96">
        <v>2</v>
      </c>
      <c r="S112" s="96" t="s">
        <v>73</v>
      </c>
      <c r="T112" s="96">
        <v>2</v>
      </c>
      <c r="U112" s="96" t="s">
        <v>73</v>
      </c>
      <c r="V112" s="123"/>
      <c r="W112" s="113">
        <v>4</v>
      </c>
      <c r="X112" s="112">
        <v>0.6875</v>
      </c>
      <c r="Y112" s="96">
        <v>2</v>
      </c>
      <c r="Z112" s="96" t="s">
        <v>141</v>
      </c>
      <c r="AA112" s="96">
        <v>2</v>
      </c>
      <c r="AB112" s="96" t="s">
        <v>141</v>
      </c>
      <c r="AH112" s="134"/>
    </row>
    <row r="113" spans="2:34" ht="15.75" customHeight="1">
      <c r="B113" s="128">
        <f t="shared" si="2"/>
        <v>26</v>
      </c>
      <c r="C113" s="129" t="s">
        <v>92</v>
      </c>
      <c r="D113" s="75" t="s">
        <v>88</v>
      </c>
      <c r="E113" s="130">
        <v>55.6631744789725</v>
      </c>
      <c r="F113" s="130">
        <v>37.757524677729101</v>
      </c>
      <c r="G113" s="128">
        <f t="shared" si="0"/>
        <v>1</v>
      </c>
      <c r="H113" s="131">
        <v>4.476</v>
      </c>
      <c r="I113" s="132">
        <v>0.28300000000000036</v>
      </c>
      <c r="J113" s="128">
        <f t="shared" si="1"/>
        <v>13</v>
      </c>
      <c r="L113" s="88">
        <v>27</v>
      </c>
      <c r="M113" s="133">
        <v>0</v>
      </c>
      <c r="N113" s="133">
        <v>13</v>
      </c>
      <c r="O113" s="127"/>
      <c r="P113" s="135">
        <v>3</v>
      </c>
      <c r="Q113" s="136">
        <v>0.70833333333333337</v>
      </c>
      <c r="R113" s="96">
        <v>3</v>
      </c>
      <c r="S113" s="96" t="s">
        <v>73</v>
      </c>
      <c r="T113" s="96">
        <v>3</v>
      </c>
      <c r="U113" s="96" t="s">
        <v>73</v>
      </c>
      <c r="V113" s="123"/>
      <c r="W113" s="113">
        <v>4</v>
      </c>
      <c r="X113" s="112">
        <v>0.70833333333333337</v>
      </c>
      <c r="Y113" s="96">
        <v>2</v>
      </c>
      <c r="Z113" s="96" t="s">
        <v>141</v>
      </c>
      <c r="AA113" s="96">
        <v>2</v>
      </c>
      <c r="AB113" s="96" t="s">
        <v>141</v>
      </c>
      <c r="AH113" s="134"/>
    </row>
    <row r="114" spans="2:34" ht="15.75" customHeight="1">
      <c r="B114" s="128">
        <f t="shared" si="2"/>
        <v>27</v>
      </c>
      <c r="C114" s="129" t="s">
        <v>108</v>
      </c>
      <c r="D114" s="75" t="s">
        <v>88</v>
      </c>
      <c r="E114" s="130">
        <v>55.662094149011303</v>
      </c>
      <c r="F114" s="130">
        <v>37.752975640875299</v>
      </c>
      <c r="G114" s="128">
        <f t="shared" si="0"/>
        <v>1</v>
      </c>
      <c r="H114" s="131">
        <v>4.8090000000000002</v>
      </c>
      <c r="I114" s="132">
        <v>0.33300000000000018</v>
      </c>
      <c r="J114" s="128">
        <f t="shared" si="1"/>
        <v>14</v>
      </c>
      <c r="L114" s="88">
        <v>28</v>
      </c>
      <c r="M114" s="133">
        <v>0</v>
      </c>
      <c r="N114" s="133">
        <v>14</v>
      </c>
      <c r="O114" s="127"/>
      <c r="P114" s="135">
        <v>3</v>
      </c>
      <c r="Q114" s="136">
        <v>0.72916666666666663</v>
      </c>
      <c r="R114" s="96">
        <v>2</v>
      </c>
      <c r="S114" s="96" t="s">
        <v>73</v>
      </c>
      <c r="T114" s="96">
        <v>2</v>
      </c>
      <c r="U114" s="96" t="s">
        <v>73</v>
      </c>
      <c r="V114" s="123"/>
      <c r="W114" s="113">
        <v>4</v>
      </c>
      <c r="X114" s="112">
        <v>0.72916666666666663</v>
      </c>
      <c r="Y114" s="96">
        <v>2</v>
      </c>
      <c r="Z114" s="96" t="s">
        <v>141</v>
      </c>
      <c r="AA114" s="96">
        <v>2</v>
      </c>
      <c r="AB114" s="96" t="s">
        <v>141</v>
      </c>
      <c r="AH114" s="134"/>
    </row>
    <row r="115" spans="2:34" ht="15.75" customHeight="1">
      <c r="B115" s="128">
        <f t="shared" si="2"/>
        <v>28</v>
      </c>
      <c r="C115" s="129" t="s">
        <v>109</v>
      </c>
      <c r="D115" s="75" t="s">
        <v>88</v>
      </c>
      <c r="E115" s="130">
        <v>55.659972746875098</v>
      </c>
      <c r="F115" s="130">
        <v>37.751769301505398</v>
      </c>
      <c r="G115" s="128">
        <f t="shared" si="0"/>
        <v>1</v>
      </c>
      <c r="H115" s="131">
        <v>5.0880000000000001</v>
      </c>
      <c r="I115" s="132">
        <v>0.27899999999999991</v>
      </c>
      <c r="J115" s="128">
        <f t="shared" si="1"/>
        <v>15</v>
      </c>
      <c r="L115" s="88">
        <v>29</v>
      </c>
      <c r="M115" s="133">
        <v>0</v>
      </c>
      <c r="N115" s="133">
        <v>15</v>
      </c>
      <c r="O115" s="127"/>
      <c r="P115" s="135">
        <v>3</v>
      </c>
      <c r="Q115" s="136">
        <v>0.75</v>
      </c>
      <c r="R115" s="96">
        <v>3</v>
      </c>
      <c r="S115" s="96" t="s">
        <v>73</v>
      </c>
      <c r="T115" s="96">
        <v>3</v>
      </c>
      <c r="U115" s="96" t="s">
        <v>73</v>
      </c>
      <c r="V115" s="123"/>
      <c r="W115" s="113">
        <v>4</v>
      </c>
      <c r="X115" s="112">
        <v>0.75</v>
      </c>
      <c r="Y115" s="96">
        <v>1</v>
      </c>
      <c r="Z115" s="96" t="s">
        <v>141</v>
      </c>
      <c r="AA115" s="96">
        <v>1</v>
      </c>
      <c r="AB115" s="96" t="s">
        <v>141</v>
      </c>
      <c r="AH115" s="134"/>
    </row>
    <row r="116" spans="2:34" ht="15.75" customHeight="1">
      <c r="B116" s="128">
        <f t="shared" si="2"/>
        <v>28</v>
      </c>
      <c r="C116" s="129" t="s">
        <v>24</v>
      </c>
      <c r="D116" s="75" t="s">
        <v>107</v>
      </c>
      <c r="E116" s="130" t="s">
        <v>107</v>
      </c>
      <c r="F116" s="130" t="s">
        <v>107</v>
      </c>
      <c r="G116" s="128">
        <f t="shared" si="0"/>
        <v>1</v>
      </c>
      <c r="H116" s="131">
        <v>5.3879999999999999</v>
      </c>
      <c r="I116" s="132">
        <v>0.29999999999999982</v>
      </c>
      <c r="J116" s="128" t="str">
        <f t="shared" si="1"/>
        <v xml:space="preserve"> </v>
      </c>
      <c r="L116" s="88">
        <v>30</v>
      </c>
      <c r="M116" s="133">
        <v>0</v>
      </c>
      <c r="N116" s="133">
        <v>999</v>
      </c>
      <c r="O116" s="127"/>
      <c r="P116" s="135">
        <v>3</v>
      </c>
      <c r="Q116" s="136">
        <v>0.77083333333333337</v>
      </c>
      <c r="R116" s="96">
        <v>2</v>
      </c>
      <c r="S116" s="96" t="s">
        <v>73</v>
      </c>
      <c r="T116" s="96">
        <v>2</v>
      </c>
      <c r="U116" s="96" t="s">
        <v>73</v>
      </c>
      <c r="V116" s="123"/>
      <c r="W116" s="113">
        <v>4</v>
      </c>
      <c r="X116" s="112">
        <v>0.77083333333333337</v>
      </c>
      <c r="Y116" s="96">
        <v>2</v>
      </c>
      <c r="Z116" s="96" t="s">
        <v>141</v>
      </c>
      <c r="AA116" s="96">
        <v>2</v>
      </c>
      <c r="AB116" s="96" t="s">
        <v>141</v>
      </c>
      <c r="AH116" s="134"/>
    </row>
    <row r="117" spans="2:34" ht="15.75" customHeight="1">
      <c r="B117" s="128" t="str">
        <f t="shared" si="2"/>
        <v/>
      </c>
      <c r="C117" s="129" t="s">
        <v>107</v>
      </c>
      <c r="D117" s="75" t="s">
        <v>107</v>
      </c>
      <c r="E117" s="130" t="s">
        <v>107</v>
      </c>
      <c r="F117" s="130" t="s">
        <v>107</v>
      </c>
      <c r="G117" s="128" t="str">
        <f t="shared" si="0"/>
        <v/>
      </c>
      <c r="H117" s="131" t="s">
        <v>131</v>
      </c>
      <c r="I117" s="132" t="str">
        <f t="shared" ref="I117:I148" si="3">IFERROR(IF(IF(ISERROR(H117-H116),"",H117-H116)&lt;0,"",H117-H116)," ")</f>
        <v xml:space="preserve"> </v>
      </c>
      <c r="J117" s="128" t="str">
        <f t="shared" si="1"/>
        <v xml:space="preserve"> </v>
      </c>
      <c r="L117" s="88">
        <v>31</v>
      </c>
      <c r="M117" s="133">
        <v>0</v>
      </c>
      <c r="N117" s="133">
        <v>0</v>
      </c>
      <c r="O117" s="127"/>
      <c r="P117" s="135">
        <v>3</v>
      </c>
      <c r="Q117" s="136">
        <v>0.79166666666666663</v>
      </c>
      <c r="R117" s="96">
        <v>1</v>
      </c>
      <c r="S117" s="96" t="s">
        <v>67</v>
      </c>
      <c r="T117" s="96">
        <v>1</v>
      </c>
      <c r="U117" s="96" t="s">
        <v>67</v>
      </c>
      <c r="V117" s="123"/>
      <c r="W117" s="113">
        <v>4</v>
      </c>
      <c r="X117" s="112">
        <v>0.79166666666666663</v>
      </c>
      <c r="Y117" s="96">
        <v>2</v>
      </c>
      <c r="Z117" s="96" t="s">
        <v>141</v>
      </c>
      <c r="AA117" s="96">
        <v>2</v>
      </c>
      <c r="AB117" s="96" t="s">
        <v>141</v>
      </c>
      <c r="AH117" s="134"/>
    </row>
    <row r="118" spans="2:34" ht="15.75" customHeight="1">
      <c r="B118" s="128" t="str">
        <f t="shared" si="2"/>
        <v/>
      </c>
      <c r="C118" s="129" t="s">
        <v>107</v>
      </c>
      <c r="D118" s="75" t="s">
        <v>107</v>
      </c>
      <c r="E118" s="130"/>
      <c r="F118" s="130" t="s">
        <v>107</v>
      </c>
      <c r="G118" s="128" t="str">
        <f t="shared" si="0"/>
        <v/>
      </c>
      <c r="H118" s="131" t="s">
        <v>131</v>
      </c>
      <c r="I118" s="132" t="str">
        <f t="shared" si="3"/>
        <v xml:space="preserve"> </v>
      </c>
      <c r="J118" s="128" t="str">
        <f t="shared" si="1"/>
        <v xml:space="preserve"> </v>
      </c>
      <c r="L118" s="88">
        <v>32</v>
      </c>
      <c r="M118" s="133">
        <v>0</v>
      </c>
      <c r="N118" s="133">
        <v>0</v>
      </c>
      <c r="O118" s="127"/>
      <c r="P118" s="135">
        <v>3</v>
      </c>
      <c r="Q118" s="136">
        <v>0.8125</v>
      </c>
      <c r="R118" s="96">
        <v>2</v>
      </c>
      <c r="S118" s="96" t="s">
        <v>67</v>
      </c>
      <c r="T118" s="96">
        <v>2</v>
      </c>
      <c r="U118" s="96" t="s">
        <v>67</v>
      </c>
      <c r="V118" s="123"/>
      <c r="W118" s="113">
        <v>4</v>
      </c>
      <c r="X118" s="112">
        <v>0.8125</v>
      </c>
      <c r="Y118" s="96">
        <v>2</v>
      </c>
      <c r="Z118" s="96" t="s">
        <v>141</v>
      </c>
      <c r="AA118" s="96">
        <v>2</v>
      </c>
      <c r="AB118" s="96" t="s">
        <v>141</v>
      </c>
      <c r="AH118" s="134"/>
    </row>
    <row r="119" spans="2:34" ht="15.75" customHeight="1">
      <c r="B119" s="128" t="str">
        <f t="shared" si="2"/>
        <v/>
      </c>
      <c r="C119" s="129" t="s">
        <v>107</v>
      </c>
      <c r="D119" s="75" t="s">
        <v>107</v>
      </c>
      <c r="E119" s="130" t="s">
        <v>107</v>
      </c>
      <c r="F119" s="130" t="s">
        <v>107</v>
      </c>
      <c r="G119" s="128" t="str">
        <f t="shared" ref="G119:G150" si="4">IF(M119&gt;0,0,IF(N119&gt;0,1,""))</f>
        <v/>
      </c>
      <c r="H119" s="131" t="s">
        <v>131</v>
      </c>
      <c r="I119" s="132" t="str">
        <f t="shared" si="3"/>
        <v xml:space="preserve"> </v>
      </c>
      <c r="J119" s="128" t="str">
        <f t="shared" ref="J119:J150" si="5">IF(AND(M119&gt;0,M119&lt;999),M119,IF(AND(N119&gt;0,N119&lt;999),N119," "))</f>
        <v xml:space="preserve"> </v>
      </c>
      <c r="L119" s="88">
        <v>33</v>
      </c>
      <c r="M119" s="133">
        <v>0</v>
      </c>
      <c r="N119" s="133">
        <v>0</v>
      </c>
      <c r="O119" s="127"/>
      <c r="P119" s="135">
        <v>3</v>
      </c>
      <c r="Q119" s="136">
        <v>0.83333333333333337</v>
      </c>
      <c r="R119" s="96">
        <v>1</v>
      </c>
      <c r="S119" s="96" t="s">
        <v>67</v>
      </c>
      <c r="T119" s="96">
        <v>1</v>
      </c>
      <c r="U119" s="96" t="s">
        <v>67</v>
      </c>
      <c r="V119" s="123"/>
      <c r="W119" s="113">
        <v>4</v>
      </c>
      <c r="X119" s="112">
        <v>0.83333333333333337</v>
      </c>
      <c r="Y119" s="96">
        <v>1</v>
      </c>
      <c r="Z119" s="96" t="s">
        <v>141</v>
      </c>
      <c r="AA119" s="96">
        <v>1</v>
      </c>
      <c r="AB119" s="96" t="s">
        <v>141</v>
      </c>
      <c r="AH119" s="134"/>
    </row>
    <row r="120" spans="2:34" ht="15.75" customHeight="1">
      <c r="B120" s="128" t="str">
        <f t="shared" ref="B120:B151" si="6">IF(C120=" ","",IF(C120=$L$9,B119,B119+1))</f>
        <v/>
      </c>
      <c r="C120" s="129" t="s">
        <v>107</v>
      </c>
      <c r="D120" s="75" t="s">
        <v>107</v>
      </c>
      <c r="E120" s="130" t="s">
        <v>107</v>
      </c>
      <c r="F120" s="130" t="s">
        <v>107</v>
      </c>
      <c r="G120" s="128" t="str">
        <f t="shared" si="4"/>
        <v/>
      </c>
      <c r="H120" s="131" t="s">
        <v>131</v>
      </c>
      <c r="I120" s="132" t="str">
        <f t="shared" si="3"/>
        <v xml:space="preserve"> </v>
      </c>
      <c r="J120" s="128" t="str">
        <f t="shared" si="5"/>
        <v xml:space="preserve"> </v>
      </c>
      <c r="L120" s="88">
        <v>34</v>
      </c>
      <c r="M120" s="133">
        <v>0</v>
      </c>
      <c r="N120" s="133">
        <v>0</v>
      </c>
      <c r="O120" s="127"/>
      <c r="P120" s="135">
        <v>3</v>
      </c>
      <c r="Q120" s="136">
        <v>0.85416666666666663</v>
      </c>
      <c r="R120" s="96">
        <v>2</v>
      </c>
      <c r="S120" s="96" t="s">
        <v>67</v>
      </c>
      <c r="T120" s="96">
        <v>2</v>
      </c>
      <c r="U120" s="96" t="s">
        <v>67</v>
      </c>
      <c r="V120" s="123"/>
      <c r="W120" s="113">
        <v>4</v>
      </c>
      <c r="X120" s="112">
        <v>0.85416666666666663</v>
      </c>
      <c r="Y120" s="96">
        <v>1</v>
      </c>
      <c r="Z120" s="96" t="s">
        <v>66</v>
      </c>
      <c r="AA120" s="96">
        <v>1</v>
      </c>
      <c r="AB120" s="96" t="s">
        <v>66</v>
      </c>
      <c r="AH120" s="134"/>
    </row>
    <row r="121" spans="2:34" ht="15.75" customHeight="1">
      <c r="B121" s="128" t="str">
        <f t="shared" si="6"/>
        <v/>
      </c>
      <c r="C121" s="129" t="s">
        <v>107</v>
      </c>
      <c r="D121" s="75" t="s">
        <v>107</v>
      </c>
      <c r="E121" s="130" t="s">
        <v>107</v>
      </c>
      <c r="F121" s="130" t="s">
        <v>107</v>
      </c>
      <c r="G121" s="128" t="str">
        <f t="shared" si="4"/>
        <v/>
      </c>
      <c r="H121" s="131" t="s">
        <v>131</v>
      </c>
      <c r="I121" s="132" t="str">
        <f t="shared" si="3"/>
        <v xml:space="preserve"> </v>
      </c>
      <c r="J121" s="128" t="str">
        <f t="shared" si="5"/>
        <v xml:space="preserve"> </v>
      </c>
      <c r="L121" s="88">
        <v>35</v>
      </c>
      <c r="M121" s="133">
        <v>0</v>
      </c>
      <c r="N121" s="133">
        <v>0</v>
      </c>
      <c r="O121" s="127"/>
      <c r="P121" s="135">
        <v>3</v>
      </c>
      <c r="Q121" s="136">
        <v>0.875</v>
      </c>
      <c r="R121" s="96">
        <v>1</v>
      </c>
      <c r="S121" s="96" t="s">
        <v>67</v>
      </c>
      <c r="T121" s="96">
        <v>1</v>
      </c>
      <c r="U121" s="96" t="s">
        <v>67</v>
      </c>
      <c r="V121" s="123"/>
      <c r="W121" s="113">
        <v>4</v>
      </c>
      <c r="X121" s="112">
        <v>0.875</v>
      </c>
      <c r="Y121" s="96">
        <v>1</v>
      </c>
      <c r="Z121" s="96" t="s">
        <v>66</v>
      </c>
      <c r="AA121" s="96">
        <v>1</v>
      </c>
      <c r="AB121" s="96" t="s">
        <v>66</v>
      </c>
      <c r="AH121" s="134"/>
    </row>
    <row r="122" spans="2:34" ht="15.75" customHeight="1">
      <c r="B122" s="128" t="str">
        <f t="shared" si="6"/>
        <v/>
      </c>
      <c r="C122" s="129" t="s">
        <v>107</v>
      </c>
      <c r="D122" s="75" t="s">
        <v>107</v>
      </c>
      <c r="E122" s="130" t="s">
        <v>107</v>
      </c>
      <c r="F122" s="130" t="s">
        <v>107</v>
      </c>
      <c r="G122" s="128" t="str">
        <f t="shared" si="4"/>
        <v/>
      </c>
      <c r="H122" s="131" t="s">
        <v>131</v>
      </c>
      <c r="I122" s="132" t="str">
        <f t="shared" si="3"/>
        <v xml:space="preserve"> </v>
      </c>
      <c r="J122" s="128" t="str">
        <f t="shared" si="5"/>
        <v xml:space="preserve"> </v>
      </c>
      <c r="L122" s="88">
        <v>36</v>
      </c>
      <c r="M122" s="133">
        <v>0</v>
      </c>
      <c r="N122" s="133">
        <v>0</v>
      </c>
      <c r="O122" s="127"/>
      <c r="P122" s="135">
        <v>3</v>
      </c>
      <c r="Q122" s="136">
        <v>0.89583333333333304</v>
      </c>
      <c r="R122" s="96">
        <v>2</v>
      </c>
      <c r="S122" s="96" t="s">
        <v>67</v>
      </c>
      <c r="T122" s="96">
        <v>2</v>
      </c>
      <c r="U122" s="96" t="s">
        <v>67</v>
      </c>
      <c r="V122" s="123"/>
      <c r="W122" s="113">
        <v>4</v>
      </c>
      <c r="X122" s="112">
        <v>0.89583333333333304</v>
      </c>
      <c r="Y122" s="96">
        <v>1</v>
      </c>
      <c r="Z122" s="96" t="s">
        <v>66</v>
      </c>
      <c r="AA122" s="96">
        <v>1</v>
      </c>
      <c r="AB122" s="96" t="s">
        <v>66</v>
      </c>
      <c r="AH122" s="134"/>
    </row>
    <row r="123" spans="2:34" ht="15.75" customHeight="1">
      <c r="B123" s="128" t="str">
        <f t="shared" si="6"/>
        <v/>
      </c>
      <c r="C123" s="129" t="s">
        <v>107</v>
      </c>
      <c r="D123" s="75" t="s">
        <v>107</v>
      </c>
      <c r="E123" s="130" t="s">
        <v>107</v>
      </c>
      <c r="F123" s="130" t="s">
        <v>107</v>
      </c>
      <c r="G123" s="128" t="str">
        <f t="shared" si="4"/>
        <v/>
      </c>
      <c r="H123" s="131" t="s">
        <v>131</v>
      </c>
      <c r="I123" s="132" t="str">
        <f t="shared" si="3"/>
        <v xml:space="preserve"> </v>
      </c>
      <c r="J123" s="128" t="str">
        <f t="shared" si="5"/>
        <v xml:space="preserve"> </v>
      </c>
      <c r="L123" s="88">
        <v>37</v>
      </c>
      <c r="M123" s="133">
        <v>0</v>
      </c>
      <c r="N123" s="133">
        <v>0</v>
      </c>
      <c r="O123" s="127"/>
      <c r="P123" s="135">
        <v>3</v>
      </c>
      <c r="Q123" s="136">
        <v>0.91666666666666663</v>
      </c>
      <c r="R123" s="96">
        <v>1</v>
      </c>
      <c r="S123" s="96" t="s">
        <v>67</v>
      </c>
      <c r="T123" s="96">
        <v>1</v>
      </c>
      <c r="U123" s="96" t="s">
        <v>67</v>
      </c>
      <c r="V123" s="123"/>
      <c r="W123" s="113">
        <v>4</v>
      </c>
      <c r="X123" s="112">
        <v>0.91666666666666663</v>
      </c>
      <c r="Y123" s="96">
        <v>1</v>
      </c>
      <c r="Z123" s="96" t="s">
        <v>66</v>
      </c>
      <c r="AA123" s="96">
        <v>1</v>
      </c>
      <c r="AB123" s="96" t="s">
        <v>66</v>
      </c>
      <c r="AH123" s="134"/>
    </row>
    <row r="124" spans="2:34" ht="15.75" customHeight="1">
      <c r="B124" s="128" t="str">
        <f t="shared" si="6"/>
        <v/>
      </c>
      <c r="C124" s="129" t="s">
        <v>107</v>
      </c>
      <c r="D124" s="75" t="s">
        <v>107</v>
      </c>
      <c r="E124" s="130" t="s">
        <v>107</v>
      </c>
      <c r="F124" s="130" t="s">
        <v>107</v>
      </c>
      <c r="G124" s="128" t="str">
        <f t="shared" si="4"/>
        <v/>
      </c>
      <c r="H124" s="131" t="s">
        <v>131</v>
      </c>
      <c r="I124" s="132" t="str">
        <f t="shared" si="3"/>
        <v xml:space="preserve"> </v>
      </c>
      <c r="J124" s="128" t="str">
        <f t="shared" si="5"/>
        <v xml:space="preserve"> </v>
      </c>
      <c r="L124" s="88">
        <v>38</v>
      </c>
      <c r="M124" s="133">
        <v>0</v>
      </c>
      <c r="N124" s="133">
        <v>0</v>
      </c>
      <c r="O124" s="127"/>
      <c r="P124" s="135">
        <v>3</v>
      </c>
      <c r="Q124" s="136">
        <v>0.9375</v>
      </c>
      <c r="R124" s="96">
        <v>2</v>
      </c>
      <c r="S124" s="96" t="s">
        <v>67</v>
      </c>
      <c r="T124" s="96">
        <v>2</v>
      </c>
      <c r="U124" s="96" t="s">
        <v>67</v>
      </c>
      <c r="V124" s="123"/>
      <c r="W124" s="113">
        <v>4</v>
      </c>
      <c r="X124" s="112">
        <v>0.9375</v>
      </c>
      <c r="Y124" s="96">
        <v>1</v>
      </c>
      <c r="Z124" s="96" t="s">
        <v>66</v>
      </c>
      <c r="AA124" s="96">
        <v>1</v>
      </c>
      <c r="AB124" s="96" t="s">
        <v>66</v>
      </c>
      <c r="AH124" s="134"/>
    </row>
    <row r="125" spans="2:34" ht="15.75" customHeight="1">
      <c r="B125" s="128" t="str">
        <f t="shared" si="6"/>
        <v/>
      </c>
      <c r="C125" s="129" t="s">
        <v>107</v>
      </c>
      <c r="D125" s="75" t="s">
        <v>107</v>
      </c>
      <c r="E125" s="130" t="s">
        <v>107</v>
      </c>
      <c r="F125" s="130" t="s">
        <v>107</v>
      </c>
      <c r="G125" s="128" t="str">
        <f t="shared" si="4"/>
        <v/>
      </c>
      <c r="H125" s="131" t="s">
        <v>131</v>
      </c>
      <c r="I125" s="132" t="str">
        <f t="shared" si="3"/>
        <v xml:space="preserve"> </v>
      </c>
      <c r="J125" s="128" t="str">
        <f t="shared" si="5"/>
        <v xml:space="preserve"> </v>
      </c>
      <c r="L125" s="88">
        <v>39</v>
      </c>
      <c r="M125" s="133">
        <v>0</v>
      </c>
      <c r="N125" s="133">
        <v>0</v>
      </c>
      <c r="O125" s="127"/>
      <c r="P125" s="135">
        <v>3</v>
      </c>
      <c r="Q125" s="136">
        <v>0.95833333333333337</v>
      </c>
      <c r="R125" s="96">
        <v>0</v>
      </c>
      <c r="S125" s="96" t="s">
        <v>63</v>
      </c>
      <c r="T125" s="96">
        <v>0</v>
      </c>
      <c r="U125" s="96" t="s">
        <v>63</v>
      </c>
      <c r="V125" s="123"/>
      <c r="W125" s="113">
        <v>4</v>
      </c>
      <c r="X125" s="112">
        <v>0.95833333333333337</v>
      </c>
      <c r="Y125" s="96">
        <v>0</v>
      </c>
      <c r="Z125" s="96" t="s">
        <v>63</v>
      </c>
      <c r="AA125" s="96">
        <v>0</v>
      </c>
      <c r="AB125" s="96" t="s">
        <v>63</v>
      </c>
      <c r="AH125" s="134"/>
    </row>
    <row r="126" spans="2:34" ht="15.75" customHeight="1">
      <c r="B126" s="128" t="str">
        <f t="shared" si="6"/>
        <v/>
      </c>
      <c r="C126" s="129" t="s">
        <v>107</v>
      </c>
      <c r="D126" s="75" t="s">
        <v>107</v>
      </c>
      <c r="E126" s="130" t="s">
        <v>107</v>
      </c>
      <c r="F126" s="130" t="s">
        <v>107</v>
      </c>
      <c r="G126" s="128" t="str">
        <f t="shared" si="4"/>
        <v/>
      </c>
      <c r="H126" s="131" t="s">
        <v>131</v>
      </c>
      <c r="I126" s="132" t="str">
        <f t="shared" si="3"/>
        <v xml:space="preserve"> </v>
      </c>
      <c r="J126" s="128" t="str">
        <f t="shared" si="5"/>
        <v xml:space="preserve"> </v>
      </c>
      <c r="L126" s="88">
        <v>40</v>
      </c>
      <c r="M126" s="133">
        <v>0</v>
      </c>
      <c r="N126" s="133">
        <v>0</v>
      </c>
      <c r="O126" s="127"/>
      <c r="P126" s="135">
        <v>3</v>
      </c>
      <c r="Q126" s="136">
        <v>0.97916666666666663</v>
      </c>
      <c r="R126" s="96">
        <v>0</v>
      </c>
      <c r="S126" s="96" t="s">
        <v>63</v>
      </c>
      <c r="T126" s="96">
        <v>0</v>
      </c>
      <c r="U126" s="96" t="s">
        <v>63</v>
      </c>
      <c r="V126" s="123"/>
      <c r="W126" s="113">
        <v>4</v>
      </c>
      <c r="X126" s="112">
        <v>0.97916666666666663</v>
      </c>
      <c r="Y126" s="96">
        <v>0</v>
      </c>
      <c r="Z126" s="96" t="s">
        <v>63</v>
      </c>
      <c r="AA126" s="96">
        <v>0</v>
      </c>
      <c r="AB126" s="96" t="s">
        <v>63</v>
      </c>
      <c r="AH126" s="134"/>
    </row>
    <row r="127" spans="2:34" ht="15.75" customHeight="1">
      <c r="B127" s="128" t="str">
        <f t="shared" si="6"/>
        <v/>
      </c>
      <c r="C127" s="129" t="s">
        <v>107</v>
      </c>
      <c r="D127" s="75" t="s">
        <v>107</v>
      </c>
      <c r="E127" s="130" t="s">
        <v>107</v>
      </c>
      <c r="F127" s="130" t="s">
        <v>107</v>
      </c>
      <c r="G127" s="128" t="str">
        <f t="shared" si="4"/>
        <v/>
      </c>
      <c r="H127" s="131" t="s">
        <v>131</v>
      </c>
      <c r="I127" s="132" t="str">
        <f t="shared" si="3"/>
        <v xml:space="preserve"> </v>
      </c>
      <c r="J127" s="128" t="str">
        <f t="shared" si="5"/>
        <v xml:space="preserve"> </v>
      </c>
      <c r="L127" s="88">
        <v>41</v>
      </c>
      <c r="M127" s="133">
        <v>0</v>
      </c>
      <c r="N127" s="133">
        <v>0</v>
      </c>
      <c r="O127" s="127"/>
      <c r="P127" s="135">
        <v>3</v>
      </c>
      <c r="Q127" s="136">
        <v>0</v>
      </c>
      <c r="R127" s="96">
        <v>0</v>
      </c>
      <c r="S127" s="96" t="s">
        <v>63</v>
      </c>
      <c r="T127" s="96">
        <v>0</v>
      </c>
      <c r="U127" s="96" t="s">
        <v>63</v>
      </c>
      <c r="V127" s="123"/>
      <c r="W127" s="113">
        <v>4</v>
      </c>
      <c r="X127" s="112">
        <v>0</v>
      </c>
      <c r="Y127" s="96">
        <v>0</v>
      </c>
      <c r="Z127" s="96" t="s">
        <v>63</v>
      </c>
      <c r="AA127" s="96">
        <v>0</v>
      </c>
      <c r="AB127" s="96" t="s">
        <v>63</v>
      </c>
      <c r="AH127" s="134"/>
    </row>
    <row r="128" spans="2:34" ht="15.75" customHeight="1">
      <c r="B128" s="128" t="str">
        <f t="shared" si="6"/>
        <v/>
      </c>
      <c r="C128" s="129" t="s">
        <v>107</v>
      </c>
      <c r="D128" s="75" t="s">
        <v>107</v>
      </c>
      <c r="E128" s="130" t="s">
        <v>107</v>
      </c>
      <c r="F128" s="130" t="s">
        <v>107</v>
      </c>
      <c r="G128" s="128" t="str">
        <f t="shared" si="4"/>
        <v/>
      </c>
      <c r="H128" s="131" t="s">
        <v>131</v>
      </c>
      <c r="I128" s="132" t="str">
        <f t="shared" si="3"/>
        <v xml:space="preserve"> </v>
      </c>
      <c r="J128" s="128" t="str">
        <f t="shared" si="5"/>
        <v xml:space="preserve"> </v>
      </c>
      <c r="L128" s="88">
        <v>42</v>
      </c>
      <c r="M128" s="133">
        <v>0</v>
      </c>
      <c r="N128" s="133">
        <v>0</v>
      </c>
      <c r="O128" s="127"/>
      <c r="P128" s="135">
        <v>3</v>
      </c>
      <c r="Q128" s="136">
        <v>2.0833333333333332E-2</v>
      </c>
      <c r="R128" s="96">
        <v>0</v>
      </c>
      <c r="S128" s="96" t="s">
        <v>63</v>
      </c>
      <c r="T128" s="96">
        <v>0</v>
      </c>
      <c r="U128" s="96" t="s">
        <v>63</v>
      </c>
      <c r="V128" s="123"/>
      <c r="W128" s="113">
        <v>4</v>
      </c>
      <c r="X128" s="112">
        <v>2.0833333333333332E-2</v>
      </c>
      <c r="Y128" s="96">
        <v>0</v>
      </c>
      <c r="Z128" s="96" t="s">
        <v>63</v>
      </c>
      <c r="AA128" s="96">
        <v>0</v>
      </c>
      <c r="AB128" s="96" t="s">
        <v>63</v>
      </c>
      <c r="AH128" s="134"/>
    </row>
    <row r="129" spans="2:34" ht="15.75" customHeight="1">
      <c r="B129" s="128" t="str">
        <f t="shared" si="6"/>
        <v/>
      </c>
      <c r="C129" s="129" t="s">
        <v>107</v>
      </c>
      <c r="D129" s="75" t="s">
        <v>107</v>
      </c>
      <c r="E129" s="130" t="s">
        <v>107</v>
      </c>
      <c r="F129" s="130" t="s">
        <v>107</v>
      </c>
      <c r="G129" s="128" t="str">
        <f t="shared" si="4"/>
        <v/>
      </c>
      <c r="H129" s="131" t="s">
        <v>131</v>
      </c>
      <c r="I129" s="132" t="str">
        <f t="shared" si="3"/>
        <v xml:space="preserve"> </v>
      </c>
      <c r="J129" s="128" t="str">
        <f t="shared" si="5"/>
        <v xml:space="preserve"> </v>
      </c>
      <c r="L129" s="88">
        <v>43</v>
      </c>
      <c r="M129" s="133">
        <v>0</v>
      </c>
      <c r="N129" s="133">
        <v>0</v>
      </c>
      <c r="O129" s="127"/>
      <c r="P129" s="135">
        <v>3</v>
      </c>
      <c r="Q129" s="136">
        <v>4.1666666666666699E-2</v>
      </c>
      <c r="R129" s="96">
        <v>0</v>
      </c>
      <c r="S129" s="96" t="s">
        <v>63</v>
      </c>
      <c r="T129" s="96">
        <v>0</v>
      </c>
      <c r="U129" s="96" t="s">
        <v>63</v>
      </c>
      <c r="V129" s="123"/>
      <c r="W129" s="113">
        <v>4</v>
      </c>
      <c r="X129" s="112">
        <v>4.1666666666666699E-2</v>
      </c>
      <c r="Y129" s="96">
        <v>0</v>
      </c>
      <c r="Z129" s="96" t="s">
        <v>63</v>
      </c>
      <c r="AA129" s="96">
        <v>0</v>
      </c>
      <c r="AB129" s="96" t="s">
        <v>63</v>
      </c>
      <c r="AH129" s="134"/>
    </row>
    <row r="130" spans="2:34" ht="15.75" customHeight="1">
      <c r="B130" s="128" t="str">
        <f t="shared" si="6"/>
        <v/>
      </c>
      <c r="C130" s="129" t="s">
        <v>107</v>
      </c>
      <c r="D130" s="75" t="s">
        <v>107</v>
      </c>
      <c r="E130" s="130" t="s">
        <v>107</v>
      </c>
      <c r="F130" s="130" t="s">
        <v>107</v>
      </c>
      <c r="G130" s="128" t="str">
        <f t="shared" si="4"/>
        <v/>
      </c>
      <c r="H130" s="131" t="s">
        <v>131</v>
      </c>
      <c r="I130" s="132" t="str">
        <f t="shared" si="3"/>
        <v xml:space="preserve"> </v>
      </c>
      <c r="J130" s="128" t="str">
        <f t="shared" si="5"/>
        <v xml:space="preserve"> </v>
      </c>
      <c r="L130" s="88">
        <v>44</v>
      </c>
      <c r="M130" s="133">
        <v>0</v>
      </c>
      <c r="N130" s="133">
        <v>0</v>
      </c>
      <c r="O130" s="127"/>
      <c r="P130" s="135">
        <v>3</v>
      </c>
      <c r="Q130" s="136">
        <v>6.25E-2</v>
      </c>
      <c r="R130" s="96">
        <v>0</v>
      </c>
      <c r="S130" s="96" t="s">
        <v>63</v>
      </c>
      <c r="T130" s="96">
        <v>0</v>
      </c>
      <c r="U130" s="96" t="s">
        <v>63</v>
      </c>
      <c r="V130" s="123"/>
      <c r="W130" s="113">
        <v>4</v>
      </c>
      <c r="X130" s="112">
        <v>6.25E-2</v>
      </c>
      <c r="Y130" s="96">
        <v>0</v>
      </c>
      <c r="Z130" s="96" t="s">
        <v>63</v>
      </c>
      <c r="AA130" s="96">
        <v>0</v>
      </c>
      <c r="AB130" s="96" t="s">
        <v>63</v>
      </c>
      <c r="AH130" s="89"/>
    </row>
    <row r="131" spans="2:34" ht="15.75" customHeight="1">
      <c r="B131" s="128" t="str">
        <f t="shared" si="6"/>
        <v/>
      </c>
      <c r="C131" s="129" t="s">
        <v>107</v>
      </c>
      <c r="D131" s="75" t="s">
        <v>107</v>
      </c>
      <c r="E131" s="130" t="s">
        <v>107</v>
      </c>
      <c r="F131" s="130" t="s">
        <v>107</v>
      </c>
      <c r="G131" s="128" t="str">
        <f t="shared" si="4"/>
        <v/>
      </c>
      <c r="H131" s="131" t="s">
        <v>131</v>
      </c>
      <c r="I131" s="132" t="str">
        <f t="shared" si="3"/>
        <v xml:space="preserve"> </v>
      </c>
      <c r="J131" s="128" t="str">
        <f t="shared" si="5"/>
        <v xml:space="preserve"> </v>
      </c>
      <c r="L131" s="88">
        <v>45</v>
      </c>
      <c r="M131" s="133">
        <v>0</v>
      </c>
      <c r="N131" s="133">
        <v>0</v>
      </c>
      <c r="O131" s="127"/>
      <c r="P131" s="96">
        <v>3</v>
      </c>
      <c r="Q131" s="112">
        <v>8.3333333333333301E-2</v>
      </c>
      <c r="R131" s="96">
        <v>0</v>
      </c>
      <c r="S131" s="96" t="s">
        <v>63</v>
      </c>
      <c r="T131" s="96">
        <v>0</v>
      </c>
      <c r="U131" s="96" t="s">
        <v>63</v>
      </c>
      <c r="V131" s="107"/>
      <c r="W131" s="113">
        <v>4</v>
      </c>
      <c r="X131" s="112">
        <v>8.3333333333333301E-2</v>
      </c>
      <c r="Y131" s="96">
        <v>0</v>
      </c>
      <c r="Z131" s="96" t="s">
        <v>63</v>
      </c>
      <c r="AA131" s="96">
        <v>0</v>
      </c>
      <c r="AB131" s="96" t="s">
        <v>63</v>
      </c>
      <c r="AH131" s="89"/>
    </row>
    <row r="132" spans="2:34" ht="15.75" customHeight="1">
      <c r="B132" s="128" t="str">
        <f t="shared" si="6"/>
        <v/>
      </c>
      <c r="C132" s="129" t="s">
        <v>107</v>
      </c>
      <c r="D132" s="75" t="s">
        <v>107</v>
      </c>
      <c r="E132" s="130" t="s">
        <v>107</v>
      </c>
      <c r="F132" s="130" t="s">
        <v>107</v>
      </c>
      <c r="G132" s="128" t="str">
        <f t="shared" si="4"/>
        <v/>
      </c>
      <c r="H132" s="131" t="s">
        <v>131</v>
      </c>
      <c r="I132" s="132" t="str">
        <f t="shared" si="3"/>
        <v xml:space="preserve"> </v>
      </c>
      <c r="J132" s="128" t="str">
        <f t="shared" si="5"/>
        <v xml:space="preserve"> </v>
      </c>
      <c r="L132" s="88">
        <v>46</v>
      </c>
      <c r="M132" s="133">
        <v>0</v>
      </c>
      <c r="N132" s="133">
        <v>0</v>
      </c>
      <c r="O132" s="127"/>
      <c r="P132" s="96">
        <v>3</v>
      </c>
      <c r="Q132" s="112">
        <v>0.104166666666667</v>
      </c>
      <c r="R132" s="96">
        <v>0</v>
      </c>
      <c r="S132" s="96" t="s">
        <v>63</v>
      </c>
      <c r="T132" s="96">
        <v>0</v>
      </c>
      <c r="U132" s="96" t="s">
        <v>63</v>
      </c>
      <c r="V132" s="107"/>
      <c r="W132" s="113">
        <v>4</v>
      </c>
      <c r="X132" s="112">
        <v>0.104166666666667</v>
      </c>
      <c r="Y132" s="96">
        <v>0</v>
      </c>
      <c r="Z132" s="96" t="s">
        <v>63</v>
      </c>
      <c r="AA132" s="96">
        <v>0</v>
      </c>
      <c r="AB132" s="96" t="s">
        <v>63</v>
      </c>
      <c r="AH132" s="89"/>
    </row>
    <row r="133" spans="2:34" ht="15.75" customHeight="1">
      <c r="B133" s="128" t="str">
        <f t="shared" si="6"/>
        <v/>
      </c>
      <c r="C133" s="129" t="s">
        <v>107</v>
      </c>
      <c r="D133" s="75" t="s">
        <v>107</v>
      </c>
      <c r="E133" s="130" t="s">
        <v>107</v>
      </c>
      <c r="F133" s="130" t="s">
        <v>107</v>
      </c>
      <c r="G133" s="128" t="str">
        <f t="shared" si="4"/>
        <v/>
      </c>
      <c r="H133" s="131" t="s">
        <v>131</v>
      </c>
      <c r="I133" s="132" t="str">
        <f t="shared" si="3"/>
        <v xml:space="preserve"> </v>
      </c>
      <c r="J133" s="128" t="str">
        <f t="shared" si="5"/>
        <v xml:space="preserve"> </v>
      </c>
      <c r="L133" s="88">
        <v>47</v>
      </c>
      <c r="M133" s="133">
        <v>0</v>
      </c>
      <c r="N133" s="133">
        <v>0</v>
      </c>
      <c r="O133" s="127"/>
      <c r="P133" s="143" t="s">
        <v>60</v>
      </c>
      <c r="Q133" s="144"/>
      <c r="R133" s="119">
        <f>SUM(R85:R132)</f>
        <v>72</v>
      </c>
      <c r="S133" s="119"/>
      <c r="T133" s="119">
        <f>SUM(T85:T132)</f>
        <v>72</v>
      </c>
      <c r="U133" s="119"/>
      <c r="V133" s="137"/>
      <c r="W133" s="143" t="s">
        <v>60</v>
      </c>
      <c r="X133" s="144"/>
      <c r="Y133" s="119">
        <f>SUM(Y85:Y132)</f>
        <v>48</v>
      </c>
      <c r="Z133" s="119"/>
      <c r="AA133" s="119">
        <f>SUM(AA85:AA132)</f>
        <v>48</v>
      </c>
      <c r="AB133" s="119"/>
      <c r="AH133" s="89"/>
    </row>
    <row r="134" spans="2:34" ht="15.75" customHeight="1">
      <c r="B134" s="128" t="str">
        <f t="shared" si="6"/>
        <v/>
      </c>
      <c r="C134" s="129" t="s">
        <v>107</v>
      </c>
      <c r="D134" s="75" t="s">
        <v>107</v>
      </c>
      <c r="E134" s="130" t="s">
        <v>107</v>
      </c>
      <c r="F134" s="130" t="s">
        <v>107</v>
      </c>
      <c r="G134" s="128" t="str">
        <f t="shared" si="4"/>
        <v/>
      </c>
      <c r="H134" s="131" t="s">
        <v>131</v>
      </c>
      <c r="I134" s="132" t="str">
        <f t="shared" si="3"/>
        <v xml:space="preserve"> </v>
      </c>
      <c r="J134" s="128" t="str">
        <f t="shared" si="5"/>
        <v xml:space="preserve"> </v>
      </c>
      <c r="L134" s="88">
        <v>48</v>
      </c>
      <c r="M134" s="133">
        <v>0</v>
      </c>
      <c r="N134" s="133">
        <v>0</v>
      </c>
      <c r="O134" s="127"/>
      <c r="P134" s="138"/>
      <c r="Q134" s="107"/>
      <c r="R134" s="107"/>
      <c r="S134" s="107"/>
      <c r="T134" s="139"/>
      <c r="U134" s="107"/>
      <c r="V134" s="107"/>
      <c r="W134" s="107"/>
      <c r="X134" s="138"/>
      <c r="Y134" s="138"/>
      <c r="Z134" s="138"/>
      <c r="AA134" s="138"/>
      <c r="AB134" s="138"/>
      <c r="AH134" s="89"/>
    </row>
    <row r="135" spans="2:34" ht="15.75" customHeight="1">
      <c r="B135" s="128" t="str">
        <f t="shared" si="6"/>
        <v/>
      </c>
      <c r="C135" s="129" t="s">
        <v>107</v>
      </c>
      <c r="D135" s="75" t="s">
        <v>107</v>
      </c>
      <c r="E135" s="130" t="s">
        <v>107</v>
      </c>
      <c r="F135" s="130" t="s">
        <v>107</v>
      </c>
      <c r="G135" s="128" t="str">
        <f t="shared" si="4"/>
        <v/>
      </c>
      <c r="H135" s="131" t="s">
        <v>131</v>
      </c>
      <c r="I135" s="132" t="str">
        <f t="shared" si="3"/>
        <v xml:space="preserve"> </v>
      </c>
      <c r="J135" s="128" t="str">
        <f t="shared" si="5"/>
        <v xml:space="preserve"> </v>
      </c>
      <c r="L135" s="88">
        <v>49</v>
      </c>
      <c r="M135" s="133">
        <v>0</v>
      </c>
      <c r="N135" s="133">
        <v>0</v>
      </c>
      <c r="O135" s="127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H135" s="89"/>
    </row>
    <row r="136" spans="2:34" ht="15.75" customHeight="1">
      <c r="B136" s="128" t="str">
        <f t="shared" si="6"/>
        <v/>
      </c>
      <c r="C136" s="129" t="s">
        <v>107</v>
      </c>
      <c r="D136" s="75" t="s">
        <v>107</v>
      </c>
      <c r="E136" s="130" t="s">
        <v>107</v>
      </c>
      <c r="F136" s="130" t="s">
        <v>107</v>
      </c>
      <c r="G136" s="128" t="str">
        <f t="shared" si="4"/>
        <v/>
      </c>
      <c r="H136" s="131" t="s">
        <v>131</v>
      </c>
      <c r="I136" s="132" t="str">
        <f t="shared" si="3"/>
        <v xml:space="preserve"> </v>
      </c>
      <c r="J136" s="128" t="str">
        <f t="shared" si="5"/>
        <v xml:space="preserve"> </v>
      </c>
      <c r="L136" s="88">
        <v>50</v>
      </c>
      <c r="M136" s="133">
        <v>0</v>
      </c>
      <c r="N136" s="133">
        <v>0</v>
      </c>
      <c r="O136" s="127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H136" s="89"/>
    </row>
    <row r="137" spans="2:34" ht="15.75" customHeight="1">
      <c r="B137" s="128" t="str">
        <f t="shared" si="6"/>
        <v/>
      </c>
      <c r="C137" s="129" t="s">
        <v>107</v>
      </c>
      <c r="D137" s="75" t="s">
        <v>107</v>
      </c>
      <c r="E137" s="130" t="s">
        <v>107</v>
      </c>
      <c r="F137" s="130" t="s">
        <v>107</v>
      </c>
      <c r="G137" s="128" t="str">
        <f t="shared" si="4"/>
        <v/>
      </c>
      <c r="H137" s="131" t="s">
        <v>131</v>
      </c>
      <c r="I137" s="132" t="str">
        <f t="shared" si="3"/>
        <v xml:space="preserve"> </v>
      </c>
      <c r="J137" s="128" t="str">
        <f t="shared" si="5"/>
        <v xml:space="preserve"> </v>
      </c>
      <c r="L137" s="88">
        <v>51</v>
      </c>
      <c r="M137" s="133">
        <v>0</v>
      </c>
      <c r="N137" s="133">
        <v>0</v>
      </c>
      <c r="O137" s="127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H137" s="89"/>
    </row>
    <row r="138" spans="2:34" ht="15.75" customHeight="1">
      <c r="B138" s="128" t="str">
        <f t="shared" si="6"/>
        <v/>
      </c>
      <c r="C138" s="129" t="s">
        <v>107</v>
      </c>
      <c r="D138" s="75" t="s">
        <v>107</v>
      </c>
      <c r="E138" s="130" t="s">
        <v>107</v>
      </c>
      <c r="F138" s="130" t="s">
        <v>107</v>
      </c>
      <c r="G138" s="128" t="str">
        <f t="shared" si="4"/>
        <v/>
      </c>
      <c r="H138" s="131" t="s">
        <v>131</v>
      </c>
      <c r="I138" s="132" t="str">
        <f t="shared" si="3"/>
        <v xml:space="preserve"> </v>
      </c>
      <c r="J138" s="128" t="str">
        <f t="shared" si="5"/>
        <v xml:space="preserve"> </v>
      </c>
      <c r="L138" s="88">
        <v>52</v>
      </c>
      <c r="M138" s="133">
        <v>0</v>
      </c>
      <c r="N138" s="133">
        <v>0</v>
      </c>
      <c r="O138" s="127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H138" s="89"/>
    </row>
    <row r="139" spans="2:34" ht="15.75" customHeight="1">
      <c r="B139" s="128" t="str">
        <f t="shared" si="6"/>
        <v/>
      </c>
      <c r="C139" s="129" t="s">
        <v>107</v>
      </c>
      <c r="D139" s="75" t="s">
        <v>107</v>
      </c>
      <c r="E139" s="130" t="s">
        <v>107</v>
      </c>
      <c r="F139" s="130" t="s">
        <v>107</v>
      </c>
      <c r="G139" s="128" t="str">
        <f t="shared" si="4"/>
        <v/>
      </c>
      <c r="H139" s="131" t="s">
        <v>131</v>
      </c>
      <c r="I139" s="132" t="str">
        <f t="shared" si="3"/>
        <v xml:space="preserve"> </v>
      </c>
      <c r="J139" s="128" t="str">
        <f t="shared" si="5"/>
        <v xml:space="preserve"> </v>
      </c>
      <c r="L139" s="88">
        <v>53</v>
      </c>
      <c r="M139" s="133">
        <v>0</v>
      </c>
      <c r="N139" s="133">
        <v>0</v>
      </c>
      <c r="O139" s="127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H139" s="89"/>
    </row>
    <row r="140" spans="2:34" ht="15.75" customHeight="1">
      <c r="B140" s="128" t="str">
        <f t="shared" si="6"/>
        <v/>
      </c>
      <c r="C140" s="129" t="s">
        <v>107</v>
      </c>
      <c r="D140" s="75" t="s">
        <v>107</v>
      </c>
      <c r="E140" s="130" t="s">
        <v>107</v>
      </c>
      <c r="F140" s="130" t="s">
        <v>107</v>
      </c>
      <c r="G140" s="128" t="str">
        <f t="shared" si="4"/>
        <v/>
      </c>
      <c r="H140" s="131" t="s">
        <v>131</v>
      </c>
      <c r="I140" s="132" t="str">
        <f t="shared" si="3"/>
        <v xml:space="preserve"> </v>
      </c>
      <c r="J140" s="128" t="str">
        <f t="shared" si="5"/>
        <v xml:space="preserve"> </v>
      </c>
      <c r="L140" s="88">
        <v>54</v>
      </c>
      <c r="M140" s="133">
        <v>0</v>
      </c>
      <c r="N140" s="133">
        <v>0</v>
      </c>
      <c r="O140" s="127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H140" s="89"/>
    </row>
    <row r="141" spans="2:34" ht="15.75" customHeight="1">
      <c r="B141" s="128" t="str">
        <f t="shared" si="6"/>
        <v/>
      </c>
      <c r="C141" s="129" t="s">
        <v>107</v>
      </c>
      <c r="D141" s="75" t="s">
        <v>107</v>
      </c>
      <c r="E141" s="130" t="s">
        <v>107</v>
      </c>
      <c r="F141" s="130" t="s">
        <v>107</v>
      </c>
      <c r="G141" s="128" t="str">
        <f t="shared" si="4"/>
        <v/>
      </c>
      <c r="H141" s="131" t="s">
        <v>131</v>
      </c>
      <c r="I141" s="132" t="str">
        <f t="shared" si="3"/>
        <v xml:space="preserve"> </v>
      </c>
      <c r="J141" s="128" t="str">
        <f t="shared" si="5"/>
        <v xml:space="preserve"> </v>
      </c>
      <c r="L141" s="88">
        <v>55</v>
      </c>
      <c r="M141" s="133">
        <v>0</v>
      </c>
      <c r="N141" s="133">
        <v>0</v>
      </c>
      <c r="O141" s="127"/>
      <c r="P141" s="138"/>
      <c r="Q141" s="107"/>
      <c r="R141" s="107"/>
      <c r="S141" s="107"/>
      <c r="T141" s="107"/>
      <c r="U141" s="107"/>
      <c r="V141" s="107"/>
      <c r="W141" s="107"/>
      <c r="X141" s="138"/>
      <c r="Y141" s="138"/>
      <c r="Z141" s="138"/>
      <c r="AA141" s="138"/>
      <c r="AB141" s="138"/>
      <c r="AH141" s="89"/>
    </row>
    <row r="142" spans="2:34" ht="15.75" customHeight="1">
      <c r="B142" s="128" t="str">
        <f t="shared" si="6"/>
        <v/>
      </c>
      <c r="C142" s="129" t="s">
        <v>107</v>
      </c>
      <c r="D142" s="75" t="s">
        <v>107</v>
      </c>
      <c r="E142" s="130" t="s">
        <v>107</v>
      </c>
      <c r="F142" s="130" t="s">
        <v>107</v>
      </c>
      <c r="G142" s="128" t="str">
        <f t="shared" si="4"/>
        <v/>
      </c>
      <c r="H142" s="131" t="s">
        <v>131</v>
      </c>
      <c r="I142" s="132" t="str">
        <f t="shared" si="3"/>
        <v xml:space="preserve"> </v>
      </c>
      <c r="J142" s="128" t="str">
        <f t="shared" si="5"/>
        <v xml:space="preserve"> </v>
      </c>
      <c r="L142" s="88">
        <v>56</v>
      </c>
      <c r="M142" s="133">
        <v>0</v>
      </c>
      <c r="N142" s="133">
        <v>0</v>
      </c>
      <c r="O142" s="127"/>
      <c r="P142" s="138"/>
      <c r="Q142" s="107"/>
      <c r="R142" s="107"/>
      <c r="S142" s="107"/>
      <c r="T142" s="107"/>
      <c r="U142" s="107"/>
      <c r="V142" s="107"/>
      <c r="W142" s="107"/>
      <c r="X142" s="138"/>
      <c r="Y142" s="138"/>
      <c r="Z142" s="138"/>
      <c r="AA142" s="138"/>
      <c r="AB142" s="138"/>
      <c r="AH142" s="89"/>
    </row>
    <row r="143" spans="2:34" ht="15.75" customHeight="1">
      <c r="B143" s="128" t="str">
        <f t="shared" si="6"/>
        <v/>
      </c>
      <c r="C143" s="129" t="s">
        <v>107</v>
      </c>
      <c r="D143" s="75" t="s">
        <v>107</v>
      </c>
      <c r="E143" s="130" t="s">
        <v>107</v>
      </c>
      <c r="F143" s="130" t="s">
        <v>107</v>
      </c>
      <c r="G143" s="128" t="str">
        <f t="shared" si="4"/>
        <v/>
      </c>
      <c r="H143" s="131" t="s">
        <v>131</v>
      </c>
      <c r="I143" s="132" t="str">
        <f t="shared" si="3"/>
        <v xml:space="preserve"> </v>
      </c>
      <c r="J143" s="128" t="str">
        <f t="shared" si="5"/>
        <v xml:space="preserve"> </v>
      </c>
      <c r="L143" s="88">
        <v>57</v>
      </c>
      <c r="M143" s="133">
        <v>0</v>
      </c>
      <c r="N143" s="133">
        <v>0</v>
      </c>
      <c r="O143" s="127"/>
      <c r="P143" s="140"/>
      <c r="Q143" s="123"/>
      <c r="R143" s="123"/>
      <c r="S143" s="123"/>
      <c r="T143" s="123"/>
      <c r="U143" s="123"/>
      <c r="V143" s="123"/>
      <c r="W143" s="123"/>
      <c r="X143" s="140"/>
      <c r="Y143" s="140"/>
      <c r="Z143" s="140"/>
      <c r="AA143" s="140"/>
      <c r="AB143" s="140"/>
      <c r="AH143" s="89"/>
    </row>
    <row r="144" spans="2:34" ht="15.75" customHeight="1">
      <c r="B144" s="128" t="str">
        <f t="shared" si="6"/>
        <v/>
      </c>
      <c r="C144" s="129" t="s">
        <v>107</v>
      </c>
      <c r="D144" s="75" t="s">
        <v>107</v>
      </c>
      <c r="E144" s="130" t="s">
        <v>107</v>
      </c>
      <c r="F144" s="130" t="s">
        <v>107</v>
      </c>
      <c r="G144" s="128" t="str">
        <f t="shared" si="4"/>
        <v/>
      </c>
      <c r="H144" s="131" t="s">
        <v>131</v>
      </c>
      <c r="I144" s="132" t="str">
        <f t="shared" si="3"/>
        <v xml:space="preserve"> </v>
      </c>
      <c r="J144" s="128" t="str">
        <f t="shared" si="5"/>
        <v xml:space="preserve"> </v>
      </c>
      <c r="L144" s="88">
        <v>58</v>
      </c>
      <c r="M144" s="133">
        <v>0</v>
      </c>
      <c r="N144" s="133">
        <v>0</v>
      </c>
      <c r="O144" s="127"/>
      <c r="P144" s="140"/>
      <c r="Q144" s="123"/>
      <c r="R144" s="123"/>
      <c r="S144" s="123"/>
      <c r="T144" s="123"/>
      <c r="U144" s="123"/>
      <c r="V144" s="123"/>
      <c r="W144" s="123"/>
      <c r="X144" s="140"/>
      <c r="Y144" s="140"/>
      <c r="Z144" s="140"/>
      <c r="AA144" s="140"/>
      <c r="AB144" s="140"/>
      <c r="AH144" s="89"/>
    </row>
    <row r="145" spans="2:34" ht="15.75" customHeight="1">
      <c r="B145" s="128" t="str">
        <f t="shared" si="6"/>
        <v/>
      </c>
      <c r="C145" s="129" t="s">
        <v>107</v>
      </c>
      <c r="D145" s="75" t="s">
        <v>107</v>
      </c>
      <c r="E145" s="130" t="s">
        <v>107</v>
      </c>
      <c r="F145" s="130" t="s">
        <v>107</v>
      </c>
      <c r="G145" s="128" t="str">
        <f t="shared" si="4"/>
        <v/>
      </c>
      <c r="H145" s="131" t="s">
        <v>131</v>
      </c>
      <c r="I145" s="132" t="str">
        <f t="shared" si="3"/>
        <v xml:space="preserve"> </v>
      </c>
      <c r="J145" s="128" t="str">
        <f t="shared" si="5"/>
        <v xml:space="preserve"> </v>
      </c>
      <c r="L145" s="88">
        <v>59</v>
      </c>
      <c r="M145" s="133">
        <v>0</v>
      </c>
      <c r="N145" s="133">
        <v>0</v>
      </c>
      <c r="O145" s="127"/>
      <c r="P145" s="140"/>
      <c r="Q145" s="123"/>
      <c r="R145" s="123"/>
      <c r="S145" s="123"/>
      <c r="T145" s="123"/>
      <c r="U145" s="123"/>
      <c r="V145" s="123"/>
      <c r="W145" s="123"/>
      <c r="X145" s="140"/>
      <c r="Y145" s="140"/>
      <c r="Z145" s="140"/>
      <c r="AA145" s="140"/>
      <c r="AB145" s="140"/>
      <c r="AH145" s="75"/>
    </row>
    <row r="146" spans="2:34" ht="15.75" customHeight="1">
      <c r="B146" s="128" t="str">
        <f t="shared" si="6"/>
        <v/>
      </c>
      <c r="C146" s="129" t="s">
        <v>107</v>
      </c>
      <c r="D146" s="75" t="s">
        <v>107</v>
      </c>
      <c r="E146" s="130" t="s">
        <v>107</v>
      </c>
      <c r="F146" s="130" t="s">
        <v>107</v>
      </c>
      <c r="G146" s="128" t="str">
        <f t="shared" si="4"/>
        <v/>
      </c>
      <c r="H146" s="131" t="s">
        <v>131</v>
      </c>
      <c r="I146" s="132" t="str">
        <f t="shared" si="3"/>
        <v xml:space="preserve"> </v>
      </c>
      <c r="J146" s="128" t="str">
        <f t="shared" si="5"/>
        <v xml:space="preserve"> </v>
      </c>
      <c r="L146" s="88">
        <v>60</v>
      </c>
      <c r="M146" s="133">
        <v>0</v>
      </c>
      <c r="N146" s="133">
        <v>0</v>
      </c>
      <c r="O146" s="127"/>
      <c r="P146" s="140"/>
      <c r="Q146" s="123"/>
      <c r="R146" s="123"/>
      <c r="S146" s="123"/>
      <c r="T146" s="123"/>
      <c r="U146" s="123"/>
      <c r="V146" s="123"/>
      <c r="W146" s="123"/>
      <c r="X146" s="140"/>
      <c r="Y146" s="140"/>
      <c r="Z146" s="140"/>
      <c r="AA146" s="140"/>
      <c r="AB146" s="140"/>
      <c r="AH146" s="75"/>
    </row>
    <row r="147" spans="2:34" ht="15.75" customHeight="1">
      <c r="B147" s="128" t="str">
        <f t="shared" si="6"/>
        <v/>
      </c>
      <c r="C147" s="129" t="s">
        <v>107</v>
      </c>
      <c r="D147" s="75" t="s">
        <v>107</v>
      </c>
      <c r="E147" s="130" t="s">
        <v>107</v>
      </c>
      <c r="F147" s="130" t="s">
        <v>107</v>
      </c>
      <c r="G147" s="128" t="str">
        <f t="shared" si="4"/>
        <v/>
      </c>
      <c r="H147" s="131" t="s">
        <v>131</v>
      </c>
      <c r="I147" s="132" t="str">
        <f t="shared" si="3"/>
        <v xml:space="preserve"> </v>
      </c>
      <c r="J147" s="128" t="str">
        <f t="shared" si="5"/>
        <v xml:space="preserve"> </v>
      </c>
      <c r="L147" s="88">
        <v>61</v>
      </c>
      <c r="M147" s="133">
        <v>0</v>
      </c>
      <c r="N147" s="133">
        <v>0</v>
      </c>
      <c r="O147" s="127"/>
      <c r="P147" s="140"/>
      <c r="Q147" s="123"/>
      <c r="R147" s="123"/>
      <c r="S147" s="123"/>
      <c r="T147" s="123"/>
      <c r="U147" s="123"/>
      <c r="V147" s="123"/>
      <c r="W147" s="123"/>
      <c r="X147" s="140"/>
      <c r="Y147" s="140"/>
      <c r="Z147" s="140"/>
      <c r="AA147" s="140"/>
      <c r="AB147" s="140"/>
      <c r="AH147" s="75"/>
    </row>
    <row r="148" spans="2:34" ht="15.75" customHeight="1">
      <c r="B148" s="128" t="str">
        <f t="shared" si="6"/>
        <v/>
      </c>
      <c r="C148" s="129" t="s">
        <v>107</v>
      </c>
      <c r="D148" s="75" t="s">
        <v>107</v>
      </c>
      <c r="E148" s="130" t="s">
        <v>107</v>
      </c>
      <c r="F148" s="130" t="s">
        <v>107</v>
      </c>
      <c r="G148" s="128" t="str">
        <f t="shared" si="4"/>
        <v/>
      </c>
      <c r="H148" s="131" t="s">
        <v>131</v>
      </c>
      <c r="I148" s="132" t="str">
        <f t="shared" si="3"/>
        <v xml:space="preserve"> </v>
      </c>
      <c r="J148" s="128" t="str">
        <f t="shared" si="5"/>
        <v xml:space="preserve"> </v>
      </c>
      <c r="L148" s="88">
        <v>62</v>
      </c>
      <c r="M148" s="133">
        <v>0</v>
      </c>
      <c r="N148" s="133">
        <v>0</v>
      </c>
      <c r="O148" s="127"/>
      <c r="P148" s="140"/>
      <c r="Q148" s="123"/>
      <c r="R148" s="123"/>
      <c r="S148" s="123"/>
      <c r="T148" s="123"/>
      <c r="U148" s="123"/>
      <c r="V148" s="123"/>
      <c r="W148" s="123"/>
      <c r="X148" s="140"/>
      <c r="Y148" s="140"/>
      <c r="Z148" s="140"/>
      <c r="AA148" s="140"/>
      <c r="AB148" s="140"/>
      <c r="AH148" s="75"/>
    </row>
    <row r="149" spans="2:34" ht="15.75" customHeight="1">
      <c r="B149" s="128" t="str">
        <f t="shared" si="6"/>
        <v/>
      </c>
      <c r="C149" s="129" t="s">
        <v>107</v>
      </c>
      <c r="D149" s="75" t="s">
        <v>107</v>
      </c>
      <c r="E149" s="130" t="s">
        <v>107</v>
      </c>
      <c r="F149" s="130" t="s">
        <v>107</v>
      </c>
      <c r="G149" s="128" t="str">
        <f t="shared" si="4"/>
        <v/>
      </c>
      <c r="H149" s="131" t="s">
        <v>131</v>
      </c>
      <c r="I149" s="132" t="str">
        <f t="shared" ref="I149:I180" si="7">IFERROR(IF(IF(ISERROR(H149-H148),"",H149-H148)&lt;0,"",H149-H148)," ")</f>
        <v xml:space="preserve"> </v>
      </c>
      <c r="J149" s="128" t="str">
        <f t="shared" si="5"/>
        <v xml:space="preserve"> </v>
      </c>
      <c r="L149" s="88">
        <v>63</v>
      </c>
      <c r="M149" s="133">
        <v>0</v>
      </c>
      <c r="N149" s="133">
        <v>0</v>
      </c>
      <c r="O149" s="127"/>
      <c r="P149" s="140"/>
      <c r="Q149" s="123"/>
      <c r="R149" s="123"/>
      <c r="S149" s="123"/>
      <c r="T149" s="123"/>
      <c r="U149" s="123"/>
      <c r="V149" s="123"/>
      <c r="W149" s="123"/>
      <c r="X149" s="140"/>
      <c r="Y149" s="140"/>
      <c r="Z149" s="140"/>
      <c r="AA149" s="140"/>
      <c r="AB149" s="140"/>
      <c r="AH149" s="75"/>
    </row>
    <row r="150" spans="2:34" ht="15.75" customHeight="1">
      <c r="B150" s="128" t="str">
        <f t="shared" si="6"/>
        <v/>
      </c>
      <c r="C150" s="129" t="s">
        <v>107</v>
      </c>
      <c r="D150" s="75" t="s">
        <v>107</v>
      </c>
      <c r="E150" s="130" t="s">
        <v>107</v>
      </c>
      <c r="F150" s="130" t="s">
        <v>107</v>
      </c>
      <c r="G150" s="128" t="str">
        <f t="shared" si="4"/>
        <v/>
      </c>
      <c r="H150" s="131" t="s">
        <v>131</v>
      </c>
      <c r="I150" s="132" t="str">
        <f t="shared" si="7"/>
        <v xml:space="preserve"> </v>
      </c>
      <c r="J150" s="128" t="str">
        <f t="shared" si="5"/>
        <v xml:space="preserve"> </v>
      </c>
      <c r="L150" s="88">
        <v>64</v>
      </c>
      <c r="M150" s="133">
        <v>0</v>
      </c>
      <c r="N150" s="133">
        <v>0</v>
      </c>
      <c r="O150" s="127"/>
      <c r="P150" s="140"/>
      <c r="Q150" s="123"/>
      <c r="R150" s="123"/>
      <c r="S150" s="123"/>
      <c r="T150" s="123"/>
      <c r="U150" s="123"/>
      <c r="V150" s="123"/>
      <c r="W150" s="123"/>
      <c r="X150" s="140"/>
      <c r="Y150" s="140"/>
      <c r="Z150" s="140"/>
      <c r="AA150" s="140"/>
      <c r="AB150" s="140"/>
      <c r="AH150" s="75"/>
    </row>
    <row r="151" spans="2:34" ht="15.75" customHeight="1">
      <c r="B151" s="128" t="str">
        <f t="shared" si="6"/>
        <v/>
      </c>
      <c r="C151" s="129" t="s">
        <v>107</v>
      </c>
      <c r="D151" s="75" t="s">
        <v>107</v>
      </c>
      <c r="E151" s="130" t="s">
        <v>107</v>
      </c>
      <c r="F151" s="130" t="s">
        <v>107</v>
      </c>
      <c r="G151" s="128" t="str">
        <f t="shared" ref="G151:G182" si="8">IF(M151&gt;0,0,IF(N151&gt;0,1,""))</f>
        <v/>
      </c>
      <c r="H151" s="131" t="s">
        <v>131</v>
      </c>
      <c r="I151" s="132" t="str">
        <f t="shared" si="7"/>
        <v xml:space="preserve"> </v>
      </c>
      <c r="J151" s="128" t="str">
        <f t="shared" ref="J151:J182" si="9">IF(AND(M151&gt;0,M151&lt;999),M151,IF(AND(N151&gt;0,N151&lt;999),N151," "))</f>
        <v xml:space="preserve"> </v>
      </c>
      <c r="L151" s="88">
        <v>65</v>
      </c>
      <c r="M151" s="133">
        <v>0</v>
      </c>
      <c r="N151" s="133">
        <v>0</v>
      </c>
      <c r="O151" s="127"/>
      <c r="P151" s="140"/>
      <c r="Q151" s="123"/>
      <c r="R151" s="123"/>
      <c r="S151" s="123"/>
      <c r="T151" s="123"/>
      <c r="U151" s="123"/>
      <c r="V151" s="123"/>
      <c r="W151" s="123"/>
      <c r="X151" s="140"/>
      <c r="Y151" s="140"/>
      <c r="Z151" s="140"/>
      <c r="AA151" s="140"/>
      <c r="AB151" s="140"/>
      <c r="AH151" s="75"/>
    </row>
    <row r="152" spans="2:34" ht="15.75" customHeight="1">
      <c r="B152" s="128" t="str">
        <f t="shared" ref="B152:B183" si="10">IF(C152=" ","",IF(C152=$L$9,B151,B151+1))</f>
        <v/>
      </c>
      <c r="C152" s="129" t="s">
        <v>107</v>
      </c>
      <c r="D152" s="75" t="s">
        <v>107</v>
      </c>
      <c r="E152" s="130" t="s">
        <v>107</v>
      </c>
      <c r="F152" s="130" t="s">
        <v>107</v>
      </c>
      <c r="G152" s="128" t="str">
        <f t="shared" si="8"/>
        <v/>
      </c>
      <c r="H152" s="131" t="s">
        <v>131</v>
      </c>
      <c r="I152" s="132" t="str">
        <f t="shared" si="7"/>
        <v xml:space="preserve"> </v>
      </c>
      <c r="J152" s="128" t="str">
        <f t="shared" si="9"/>
        <v xml:space="preserve"> </v>
      </c>
      <c r="L152" s="88">
        <v>66</v>
      </c>
      <c r="M152" s="133">
        <v>0</v>
      </c>
      <c r="N152" s="133">
        <v>0</v>
      </c>
      <c r="O152" s="127"/>
      <c r="P152" s="140"/>
      <c r="Q152" s="123"/>
      <c r="R152" s="123"/>
      <c r="S152" s="123"/>
      <c r="T152" s="123"/>
      <c r="U152" s="123"/>
      <c r="V152" s="123"/>
      <c r="W152" s="123"/>
      <c r="X152" s="140"/>
      <c r="Y152" s="140"/>
      <c r="Z152" s="140"/>
      <c r="AA152" s="140"/>
      <c r="AB152" s="140"/>
      <c r="AH152" s="75"/>
    </row>
    <row r="153" spans="2:34" ht="15.75" customHeight="1">
      <c r="B153" s="128" t="str">
        <f t="shared" si="10"/>
        <v/>
      </c>
      <c r="C153" s="129" t="s">
        <v>107</v>
      </c>
      <c r="D153" s="75" t="s">
        <v>107</v>
      </c>
      <c r="E153" s="130" t="s">
        <v>107</v>
      </c>
      <c r="F153" s="130" t="s">
        <v>107</v>
      </c>
      <c r="G153" s="128" t="str">
        <f t="shared" si="8"/>
        <v/>
      </c>
      <c r="H153" s="131" t="s">
        <v>131</v>
      </c>
      <c r="I153" s="132" t="str">
        <f t="shared" si="7"/>
        <v xml:space="preserve"> </v>
      </c>
      <c r="J153" s="128" t="str">
        <f t="shared" si="9"/>
        <v xml:space="preserve"> </v>
      </c>
      <c r="L153" s="88">
        <v>67</v>
      </c>
      <c r="M153" s="133">
        <v>0</v>
      </c>
      <c r="N153" s="133">
        <v>0</v>
      </c>
      <c r="O153" s="127"/>
      <c r="P153" s="140"/>
      <c r="Q153" s="123"/>
      <c r="R153" s="123"/>
      <c r="S153" s="123"/>
      <c r="T153" s="123"/>
      <c r="U153" s="123"/>
      <c r="V153" s="123"/>
      <c r="W153" s="123"/>
      <c r="X153" s="140"/>
      <c r="Y153" s="140"/>
      <c r="Z153" s="140"/>
      <c r="AA153" s="140"/>
      <c r="AB153" s="140"/>
      <c r="AH153" s="75"/>
    </row>
    <row r="154" spans="2:34" ht="15.75" customHeight="1">
      <c r="B154" s="128" t="str">
        <f t="shared" si="10"/>
        <v/>
      </c>
      <c r="C154" s="129" t="s">
        <v>107</v>
      </c>
      <c r="D154" s="75" t="s">
        <v>107</v>
      </c>
      <c r="E154" s="130" t="s">
        <v>107</v>
      </c>
      <c r="F154" s="130" t="s">
        <v>107</v>
      </c>
      <c r="G154" s="128" t="str">
        <f t="shared" si="8"/>
        <v/>
      </c>
      <c r="H154" s="131" t="s">
        <v>131</v>
      </c>
      <c r="I154" s="132" t="str">
        <f t="shared" si="7"/>
        <v xml:space="preserve"> </v>
      </c>
      <c r="J154" s="128" t="str">
        <f t="shared" si="9"/>
        <v xml:space="preserve"> </v>
      </c>
      <c r="L154" s="88">
        <v>68</v>
      </c>
      <c r="M154" s="133">
        <v>0</v>
      </c>
      <c r="N154" s="133">
        <v>0</v>
      </c>
      <c r="O154" s="127"/>
      <c r="P154" s="140"/>
      <c r="Q154" s="123"/>
      <c r="R154" s="123"/>
      <c r="S154" s="123"/>
      <c r="T154" s="123"/>
      <c r="U154" s="123"/>
      <c r="V154" s="123"/>
      <c r="W154" s="123"/>
      <c r="X154" s="140"/>
      <c r="Y154" s="140"/>
      <c r="Z154" s="140"/>
      <c r="AA154" s="140"/>
      <c r="AB154" s="140"/>
      <c r="AH154" s="75"/>
    </row>
    <row r="155" spans="2:34" ht="15.75" customHeight="1">
      <c r="B155" s="128" t="str">
        <f t="shared" si="10"/>
        <v/>
      </c>
      <c r="C155" s="129" t="s">
        <v>107</v>
      </c>
      <c r="D155" s="75" t="s">
        <v>107</v>
      </c>
      <c r="E155" s="130" t="s">
        <v>107</v>
      </c>
      <c r="F155" s="130" t="s">
        <v>107</v>
      </c>
      <c r="G155" s="128" t="str">
        <f t="shared" si="8"/>
        <v/>
      </c>
      <c r="H155" s="131" t="s">
        <v>131</v>
      </c>
      <c r="I155" s="132" t="str">
        <f t="shared" si="7"/>
        <v xml:space="preserve"> </v>
      </c>
      <c r="J155" s="128" t="str">
        <f t="shared" si="9"/>
        <v xml:space="preserve"> </v>
      </c>
      <c r="L155" s="88">
        <v>69</v>
      </c>
      <c r="M155" s="133">
        <v>0</v>
      </c>
      <c r="N155" s="133">
        <v>0</v>
      </c>
      <c r="O155" s="127"/>
      <c r="P155" s="140"/>
      <c r="Q155" s="123"/>
      <c r="R155" s="123"/>
      <c r="S155" s="123"/>
      <c r="T155" s="123"/>
      <c r="U155" s="123"/>
      <c r="V155" s="123"/>
      <c r="W155" s="123"/>
      <c r="X155" s="140"/>
      <c r="Y155" s="140"/>
      <c r="Z155" s="140"/>
      <c r="AA155" s="140"/>
      <c r="AB155" s="140"/>
      <c r="AH155" s="75"/>
    </row>
    <row r="156" spans="2:34" ht="15.75" customHeight="1">
      <c r="B156" s="128" t="str">
        <f t="shared" si="10"/>
        <v/>
      </c>
      <c r="C156" s="129" t="s">
        <v>107</v>
      </c>
      <c r="D156" s="75" t="s">
        <v>107</v>
      </c>
      <c r="E156" s="130" t="s">
        <v>107</v>
      </c>
      <c r="F156" s="130" t="s">
        <v>107</v>
      </c>
      <c r="G156" s="128" t="str">
        <f t="shared" si="8"/>
        <v/>
      </c>
      <c r="H156" s="131" t="s">
        <v>131</v>
      </c>
      <c r="I156" s="132" t="str">
        <f t="shared" si="7"/>
        <v xml:space="preserve"> </v>
      </c>
      <c r="J156" s="128" t="str">
        <f t="shared" si="9"/>
        <v xml:space="preserve"> </v>
      </c>
      <c r="L156" s="88">
        <v>70</v>
      </c>
      <c r="M156" s="133">
        <v>0</v>
      </c>
      <c r="N156" s="133">
        <v>0</v>
      </c>
      <c r="O156" s="127"/>
      <c r="P156" s="140"/>
      <c r="Q156" s="123"/>
      <c r="R156" s="123"/>
      <c r="S156" s="123"/>
      <c r="T156" s="123"/>
      <c r="U156" s="123"/>
      <c r="V156" s="123"/>
      <c r="W156" s="123"/>
      <c r="X156" s="140"/>
      <c r="Y156" s="140"/>
      <c r="Z156" s="140"/>
      <c r="AA156" s="140"/>
      <c r="AB156" s="140"/>
      <c r="AH156" s="75"/>
    </row>
    <row r="157" spans="2:34" ht="15.75" customHeight="1">
      <c r="B157" s="128" t="str">
        <f t="shared" si="10"/>
        <v/>
      </c>
      <c r="C157" s="129" t="s">
        <v>107</v>
      </c>
      <c r="D157" s="75" t="s">
        <v>107</v>
      </c>
      <c r="E157" s="130" t="s">
        <v>107</v>
      </c>
      <c r="F157" s="130" t="s">
        <v>107</v>
      </c>
      <c r="G157" s="128" t="str">
        <f t="shared" si="8"/>
        <v/>
      </c>
      <c r="H157" s="131" t="s">
        <v>131</v>
      </c>
      <c r="I157" s="132" t="str">
        <f t="shared" si="7"/>
        <v xml:space="preserve"> </v>
      </c>
      <c r="J157" s="128" t="str">
        <f t="shared" si="9"/>
        <v xml:space="preserve"> </v>
      </c>
      <c r="L157" s="88">
        <v>71</v>
      </c>
      <c r="M157" s="133">
        <v>0</v>
      </c>
      <c r="N157" s="133">
        <v>0</v>
      </c>
      <c r="O157" s="127"/>
      <c r="P157" s="140"/>
      <c r="Q157" s="123"/>
      <c r="R157" s="123"/>
      <c r="S157" s="123"/>
      <c r="T157" s="123"/>
      <c r="U157" s="123"/>
      <c r="V157" s="123"/>
      <c r="W157" s="123"/>
      <c r="X157" s="140"/>
      <c r="Y157" s="140"/>
      <c r="Z157" s="140"/>
      <c r="AA157" s="140"/>
      <c r="AB157" s="140"/>
      <c r="AH157" s="75"/>
    </row>
    <row r="158" spans="2:34" ht="15.75" customHeight="1">
      <c r="B158" s="128" t="str">
        <f t="shared" si="10"/>
        <v/>
      </c>
      <c r="C158" s="129" t="s">
        <v>107</v>
      </c>
      <c r="D158" s="75" t="s">
        <v>107</v>
      </c>
      <c r="E158" s="130" t="s">
        <v>107</v>
      </c>
      <c r="F158" s="130" t="s">
        <v>107</v>
      </c>
      <c r="G158" s="128" t="str">
        <f t="shared" si="8"/>
        <v/>
      </c>
      <c r="H158" s="131" t="s">
        <v>131</v>
      </c>
      <c r="I158" s="132" t="str">
        <f t="shared" si="7"/>
        <v xml:space="preserve"> </v>
      </c>
      <c r="J158" s="128" t="str">
        <f t="shared" si="9"/>
        <v xml:space="preserve"> </v>
      </c>
      <c r="L158" s="88">
        <v>72</v>
      </c>
      <c r="M158" s="133">
        <v>0</v>
      </c>
      <c r="N158" s="133">
        <v>0</v>
      </c>
      <c r="O158" s="127"/>
      <c r="P158" s="140"/>
      <c r="Q158" s="123"/>
      <c r="R158" s="123"/>
      <c r="S158" s="123"/>
      <c r="T158" s="123"/>
      <c r="U158" s="123"/>
      <c r="V158" s="123"/>
      <c r="W158" s="123"/>
      <c r="X158" s="140"/>
      <c r="Y158" s="140"/>
      <c r="Z158" s="140"/>
      <c r="AA158" s="140"/>
      <c r="AB158" s="140"/>
      <c r="AH158" s="75"/>
    </row>
    <row r="159" spans="2:34" ht="15.75" customHeight="1">
      <c r="B159" s="128" t="str">
        <f t="shared" si="10"/>
        <v/>
      </c>
      <c r="C159" s="129" t="s">
        <v>107</v>
      </c>
      <c r="D159" s="75" t="s">
        <v>107</v>
      </c>
      <c r="E159" s="130" t="s">
        <v>107</v>
      </c>
      <c r="F159" s="130" t="s">
        <v>107</v>
      </c>
      <c r="G159" s="128" t="str">
        <f t="shared" si="8"/>
        <v/>
      </c>
      <c r="H159" s="131" t="s">
        <v>131</v>
      </c>
      <c r="I159" s="132" t="str">
        <f t="shared" si="7"/>
        <v xml:space="preserve"> </v>
      </c>
      <c r="J159" s="128" t="str">
        <f t="shared" si="9"/>
        <v xml:space="preserve"> </v>
      </c>
      <c r="L159" s="88">
        <v>73</v>
      </c>
      <c r="M159" s="133">
        <v>0</v>
      </c>
      <c r="N159" s="133">
        <v>0</v>
      </c>
      <c r="O159" s="127"/>
      <c r="P159" s="140"/>
      <c r="Q159" s="123"/>
      <c r="R159" s="123"/>
      <c r="S159" s="123"/>
      <c r="T159" s="123"/>
      <c r="U159" s="123"/>
      <c r="V159" s="123"/>
      <c r="W159" s="123"/>
      <c r="X159" s="140"/>
      <c r="Y159" s="140"/>
      <c r="Z159" s="140"/>
      <c r="AA159" s="140"/>
      <c r="AB159" s="140"/>
      <c r="AH159" s="75"/>
    </row>
    <row r="160" spans="2:34" ht="15.75" customHeight="1">
      <c r="B160" s="128" t="str">
        <f t="shared" si="10"/>
        <v/>
      </c>
      <c r="C160" s="129" t="s">
        <v>107</v>
      </c>
      <c r="D160" s="75" t="s">
        <v>107</v>
      </c>
      <c r="E160" s="130" t="s">
        <v>107</v>
      </c>
      <c r="F160" s="130" t="s">
        <v>107</v>
      </c>
      <c r="G160" s="128" t="str">
        <f t="shared" si="8"/>
        <v/>
      </c>
      <c r="H160" s="131" t="s">
        <v>131</v>
      </c>
      <c r="I160" s="132" t="str">
        <f t="shared" si="7"/>
        <v xml:space="preserve"> </v>
      </c>
      <c r="J160" s="128" t="str">
        <f t="shared" si="9"/>
        <v xml:space="preserve"> </v>
      </c>
      <c r="L160" s="88">
        <v>74</v>
      </c>
      <c r="M160" s="133">
        <v>0</v>
      </c>
      <c r="N160" s="133">
        <v>0</v>
      </c>
      <c r="O160" s="127"/>
      <c r="P160" s="140"/>
      <c r="Q160" s="123"/>
      <c r="R160" s="123"/>
      <c r="S160" s="123"/>
      <c r="T160" s="123"/>
      <c r="U160" s="123"/>
      <c r="V160" s="123"/>
      <c r="W160" s="123"/>
      <c r="X160" s="140"/>
      <c r="Y160" s="140"/>
      <c r="Z160" s="140"/>
      <c r="AA160" s="140"/>
      <c r="AB160" s="140"/>
      <c r="AH160" s="75"/>
    </row>
    <row r="161" spans="2:34" ht="15.75" customHeight="1">
      <c r="B161" s="128" t="str">
        <f t="shared" si="10"/>
        <v/>
      </c>
      <c r="C161" s="129" t="s">
        <v>107</v>
      </c>
      <c r="D161" s="75" t="s">
        <v>107</v>
      </c>
      <c r="E161" s="130" t="s">
        <v>107</v>
      </c>
      <c r="F161" s="130" t="s">
        <v>107</v>
      </c>
      <c r="G161" s="128" t="str">
        <f t="shared" si="8"/>
        <v/>
      </c>
      <c r="H161" s="131" t="s">
        <v>131</v>
      </c>
      <c r="I161" s="132" t="str">
        <f t="shared" si="7"/>
        <v xml:space="preserve"> </v>
      </c>
      <c r="J161" s="128" t="str">
        <f t="shared" si="9"/>
        <v xml:space="preserve"> </v>
      </c>
      <c r="L161" s="88">
        <v>75</v>
      </c>
      <c r="M161" s="133">
        <v>0</v>
      </c>
      <c r="N161" s="133">
        <v>0</v>
      </c>
      <c r="O161" s="127"/>
      <c r="P161" s="140"/>
      <c r="Q161" s="123"/>
      <c r="R161" s="123"/>
      <c r="S161" s="123"/>
      <c r="T161" s="123"/>
      <c r="U161" s="123"/>
      <c r="V161" s="123"/>
      <c r="W161" s="123"/>
      <c r="X161" s="140"/>
      <c r="Y161" s="140"/>
      <c r="Z161" s="140"/>
      <c r="AA161" s="140"/>
      <c r="AB161" s="140"/>
      <c r="AH161" s="75"/>
    </row>
    <row r="162" spans="2:34" ht="15.75" customHeight="1">
      <c r="B162" s="128" t="str">
        <f t="shared" si="10"/>
        <v/>
      </c>
      <c r="C162" s="129" t="s">
        <v>107</v>
      </c>
      <c r="D162" s="75" t="s">
        <v>107</v>
      </c>
      <c r="E162" s="130" t="s">
        <v>107</v>
      </c>
      <c r="F162" s="130" t="s">
        <v>107</v>
      </c>
      <c r="G162" s="128" t="str">
        <f t="shared" si="8"/>
        <v/>
      </c>
      <c r="H162" s="131" t="s">
        <v>131</v>
      </c>
      <c r="I162" s="132" t="str">
        <f t="shared" si="7"/>
        <v xml:space="preserve"> </v>
      </c>
      <c r="J162" s="128" t="str">
        <f t="shared" si="9"/>
        <v xml:space="preserve"> </v>
      </c>
      <c r="L162" s="88">
        <v>76</v>
      </c>
      <c r="M162" s="133">
        <v>0</v>
      </c>
      <c r="N162" s="133">
        <v>0</v>
      </c>
      <c r="O162" s="127"/>
      <c r="P162" s="140"/>
      <c r="Q162" s="123"/>
      <c r="R162" s="123"/>
      <c r="S162" s="123"/>
      <c r="T162" s="123"/>
      <c r="U162" s="123"/>
      <c r="V162" s="123"/>
      <c r="W162" s="123"/>
      <c r="X162" s="140"/>
      <c r="Y162" s="140"/>
      <c r="Z162" s="140"/>
      <c r="AA162" s="140"/>
      <c r="AB162" s="140"/>
      <c r="AH162" s="75"/>
    </row>
    <row r="163" spans="2:34" ht="15.75" customHeight="1">
      <c r="B163" s="128" t="str">
        <f t="shared" si="10"/>
        <v/>
      </c>
      <c r="C163" s="129" t="s">
        <v>107</v>
      </c>
      <c r="D163" s="75" t="s">
        <v>107</v>
      </c>
      <c r="E163" s="130" t="s">
        <v>107</v>
      </c>
      <c r="F163" s="130" t="s">
        <v>107</v>
      </c>
      <c r="G163" s="128" t="str">
        <f t="shared" si="8"/>
        <v/>
      </c>
      <c r="H163" s="131" t="s">
        <v>131</v>
      </c>
      <c r="I163" s="132" t="str">
        <f t="shared" si="7"/>
        <v xml:space="preserve"> </v>
      </c>
      <c r="J163" s="128" t="str">
        <f t="shared" si="9"/>
        <v xml:space="preserve"> </v>
      </c>
      <c r="L163" s="88">
        <v>77</v>
      </c>
      <c r="M163" s="133">
        <v>0</v>
      </c>
      <c r="N163" s="133">
        <v>0</v>
      </c>
      <c r="O163" s="127"/>
      <c r="P163" s="140"/>
      <c r="Q163" s="123"/>
      <c r="R163" s="123"/>
      <c r="S163" s="123"/>
      <c r="T163" s="123"/>
      <c r="U163" s="123"/>
      <c r="V163" s="123"/>
      <c r="W163" s="123"/>
      <c r="X163" s="140"/>
      <c r="Y163" s="140"/>
      <c r="Z163" s="140"/>
      <c r="AA163" s="140"/>
      <c r="AB163" s="140"/>
      <c r="AH163" s="75"/>
    </row>
    <row r="164" spans="2:34" ht="15.75" customHeight="1">
      <c r="B164" s="128" t="str">
        <f t="shared" si="10"/>
        <v/>
      </c>
      <c r="C164" s="129" t="s">
        <v>107</v>
      </c>
      <c r="D164" s="75" t="s">
        <v>107</v>
      </c>
      <c r="E164" s="130" t="s">
        <v>107</v>
      </c>
      <c r="F164" s="130" t="s">
        <v>107</v>
      </c>
      <c r="G164" s="128" t="str">
        <f t="shared" si="8"/>
        <v/>
      </c>
      <c r="H164" s="131" t="s">
        <v>131</v>
      </c>
      <c r="I164" s="132" t="str">
        <f t="shared" si="7"/>
        <v xml:space="preserve"> </v>
      </c>
      <c r="J164" s="128" t="str">
        <f t="shared" si="9"/>
        <v xml:space="preserve"> </v>
      </c>
      <c r="L164" s="88">
        <v>78</v>
      </c>
      <c r="M164" s="133">
        <v>0</v>
      </c>
      <c r="N164" s="133">
        <v>0</v>
      </c>
      <c r="O164" s="127"/>
      <c r="P164" s="140"/>
      <c r="Q164" s="123"/>
      <c r="R164" s="123"/>
      <c r="S164" s="123"/>
      <c r="T164" s="123"/>
      <c r="U164" s="123"/>
      <c r="V164" s="123"/>
      <c r="W164" s="123"/>
      <c r="X164" s="140"/>
      <c r="Y164" s="140"/>
      <c r="Z164" s="140"/>
      <c r="AA164" s="140"/>
      <c r="AB164" s="140"/>
      <c r="AH164" s="75"/>
    </row>
    <row r="165" spans="2:34" ht="15.75" customHeight="1">
      <c r="B165" s="128" t="str">
        <f t="shared" si="10"/>
        <v/>
      </c>
      <c r="C165" s="129" t="s">
        <v>107</v>
      </c>
      <c r="D165" s="75" t="s">
        <v>107</v>
      </c>
      <c r="E165" s="130" t="s">
        <v>107</v>
      </c>
      <c r="F165" s="130" t="s">
        <v>107</v>
      </c>
      <c r="G165" s="128" t="str">
        <f t="shared" si="8"/>
        <v/>
      </c>
      <c r="H165" s="131" t="s">
        <v>131</v>
      </c>
      <c r="I165" s="132" t="str">
        <f t="shared" si="7"/>
        <v xml:space="preserve"> </v>
      </c>
      <c r="J165" s="128" t="str">
        <f t="shared" si="9"/>
        <v xml:space="preserve"> </v>
      </c>
      <c r="L165" s="88">
        <v>79</v>
      </c>
      <c r="M165" s="133">
        <v>0</v>
      </c>
      <c r="N165" s="133">
        <v>0</v>
      </c>
      <c r="O165" s="127"/>
      <c r="P165" s="140"/>
      <c r="Q165" s="123"/>
      <c r="R165" s="123"/>
      <c r="S165" s="123"/>
      <c r="T165" s="123"/>
      <c r="U165" s="123"/>
      <c r="V165" s="123"/>
      <c r="W165" s="123"/>
      <c r="X165" s="140"/>
      <c r="Y165" s="140"/>
      <c r="Z165" s="140"/>
      <c r="AA165" s="140"/>
      <c r="AB165" s="140"/>
      <c r="AH165" s="75"/>
    </row>
    <row r="166" spans="2:34" ht="15.75" customHeight="1">
      <c r="B166" s="128" t="str">
        <f t="shared" si="10"/>
        <v/>
      </c>
      <c r="C166" s="129" t="s">
        <v>107</v>
      </c>
      <c r="D166" s="75" t="s">
        <v>107</v>
      </c>
      <c r="E166" s="130" t="s">
        <v>107</v>
      </c>
      <c r="F166" s="130" t="s">
        <v>107</v>
      </c>
      <c r="G166" s="128" t="str">
        <f t="shared" si="8"/>
        <v/>
      </c>
      <c r="H166" s="131" t="s">
        <v>131</v>
      </c>
      <c r="I166" s="132" t="str">
        <f t="shared" si="7"/>
        <v xml:space="preserve"> </v>
      </c>
      <c r="J166" s="128" t="str">
        <f t="shared" si="9"/>
        <v xml:space="preserve"> </v>
      </c>
      <c r="L166" s="88">
        <v>80</v>
      </c>
      <c r="M166" s="133">
        <v>0</v>
      </c>
      <c r="N166" s="133">
        <v>0</v>
      </c>
      <c r="O166" s="127"/>
      <c r="P166" s="140"/>
      <c r="Q166" s="123"/>
      <c r="R166" s="123"/>
      <c r="S166" s="123"/>
      <c r="T166" s="123"/>
      <c r="U166" s="123"/>
      <c r="V166" s="123"/>
      <c r="W166" s="123"/>
      <c r="X166" s="140"/>
      <c r="Y166" s="140"/>
      <c r="Z166" s="140"/>
      <c r="AA166" s="140"/>
      <c r="AB166" s="140"/>
      <c r="AH166" s="75"/>
    </row>
    <row r="167" spans="2:34" ht="15.75" customHeight="1">
      <c r="B167" s="128" t="str">
        <f t="shared" si="10"/>
        <v/>
      </c>
      <c r="C167" s="129" t="s">
        <v>107</v>
      </c>
      <c r="D167" s="75" t="s">
        <v>107</v>
      </c>
      <c r="E167" s="130" t="s">
        <v>107</v>
      </c>
      <c r="F167" s="130" t="s">
        <v>107</v>
      </c>
      <c r="G167" s="128" t="str">
        <f t="shared" si="8"/>
        <v/>
      </c>
      <c r="H167" s="131" t="s">
        <v>131</v>
      </c>
      <c r="I167" s="132" t="str">
        <f t="shared" si="7"/>
        <v xml:space="preserve"> </v>
      </c>
      <c r="J167" s="128" t="str">
        <f t="shared" si="9"/>
        <v xml:space="preserve"> </v>
      </c>
      <c r="L167" s="88">
        <v>81</v>
      </c>
      <c r="M167" s="133">
        <v>0</v>
      </c>
      <c r="N167" s="133">
        <v>0</v>
      </c>
      <c r="O167" s="127"/>
      <c r="P167" s="140"/>
      <c r="Q167" s="123"/>
      <c r="R167" s="123"/>
      <c r="S167" s="123"/>
      <c r="T167" s="123"/>
      <c r="U167" s="123"/>
      <c r="V167" s="123"/>
      <c r="W167" s="123"/>
      <c r="X167" s="140"/>
      <c r="Y167" s="140"/>
      <c r="Z167" s="140"/>
      <c r="AA167" s="140"/>
      <c r="AB167" s="140"/>
      <c r="AH167" s="75"/>
    </row>
    <row r="168" spans="2:34" ht="15.75" customHeight="1">
      <c r="B168" s="128" t="str">
        <f t="shared" si="10"/>
        <v/>
      </c>
      <c r="C168" s="129" t="s">
        <v>107</v>
      </c>
      <c r="D168" s="75" t="s">
        <v>107</v>
      </c>
      <c r="E168" s="130" t="s">
        <v>107</v>
      </c>
      <c r="F168" s="130" t="s">
        <v>107</v>
      </c>
      <c r="G168" s="128" t="str">
        <f t="shared" si="8"/>
        <v/>
      </c>
      <c r="H168" s="131" t="s">
        <v>131</v>
      </c>
      <c r="I168" s="132" t="str">
        <f t="shared" si="7"/>
        <v xml:space="preserve"> </v>
      </c>
      <c r="J168" s="128" t="str">
        <f t="shared" si="9"/>
        <v xml:space="preserve"> </v>
      </c>
      <c r="L168" s="88">
        <v>82</v>
      </c>
      <c r="M168" s="133">
        <v>0</v>
      </c>
      <c r="N168" s="133">
        <v>0</v>
      </c>
      <c r="O168" s="127"/>
      <c r="P168" s="140"/>
      <c r="Q168" s="123"/>
      <c r="R168" s="123"/>
      <c r="S168" s="123"/>
      <c r="T168" s="123"/>
      <c r="U168" s="123"/>
      <c r="V168" s="123"/>
      <c r="W168" s="123"/>
      <c r="X168" s="140"/>
      <c r="Y168" s="140"/>
      <c r="Z168" s="140"/>
      <c r="AA168" s="140"/>
      <c r="AB168" s="140"/>
      <c r="AH168" s="75"/>
    </row>
    <row r="169" spans="2:34" ht="15.75" customHeight="1">
      <c r="B169" s="128" t="str">
        <f t="shared" si="10"/>
        <v/>
      </c>
      <c r="C169" s="129" t="s">
        <v>107</v>
      </c>
      <c r="D169" s="75" t="s">
        <v>107</v>
      </c>
      <c r="E169" s="130" t="s">
        <v>107</v>
      </c>
      <c r="F169" s="130" t="s">
        <v>107</v>
      </c>
      <c r="G169" s="128" t="str">
        <f t="shared" si="8"/>
        <v/>
      </c>
      <c r="H169" s="131" t="s">
        <v>131</v>
      </c>
      <c r="I169" s="132" t="str">
        <f t="shared" si="7"/>
        <v xml:space="preserve"> </v>
      </c>
      <c r="J169" s="128" t="str">
        <f t="shared" si="9"/>
        <v xml:space="preserve"> </v>
      </c>
      <c r="L169" s="88">
        <v>83</v>
      </c>
      <c r="M169" s="133">
        <v>0</v>
      </c>
      <c r="N169" s="133">
        <v>0</v>
      </c>
      <c r="O169" s="127"/>
      <c r="P169" s="140"/>
      <c r="Q169" s="123"/>
      <c r="R169" s="123"/>
      <c r="S169" s="123"/>
      <c r="T169" s="123"/>
      <c r="U169" s="123"/>
      <c r="V169" s="123"/>
      <c r="W169" s="123"/>
      <c r="X169" s="140"/>
      <c r="Y169" s="140"/>
      <c r="Z169" s="140"/>
      <c r="AA169" s="140"/>
      <c r="AB169" s="140"/>
      <c r="AH169" s="75"/>
    </row>
    <row r="170" spans="2:34" ht="15.75" customHeight="1">
      <c r="B170" s="128" t="str">
        <f t="shared" si="10"/>
        <v/>
      </c>
      <c r="C170" s="129" t="s">
        <v>107</v>
      </c>
      <c r="D170" s="75" t="s">
        <v>107</v>
      </c>
      <c r="E170" s="130" t="s">
        <v>107</v>
      </c>
      <c r="F170" s="130" t="s">
        <v>107</v>
      </c>
      <c r="G170" s="128" t="str">
        <f t="shared" si="8"/>
        <v/>
      </c>
      <c r="H170" s="131" t="s">
        <v>131</v>
      </c>
      <c r="I170" s="132" t="str">
        <f t="shared" si="7"/>
        <v xml:space="preserve"> </v>
      </c>
      <c r="J170" s="128" t="str">
        <f t="shared" si="9"/>
        <v xml:space="preserve"> </v>
      </c>
      <c r="L170" s="88">
        <v>84</v>
      </c>
      <c r="M170" s="133">
        <v>0</v>
      </c>
      <c r="N170" s="133">
        <v>0</v>
      </c>
      <c r="O170" s="127"/>
      <c r="P170" s="140"/>
      <c r="Q170" s="123"/>
      <c r="R170" s="123"/>
      <c r="S170" s="123"/>
      <c r="T170" s="123"/>
      <c r="U170" s="123"/>
      <c r="V170" s="123"/>
      <c r="W170" s="123"/>
      <c r="X170" s="140"/>
      <c r="Y170" s="140"/>
      <c r="Z170" s="140"/>
      <c r="AA170" s="140"/>
      <c r="AB170" s="140"/>
      <c r="AH170" s="75"/>
    </row>
    <row r="171" spans="2:34" ht="15.75" customHeight="1">
      <c r="B171" s="128" t="str">
        <f t="shared" si="10"/>
        <v/>
      </c>
      <c r="C171" s="129" t="s">
        <v>107</v>
      </c>
      <c r="D171" s="75" t="s">
        <v>107</v>
      </c>
      <c r="E171" s="130" t="s">
        <v>107</v>
      </c>
      <c r="F171" s="130" t="s">
        <v>107</v>
      </c>
      <c r="G171" s="128" t="str">
        <f t="shared" si="8"/>
        <v/>
      </c>
      <c r="H171" s="131" t="s">
        <v>131</v>
      </c>
      <c r="I171" s="132" t="str">
        <f t="shared" si="7"/>
        <v xml:space="preserve"> </v>
      </c>
      <c r="J171" s="128" t="str">
        <f t="shared" si="9"/>
        <v xml:space="preserve"> </v>
      </c>
      <c r="L171" s="88">
        <v>85</v>
      </c>
      <c r="M171" s="133">
        <v>0</v>
      </c>
      <c r="N171" s="133">
        <v>0</v>
      </c>
      <c r="O171" s="127"/>
      <c r="P171" s="140"/>
      <c r="Q171" s="123"/>
      <c r="R171" s="123"/>
      <c r="S171" s="123"/>
      <c r="T171" s="123"/>
      <c r="U171" s="123"/>
      <c r="V171" s="123"/>
      <c r="W171" s="123"/>
      <c r="X171" s="140"/>
      <c r="Y171" s="140"/>
      <c r="Z171" s="140"/>
      <c r="AA171" s="140"/>
      <c r="AB171" s="140"/>
      <c r="AH171" s="75"/>
    </row>
    <row r="172" spans="2:34" ht="15.75" customHeight="1">
      <c r="B172" s="128" t="str">
        <f t="shared" si="10"/>
        <v/>
      </c>
      <c r="C172" s="129" t="s">
        <v>107</v>
      </c>
      <c r="D172" s="75" t="s">
        <v>107</v>
      </c>
      <c r="E172" s="130" t="s">
        <v>107</v>
      </c>
      <c r="F172" s="130" t="s">
        <v>107</v>
      </c>
      <c r="G172" s="128" t="str">
        <f t="shared" si="8"/>
        <v/>
      </c>
      <c r="H172" s="131" t="s">
        <v>131</v>
      </c>
      <c r="I172" s="132" t="str">
        <f t="shared" si="7"/>
        <v xml:space="preserve"> </v>
      </c>
      <c r="J172" s="128" t="str">
        <f t="shared" si="9"/>
        <v xml:space="preserve"> </v>
      </c>
      <c r="L172" s="88">
        <v>86</v>
      </c>
      <c r="M172" s="133">
        <v>0</v>
      </c>
      <c r="N172" s="133">
        <v>0</v>
      </c>
      <c r="O172" s="127"/>
      <c r="P172" s="140"/>
      <c r="Q172" s="123"/>
      <c r="R172" s="123"/>
      <c r="S172" s="123"/>
      <c r="T172" s="123"/>
      <c r="U172" s="123"/>
      <c r="V172" s="123"/>
      <c r="W172" s="123"/>
      <c r="X172" s="140"/>
      <c r="Y172" s="140"/>
      <c r="Z172" s="140"/>
      <c r="AA172" s="140"/>
      <c r="AB172" s="140"/>
      <c r="AH172" s="75"/>
    </row>
    <row r="173" spans="2:34" ht="15.75" customHeight="1">
      <c r="B173" s="128" t="str">
        <f t="shared" si="10"/>
        <v/>
      </c>
      <c r="C173" s="129" t="s">
        <v>107</v>
      </c>
      <c r="D173" s="75" t="s">
        <v>107</v>
      </c>
      <c r="E173" s="130" t="s">
        <v>107</v>
      </c>
      <c r="F173" s="130" t="s">
        <v>107</v>
      </c>
      <c r="G173" s="128" t="str">
        <f t="shared" si="8"/>
        <v/>
      </c>
      <c r="H173" s="131" t="s">
        <v>131</v>
      </c>
      <c r="I173" s="132" t="str">
        <f t="shared" si="7"/>
        <v xml:space="preserve"> </v>
      </c>
      <c r="J173" s="128" t="str">
        <f t="shared" si="9"/>
        <v xml:space="preserve"> </v>
      </c>
      <c r="L173" s="88">
        <v>87</v>
      </c>
      <c r="M173" s="133">
        <v>0</v>
      </c>
      <c r="N173" s="133">
        <v>0</v>
      </c>
      <c r="O173" s="127"/>
      <c r="P173" s="140"/>
      <c r="Q173" s="123"/>
      <c r="R173" s="123"/>
      <c r="S173" s="123"/>
      <c r="T173" s="123"/>
      <c r="U173" s="123"/>
      <c r="V173" s="123"/>
      <c r="W173" s="123"/>
      <c r="X173" s="140"/>
      <c r="Y173" s="140"/>
      <c r="Z173" s="140"/>
      <c r="AA173" s="140"/>
      <c r="AB173" s="140"/>
      <c r="AH173" s="75"/>
    </row>
    <row r="174" spans="2:34" ht="15.75" customHeight="1">
      <c r="B174" s="128" t="str">
        <f t="shared" si="10"/>
        <v/>
      </c>
      <c r="C174" s="129" t="s">
        <v>107</v>
      </c>
      <c r="D174" s="75" t="s">
        <v>107</v>
      </c>
      <c r="E174" s="130" t="s">
        <v>107</v>
      </c>
      <c r="F174" s="130" t="s">
        <v>107</v>
      </c>
      <c r="G174" s="128" t="str">
        <f t="shared" si="8"/>
        <v/>
      </c>
      <c r="H174" s="131" t="s">
        <v>131</v>
      </c>
      <c r="I174" s="132" t="str">
        <f t="shared" si="7"/>
        <v xml:space="preserve"> </v>
      </c>
      <c r="J174" s="128" t="str">
        <f t="shared" si="9"/>
        <v xml:space="preserve"> </v>
      </c>
      <c r="L174" s="88">
        <v>88</v>
      </c>
      <c r="M174" s="133">
        <v>0</v>
      </c>
      <c r="N174" s="133">
        <v>0</v>
      </c>
      <c r="O174" s="127"/>
      <c r="P174" s="140"/>
      <c r="Q174" s="123"/>
      <c r="R174" s="123"/>
      <c r="S174" s="123"/>
      <c r="T174" s="123"/>
      <c r="U174" s="123"/>
      <c r="V174" s="123"/>
      <c r="W174" s="123"/>
      <c r="X174" s="140"/>
      <c r="Y174" s="140"/>
      <c r="Z174" s="140"/>
      <c r="AA174" s="140"/>
      <c r="AB174" s="140"/>
      <c r="AH174" s="75"/>
    </row>
    <row r="175" spans="2:34" ht="15.75" customHeight="1">
      <c r="B175" s="128" t="str">
        <f t="shared" si="10"/>
        <v/>
      </c>
      <c r="C175" s="129" t="s">
        <v>107</v>
      </c>
      <c r="D175" s="75" t="s">
        <v>107</v>
      </c>
      <c r="E175" s="130" t="s">
        <v>107</v>
      </c>
      <c r="F175" s="130" t="s">
        <v>107</v>
      </c>
      <c r="G175" s="128" t="str">
        <f t="shared" si="8"/>
        <v/>
      </c>
      <c r="H175" s="131" t="s">
        <v>131</v>
      </c>
      <c r="I175" s="132" t="str">
        <f t="shared" si="7"/>
        <v xml:space="preserve"> </v>
      </c>
      <c r="J175" s="128" t="str">
        <f t="shared" si="9"/>
        <v xml:space="preserve"> </v>
      </c>
      <c r="L175" s="88">
        <v>89</v>
      </c>
      <c r="M175" s="133">
        <v>0</v>
      </c>
      <c r="N175" s="133">
        <v>0</v>
      </c>
      <c r="O175" s="127"/>
      <c r="P175" s="140"/>
      <c r="Q175" s="123"/>
      <c r="R175" s="123"/>
      <c r="S175" s="123"/>
      <c r="T175" s="123"/>
      <c r="U175" s="123"/>
      <c r="V175" s="123"/>
      <c r="W175" s="123"/>
      <c r="X175" s="140"/>
      <c r="Y175" s="140"/>
      <c r="Z175" s="140"/>
      <c r="AA175" s="140"/>
      <c r="AB175" s="140"/>
      <c r="AH175" s="75"/>
    </row>
    <row r="176" spans="2:34" ht="15.75" customHeight="1">
      <c r="B176" s="128" t="str">
        <f t="shared" si="10"/>
        <v/>
      </c>
      <c r="C176" s="129" t="s">
        <v>107</v>
      </c>
      <c r="D176" s="75" t="s">
        <v>107</v>
      </c>
      <c r="E176" s="130" t="s">
        <v>107</v>
      </c>
      <c r="F176" s="130" t="s">
        <v>107</v>
      </c>
      <c r="G176" s="128" t="str">
        <f t="shared" si="8"/>
        <v/>
      </c>
      <c r="H176" s="131" t="s">
        <v>131</v>
      </c>
      <c r="I176" s="132" t="str">
        <f t="shared" si="7"/>
        <v xml:space="preserve"> </v>
      </c>
      <c r="J176" s="128" t="str">
        <f t="shared" si="9"/>
        <v xml:space="preserve"> </v>
      </c>
      <c r="L176" s="88">
        <v>90</v>
      </c>
      <c r="M176" s="133">
        <v>0</v>
      </c>
      <c r="N176" s="133">
        <v>0</v>
      </c>
      <c r="O176" s="127"/>
      <c r="P176" s="140"/>
      <c r="Q176" s="123"/>
      <c r="R176" s="123"/>
      <c r="S176" s="123"/>
      <c r="T176" s="123"/>
      <c r="U176" s="123"/>
      <c r="V176" s="123"/>
      <c r="W176" s="123"/>
      <c r="X176" s="140"/>
      <c r="Y176" s="140"/>
      <c r="Z176" s="140"/>
      <c r="AA176" s="140"/>
      <c r="AB176" s="140"/>
      <c r="AH176" s="75"/>
    </row>
    <row r="177" spans="2:34" ht="15.75" customHeight="1">
      <c r="B177" s="128" t="str">
        <f t="shared" si="10"/>
        <v/>
      </c>
      <c r="C177" s="129" t="s">
        <v>107</v>
      </c>
      <c r="D177" s="75" t="s">
        <v>107</v>
      </c>
      <c r="E177" s="130" t="s">
        <v>107</v>
      </c>
      <c r="F177" s="130" t="s">
        <v>107</v>
      </c>
      <c r="G177" s="128" t="str">
        <f t="shared" si="8"/>
        <v/>
      </c>
      <c r="H177" s="131" t="s">
        <v>131</v>
      </c>
      <c r="I177" s="132" t="str">
        <f t="shared" si="7"/>
        <v xml:space="preserve"> </v>
      </c>
      <c r="J177" s="128" t="str">
        <f t="shared" si="9"/>
        <v xml:space="preserve"> </v>
      </c>
      <c r="L177" s="88">
        <v>91</v>
      </c>
      <c r="M177" s="133">
        <v>0</v>
      </c>
      <c r="N177" s="133">
        <v>0</v>
      </c>
      <c r="O177" s="127"/>
      <c r="P177" s="140"/>
      <c r="Q177" s="123"/>
      <c r="R177" s="123"/>
      <c r="S177" s="123"/>
      <c r="T177" s="123"/>
      <c r="U177" s="123"/>
      <c r="V177" s="123"/>
      <c r="W177" s="123"/>
      <c r="X177" s="140"/>
      <c r="Y177" s="140"/>
      <c r="Z177" s="140"/>
      <c r="AA177" s="140"/>
      <c r="AB177" s="140"/>
      <c r="AH177" s="75"/>
    </row>
    <row r="178" spans="2:34" ht="15.75" customHeight="1">
      <c r="B178" s="128" t="str">
        <f t="shared" si="10"/>
        <v/>
      </c>
      <c r="C178" s="129" t="s">
        <v>107</v>
      </c>
      <c r="D178" s="75" t="s">
        <v>107</v>
      </c>
      <c r="E178" s="130" t="s">
        <v>107</v>
      </c>
      <c r="F178" s="130" t="s">
        <v>107</v>
      </c>
      <c r="G178" s="128" t="str">
        <f t="shared" si="8"/>
        <v/>
      </c>
      <c r="H178" s="131" t="s">
        <v>131</v>
      </c>
      <c r="I178" s="132" t="str">
        <f t="shared" si="7"/>
        <v xml:space="preserve"> </v>
      </c>
      <c r="J178" s="128" t="str">
        <f t="shared" si="9"/>
        <v xml:space="preserve"> </v>
      </c>
      <c r="L178" s="88">
        <v>92</v>
      </c>
      <c r="M178" s="133">
        <v>0</v>
      </c>
      <c r="N178" s="133">
        <v>0</v>
      </c>
      <c r="O178" s="127"/>
      <c r="P178" s="140"/>
      <c r="Q178" s="123"/>
      <c r="R178" s="123"/>
      <c r="S178" s="123"/>
      <c r="T178" s="123"/>
      <c r="U178" s="123"/>
      <c r="V178" s="123"/>
      <c r="W178" s="123"/>
      <c r="X178" s="140"/>
      <c r="Y178" s="140"/>
      <c r="Z178" s="140"/>
      <c r="AA178" s="140"/>
      <c r="AB178" s="140"/>
      <c r="AH178" s="75"/>
    </row>
    <row r="179" spans="2:34" ht="15.75" customHeight="1">
      <c r="B179" s="128" t="str">
        <f t="shared" si="10"/>
        <v/>
      </c>
      <c r="C179" s="129" t="s">
        <v>107</v>
      </c>
      <c r="D179" s="75" t="s">
        <v>107</v>
      </c>
      <c r="E179" s="130" t="s">
        <v>107</v>
      </c>
      <c r="F179" s="130" t="s">
        <v>107</v>
      </c>
      <c r="G179" s="128" t="str">
        <f t="shared" si="8"/>
        <v/>
      </c>
      <c r="H179" s="131" t="s">
        <v>131</v>
      </c>
      <c r="I179" s="132" t="str">
        <f t="shared" si="7"/>
        <v xml:space="preserve"> </v>
      </c>
      <c r="J179" s="128" t="str">
        <f t="shared" si="9"/>
        <v xml:space="preserve"> </v>
      </c>
      <c r="L179" s="88">
        <v>93</v>
      </c>
      <c r="M179" s="133">
        <v>0</v>
      </c>
      <c r="N179" s="133">
        <v>0</v>
      </c>
      <c r="O179" s="127"/>
      <c r="P179" s="140"/>
      <c r="Q179" s="123"/>
      <c r="R179" s="123"/>
      <c r="S179" s="123"/>
      <c r="T179" s="123"/>
      <c r="U179" s="123"/>
      <c r="V179" s="123"/>
      <c r="W179" s="123"/>
      <c r="X179" s="140"/>
      <c r="Y179" s="140"/>
      <c r="Z179" s="140"/>
      <c r="AA179" s="140"/>
      <c r="AB179" s="140"/>
      <c r="AH179" s="75"/>
    </row>
    <row r="180" spans="2:34" ht="15.75" customHeight="1">
      <c r="B180" s="128" t="str">
        <f t="shared" si="10"/>
        <v/>
      </c>
      <c r="C180" s="129" t="s">
        <v>107</v>
      </c>
      <c r="D180" s="75" t="s">
        <v>107</v>
      </c>
      <c r="E180" s="130" t="s">
        <v>107</v>
      </c>
      <c r="F180" s="130" t="s">
        <v>107</v>
      </c>
      <c r="G180" s="128" t="str">
        <f t="shared" si="8"/>
        <v/>
      </c>
      <c r="H180" s="131" t="s">
        <v>131</v>
      </c>
      <c r="I180" s="132" t="str">
        <f t="shared" si="7"/>
        <v xml:space="preserve"> </v>
      </c>
      <c r="J180" s="128" t="str">
        <f t="shared" si="9"/>
        <v xml:space="preserve"> </v>
      </c>
      <c r="L180" s="88">
        <v>94</v>
      </c>
      <c r="M180" s="133">
        <v>0</v>
      </c>
      <c r="N180" s="133">
        <v>0</v>
      </c>
      <c r="O180" s="127"/>
      <c r="P180" s="140"/>
      <c r="Q180" s="123"/>
      <c r="R180" s="123"/>
      <c r="S180" s="123"/>
      <c r="T180" s="123"/>
      <c r="U180" s="123"/>
      <c r="V180" s="123"/>
      <c r="W180" s="123"/>
      <c r="X180" s="140"/>
      <c r="Y180" s="140"/>
      <c r="Z180" s="140"/>
      <c r="AA180" s="140"/>
      <c r="AB180" s="140"/>
      <c r="AH180" s="75"/>
    </row>
    <row r="181" spans="2:34" ht="15.75" customHeight="1">
      <c r="B181" s="128" t="str">
        <f t="shared" si="10"/>
        <v/>
      </c>
      <c r="C181" s="129" t="s">
        <v>107</v>
      </c>
      <c r="D181" s="75" t="s">
        <v>107</v>
      </c>
      <c r="E181" s="130" t="s">
        <v>107</v>
      </c>
      <c r="F181" s="130" t="s">
        <v>107</v>
      </c>
      <c r="G181" s="128" t="str">
        <f t="shared" si="8"/>
        <v/>
      </c>
      <c r="H181" s="131" t="s">
        <v>131</v>
      </c>
      <c r="I181" s="132" t="str">
        <f t="shared" ref="I181:I196" si="11">IFERROR(IF(IF(ISERROR(H181-H180),"",H181-H180)&lt;0,"",H181-H180)," ")</f>
        <v xml:space="preserve"> </v>
      </c>
      <c r="J181" s="128" t="str">
        <f t="shared" si="9"/>
        <v xml:space="preserve"> </v>
      </c>
      <c r="L181" s="88">
        <v>95</v>
      </c>
      <c r="M181" s="133">
        <v>0</v>
      </c>
      <c r="N181" s="133">
        <v>0</v>
      </c>
      <c r="O181" s="127"/>
      <c r="P181" s="140"/>
      <c r="Q181" s="123"/>
      <c r="R181" s="123"/>
      <c r="S181" s="123"/>
      <c r="T181" s="123"/>
      <c r="U181" s="123"/>
      <c r="V181" s="123"/>
      <c r="W181" s="123"/>
      <c r="X181" s="140"/>
      <c r="Y181" s="140"/>
      <c r="Z181" s="140"/>
      <c r="AA181" s="140"/>
      <c r="AB181" s="140"/>
      <c r="AH181" s="75"/>
    </row>
    <row r="182" spans="2:34" ht="15.75" customHeight="1">
      <c r="B182" s="128" t="str">
        <f t="shared" si="10"/>
        <v/>
      </c>
      <c r="C182" s="129" t="s">
        <v>107</v>
      </c>
      <c r="D182" s="75" t="s">
        <v>107</v>
      </c>
      <c r="E182" s="130" t="s">
        <v>107</v>
      </c>
      <c r="F182" s="130" t="s">
        <v>107</v>
      </c>
      <c r="G182" s="128" t="str">
        <f t="shared" si="8"/>
        <v/>
      </c>
      <c r="H182" s="131" t="s">
        <v>131</v>
      </c>
      <c r="I182" s="132" t="str">
        <f t="shared" si="11"/>
        <v xml:space="preserve"> </v>
      </c>
      <c r="J182" s="128" t="str">
        <f t="shared" si="9"/>
        <v xml:space="preserve"> </v>
      </c>
      <c r="L182" s="88">
        <v>96</v>
      </c>
      <c r="M182" s="133">
        <v>0</v>
      </c>
      <c r="N182" s="133">
        <v>0</v>
      </c>
      <c r="O182" s="127"/>
      <c r="P182" s="140"/>
      <c r="Q182" s="123"/>
      <c r="R182" s="123"/>
      <c r="S182" s="123"/>
      <c r="T182" s="123"/>
      <c r="U182" s="123"/>
      <c r="V182" s="123"/>
      <c r="W182" s="123"/>
      <c r="X182" s="140"/>
      <c r="Y182" s="140"/>
      <c r="Z182" s="140"/>
      <c r="AA182" s="140"/>
      <c r="AB182" s="140"/>
      <c r="AH182" s="75"/>
    </row>
    <row r="183" spans="2:34" ht="15.75" customHeight="1">
      <c r="B183" s="128" t="str">
        <f t="shared" si="10"/>
        <v/>
      </c>
      <c r="C183" s="129" t="s">
        <v>107</v>
      </c>
      <c r="D183" s="75" t="s">
        <v>107</v>
      </c>
      <c r="E183" s="130" t="s">
        <v>107</v>
      </c>
      <c r="F183" s="130" t="s">
        <v>107</v>
      </c>
      <c r="G183" s="128" t="str">
        <f t="shared" ref="G183:G196" si="12">IF(M183&gt;0,0,IF(N183&gt;0,1,""))</f>
        <v/>
      </c>
      <c r="H183" s="131" t="s">
        <v>131</v>
      </c>
      <c r="I183" s="132" t="str">
        <f t="shared" si="11"/>
        <v xml:space="preserve"> </v>
      </c>
      <c r="J183" s="128" t="str">
        <f t="shared" ref="J183:J196" si="13">IF(AND(M183&gt;0,M183&lt;999),M183,IF(AND(N183&gt;0,N183&lt;999),N183," "))</f>
        <v xml:space="preserve"> </v>
      </c>
      <c r="L183" s="88">
        <v>97</v>
      </c>
      <c r="M183" s="133">
        <v>0</v>
      </c>
      <c r="N183" s="133">
        <v>0</v>
      </c>
      <c r="O183" s="127"/>
      <c r="P183" s="140"/>
      <c r="Q183" s="123"/>
      <c r="R183" s="123"/>
      <c r="S183" s="123"/>
      <c r="T183" s="123"/>
      <c r="U183" s="123"/>
      <c r="V183" s="123"/>
      <c r="W183" s="123"/>
      <c r="X183" s="140"/>
      <c r="Y183" s="140"/>
      <c r="Z183" s="140"/>
      <c r="AA183" s="140"/>
      <c r="AB183" s="140"/>
      <c r="AH183" s="75"/>
    </row>
    <row r="184" spans="2:34" ht="15.75" customHeight="1">
      <c r="B184" s="128" t="str">
        <f t="shared" ref="B184:B196" si="14">IF(C184=" ","",IF(C184=$L$9,B183,B183+1))</f>
        <v/>
      </c>
      <c r="C184" s="129" t="s">
        <v>107</v>
      </c>
      <c r="D184" s="75" t="s">
        <v>107</v>
      </c>
      <c r="E184" s="130" t="s">
        <v>107</v>
      </c>
      <c r="F184" s="130" t="s">
        <v>107</v>
      </c>
      <c r="G184" s="128" t="str">
        <f t="shared" si="12"/>
        <v/>
      </c>
      <c r="H184" s="131" t="s">
        <v>131</v>
      </c>
      <c r="I184" s="132" t="str">
        <f t="shared" si="11"/>
        <v xml:space="preserve"> </v>
      </c>
      <c r="J184" s="128" t="str">
        <f t="shared" si="13"/>
        <v xml:space="preserve"> </v>
      </c>
      <c r="L184" s="88">
        <v>98</v>
      </c>
      <c r="M184" s="133">
        <v>0</v>
      </c>
      <c r="N184" s="133">
        <v>0</v>
      </c>
      <c r="O184" s="127"/>
      <c r="P184" s="140"/>
      <c r="Q184" s="123"/>
      <c r="R184" s="123"/>
      <c r="S184" s="123"/>
      <c r="T184" s="123"/>
      <c r="U184" s="123"/>
      <c r="V184" s="123"/>
      <c r="W184" s="123"/>
      <c r="X184" s="140"/>
      <c r="Y184" s="140"/>
      <c r="Z184" s="140"/>
      <c r="AA184" s="140"/>
      <c r="AB184" s="140"/>
      <c r="AH184" s="75"/>
    </row>
    <row r="185" spans="2:34" ht="15.75" customHeight="1">
      <c r="B185" s="128" t="str">
        <f t="shared" si="14"/>
        <v/>
      </c>
      <c r="C185" s="129" t="s">
        <v>107</v>
      </c>
      <c r="D185" s="75" t="s">
        <v>107</v>
      </c>
      <c r="E185" s="130" t="s">
        <v>107</v>
      </c>
      <c r="F185" s="130" t="s">
        <v>107</v>
      </c>
      <c r="G185" s="128" t="str">
        <f t="shared" si="12"/>
        <v/>
      </c>
      <c r="H185" s="131" t="s">
        <v>131</v>
      </c>
      <c r="I185" s="132" t="str">
        <f t="shared" si="11"/>
        <v xml:space="preserve"> </v>
      </c>
      <c r="J185" s="128" t="str">
        <f t="shared" si="13"/>
        <v xml:space="preserve"> </v>
      </c>
      <c r="L185" s="88">
        <v>99</v>
      </c>
      <c r="M185" s="133">
        <v>0</v>
      </c>
      <c r="N185" s="133">
        <v>0</v>
      </c>
      <c r="O185" s="127"/>
      <c r="P185" s="140"/>
      <c r="Q185" s="123"/>
      <c r="R185" s="123"/>
      <c r="S185" s="123"/>
      <c r="T185" s="123"/>
      <c r="U185" s="123"/>
      <c r="V185" s="123"/>
      <c r="W185" s="123"/>
      <c r="X185" s="140"/>
      <c r="Y185" s="140"/>
      <c r="Z185" s="140"/>
      <c r="AA185" s="140"/>
      <c r="AB185" s="140"/>
      <c r="AH185" s="75"/>
    </row>
    <row r="186" spans="2:34" ht="15.75" customHeight="1">
      <c r="B186" s="128" t="str">
        <f t="shared" si="14"/>
        <v/>
      </c>
      <c r="C186" s="129" t="s">
        <v>107</v>
      </c>
      <c r="D186" s="75" t="s">
        <v>107</v>
      </c>
      <c r="E186" s="130" t="s">
        <v>107</v>
      </c>
      <c r="F186" s="130" t="s">
        <v>107</v>
      </c>
      <c r="G186" s="128" t="str">
        <f t="shared" si="12"/>
        <v/>
      </c>
      <c r="H186" s="131" t="s">
        <v>131</v>
      </c>
      <c r="I186" s="132" t="str">
        <f t="shared" si="11"/>
        <v xml:space="preserve"> </v>
      </c>
      <c r="J186" s="128" t="str">
        <f t="shared" si="13"/>
        <v xml:space="preserve"> </v>
      </c>
      <c r="L186" s="88">
        <v>100</v>
      </c>
      <c r="M186" s="133">
        <v>0</v>
      </c>
      <c r="N186" s="133">
        <v>0</v>
      </c>
      <c r="O186" s="127"/>
      <c r="P186" s="140"/>
      <c r="Q186" s="123"/>
      <c r="R186" s="123"/>
      <c r="S186" s="123"/>
      <c r="T186" s="123"/>
      <c r="U186" s="123"/>
      <c r="V186" s="123"/>
      <c r="W186" s="123"/>
      <c r="X186" s="140"/>
      <c r="Y186" s="140"/>
      <c r="Z186" s="140"/>
      <c r="AA186" s="140"/>
      <c r="AB186" s="140"/>
      <c r="AH186" s="75"/>
    </row>
    <row r="187" spans="2:34" ht="15.75" customHeight="1">
      <c r="B187" s="128" t="str">
        <f t="shared" si="14"/>
        <v/>
      </c>
      <c r="C187" s="129" t="s">
        <v>107</v>
      </c>
      <c r="D187" s="75" t="s">
        <v>107</v>
      </c>
      <c r="E187" s="130" t="s">
        <v>107</v>
      </c>
      <c r="F187" s="130" t="s">
        <v>107</v>
      </c>
      <c r="G187" s="128" t="str">
        <f t="shared" si="12"/>
        <v/>
      </c>
      <c r="H187" s="131" t="s">
        <v>131</v>
      </c>
      <c r="I187" s="132" t="str">
        <f t="shared" si="11"/>
        <v xml:space="preserve"> </v>
      </c>
      <c r="J187" s="128" t="str">
        <f t="shared" si="13"/>
        <v xml:space="preserve"> </v>
      </c>
      <c r="L187" s="88">
        <v>101</v>
      </c>
      <c r="M187" s="133">
        <v>0</v>
      </c>
      <c r="N187" s="133">
        <v>0</v>
      </c>
      <c r="O187" s="127"/>
      <c r="P187" s="140"/>
      <c r="Q187" s="123"/>
      <c r="R187" s="123"/>
      <c r="S187" s="123"/>
      <c r="T187" s="123"/>
      <c r="U187" s="123"/>
      <c r="V187" s="123"/>
      <c r="W187" s="123"/>
      <c r="X187" s="140"/>
      <c r="Y187" s="140"/>
      <c r="Z187" s="140"/>
      <c r="AA187" s="140"/>
      <c r="AB187" s="140"/>
      <c r="AH187" s="75"/>
    </row>
    <row r="188" spans="2:34" ht="15.75" customHeight="1">
      <c r="B188" s="128" t="str">
        <f t="shared" si="14"/>
        <v/>
      </c>
      <c r="C188" s="129" t="s">
        <v>107</v>
      </c>
      <c r="D188" s="75" t="s">
        <v>107</v>
      </c>
      <c r="E188" s="130" t="s">
        <v>107</v>
      </c>
      <c r="F188" s="130" t="s">
        <v>107</v>
      </c>
      <c r="G188" s="128" t="str">
        <f t="shared" si="12"/>
        <v/>
      </c>
      <c r="H188" s="131" t="s">
        <v>131</v>
      </c>
      <c r="I188" s="132" t="str">
        <f t="shared" si="11"/>
        <v xml:space="preserve"> </v>
      </c>
      <c r="J188" s="128" t="str">
        <f t="shared" si="13"/>
        <v xml:space="preserve"> </v>
      </c>
      <c r="L188" s="88">
        <v>102</v>
      </c>
      <c r="M188" s="133">
        <v>0</v>
      </c>
      <c r="N188" s="133">
        <v>0</v>
      </c>
      <c r="O188" s="127"/>
      <c r="P188" s="140"/>
      <c r="Q188" s="123"/>
      <c r="R188" s="123"/>
      <c r="S188" s="123"/>
      <c r="T188" s="123"/>
      <c r="U188" s="123"/>
      <c r="V188" s="123"/>
      <c r="W188" s="123"/>
      <c r="X188" s="140"/>
      <c r="Y188" s="140"/>
      <c r="Z188" s="140"/>
      <c r="AA188" s="140"/>
      <c r="AB188" s="140"/>
      <c r="AH188" s="75"/>
    </row>
    <row r="189" spans="2:34" ht="15.75" customHeight="1">
      <c r="B189" s="128" t="str">
        <f t="shared" si="14"/>
        <v/>
      </c>
      <c r="C189" s="129" t="s">
        <v>107</v>
      </c>
      <c r="D189" s="75" t="s">
        <v>107</v>
      </c>
      <c r="E189" s="130" t="s">
        <v>107</v>
      </c>
      <c r="F189" s="130" t="s">
        <v>107</v>
      </c>
      <c r="G189" s="128" t="str">
        <f t="shared" si="12"/>
        <v/>
      </c>
      <c r="H189" s="131" t="s">
        <v>131</v>
      </c>
      <c r="I189" s="132" t="str">
        <f t="shared" si="11"/>
        <v xml:space="preserve"> </v>
      </c>
      <c r="J189" s="128" t="str">
        <f t="shared" si="13"/>
        <v xml:space="preserve"> </v>
      </c>
      <c r="L189" s="88">
        <v>103</v>
      </c>
      <c r="M189" s="133">
        <v>0</v>
      </c>
      <c r="N189" s="133">
        <v>0</v>
      </c>
      <c r="O189" s="127"/>
      <c r="P189" s="140"/>
      <c r="Q189" s="123"/>
      <c r="R189" s="123"/>
      <c r="S189" s="123"/>
      <c r="T189" s="123"/>
      <c r="U189" s="123"/>
      <c r="V189" s="123"/>
      <c r="W189" s="123"/>
      <c r="X189" s="140"/>
      <c r="Y189" s="140"/>
      <c r="Z189" s="140"/>
      <c r="AA189" s="140"/>
      <c r="AB189" s="140"/>
      <c r="AH189" s="75"/>
    </row>
    <row r="190" spans="2:34" ht="15.75" customHeight="1">
      <c r="B190" s="128" t="str">
        <f t="shared" si="14"/>
        <v/>
      </c>
      <c r="C190" s="129" t="s">
        <v>107</v>
      </c>
      <c r="D190" s="75" t="s">
        <v>107</v>
      </c>
      <c r="E190" s="130" t="s">
        <v>107</v>
      </c>
      <c r="F190" s="130" t="s">
        <v>107</v>
      </c>
      <c r="G190" s="128" t="str">
        <f t="shared" si="12"/>
        <v/>
      </c>
      <c r="H190" s="131" t="s">
        <v>131</v>
      </c>
      <c r="I190" s="132" t="str">
        <f t="shared" si="11"/>
        <v xml:space="preserve"> </v>
      </c>
      <c r="J190" s="128" t="str">
        <f t="shared" si="13"/>
        <v xml:space="preserve"> </v>
      </c>
      <c r="L190" s="88">
        <v>104</v>
      </c>
      <c r="M190" s="133">
        <v>0</v>
      </c>
      <c r="N190" s="133">
        <v>0</v>
      </c>
      <c r="O190" s="127"/>
      <c r="P190" s="140"/>
      <c r="Q190" s="123"/>
      <c r="R190" s="123"/>
      <c r="S190" s="123"/>
      <c r="T190" s="123"/>
      <c r="U190" s="123"/>
      <c r="V190" s="123"/>
      <c r="W190" s="123"/>
      <c r="X190" s="140"/>
      <c r="Y190" s="140"/>
      <c r="Z190" s="140"/>
      <c r="AA190" s="140"/>
      <c r="AB190" s="140"/>
      <c r="AH190" s="75"/>
    </row>
    <row r="191" spans="2:34" ht="15.75" customHeight="1">
      <c r="B191" s="128" t="str">
        <f t="shared" si="14"/>
        <v/>
      </c>
      <c r="C191" s="129" t="s">
        <v>107</v>
      </c>
      <c r="D191" s="75" t="s">
        <v>107</v>
      </c>
      <c r="E191" s="130" t="s">
        <v>107</v>
      </c>
      <c r="F191" s="130" t="s">
        <v>107</v>
      </c>
      <c r="G191" s="128" t="str">
        <f t="shared" si="12"/>
        <v/>
      </c>
      <c r="H191" s="131" t="s">
        <v>131</v>
      </c>
      <c r="I191" s="132" t="str">
        <f t="shared" si="11"/>
        <v xml:space="preserve"> </v>
      </c>
      <c r="J191" s="128" t="str">
        <f t="shared" si="13"/>
        <v xml:space="preserve"> </v>
      </c>
      <c r="L191" s="88">
        <v>105</v>
      </c>
      <c r="M191" s="133">
        <v>0</v>
      </c>
      <c r="N191" s="133">
        <v>0</v>
      </c>
      <c r="O191" s="127"/>
      <c r="P191" s="140"/>
      <c r="Q191" s="123"/>
      <c r="R191" s="123"/>
      <c r="S191" s="123"/>
      <c r="T191" s="123"/>
      <c r="U191" s="123"/>
      <c r="V191" s="123"/>
      <c r="W191" s="123"/>
      <c r="X191" s="140"/>
      <c r="Y191" s="140"/>
      <c r="Z191" s="140"/>
      <c r="AA191" s="140"/>
      <c r="AB191" s="140"/>
      <c r="AH191" s="75"/>
    </row>
    <row r="192" spans="2:34" ht="15.75" customHeight="1">
      <c r="B192" s="128" t="str">
        <f t="shared" si="14"/>
        <v/>
      </c>
      <c r="C192" s="129" t="s">
        <v>107</v>
      </c>
      <c r="D192" s="75" t="s">
        <v>107</v>
      </c>
      <c r="E192" s="130" t="s">
        <v>107</v>
      </c>
      <c r="F192" s="130" t="s">
        <v>107</v>
      </c>
      <c r="G192" s="128" t="str">
        <f t="shared" si="12"/>
        <v/>
      </c>
      <c r="H192" s="131" t="s">
        <v>131</v>
      </c>
      <c r="I192" s="132" t="str">
        <f t="shared" si="11"/>
        <v xml:space="preserve"> </v>
      </c>
      <c r="J192" s="128" t="str">
        <f t="shared" si="13"/>
        <v xml:space="preserve"> </v>
      </c>
      <c r="L192" s="88">
        <v>106</v>
      </c>
      <c r="M192" s="133">
        <v>0</v>
      </c>
      <c r="N192" s="133">
        <v>0</v>
      </c>
      <c r="O192" s="127"/>
      <c r="P192" s="140"/>
      <c r="Q192" s="123"/>
      <c r="R192" s="123"/>
      <c r="S192" s="123"/>
      <c r="T192" s="123"/>
      <c r="U192" s="123"/>
      <c r="V192" s="123"/>
      <c r="W192" s="123"/>
      <c r="X192" s="140"/>
      <c r="Y192" s="140"/>
      <c r="Z192" s="140"/>
      <c r="AA192" s="140"/>
      <c r="AB192" s="140"/>
      <c r="AH192" s="75"/>
    </row>
    <row r="193" spans="2:34" ht="15.75" customHeight="1">
      <c r="B193" s="128" t="str">
        <f t="shared" si="14"/>
        <v/>
      </c>
      <c r="C193" s="129" t="s">
        <v>107</v>
      </c>
      <c r="D193" s="75" t="s">
        <v>107</v>
      </c>
      <c r="E193" s="130" t="s">
        <v>107</v>
      </c>
      <c r="F193" s="130" t="s">
        <v>107</v>
      </c>
      <c r="G193" s="128" t="str">
        <f t="shared" si="12"/>
        <v/>
      </c>
      <c r="H193" s="131" t="s">
        <v>131</v>
      </c>
      <c r="I193" s="132" t="str">
        <f t="shared" si="11"/>
        <v xml:space="preserve"> </v>
      </c>
      <c r="J193" s="128" t="str">
        <f t="shared" si="13"/>
        <v xml:space="preserve"> </v>
      </c>
      <c r="L193" s="88">
        <v>107</v>
      </c>
      <c r="M193" s="133">
        <v>0</v>
      </c>
      <c r="N193" s="133">
        <v>0</v>
      </c>
      <c r="O193" s="127"/>
      <c r="P193" s="140"/>
      <c r="Q193" s="123"/>
      <c r="R193" s="123"/>
      <c r="S193" s="123"/>
      <c r="T193" s="123"/>
      <c r="U193" s="123"/>
      <c r="V193" s="123"/>
      <c r="W193" s="123"/>
      <c r="X193" s="140"/>
      <c r="Y193" s="140"/>
      <c r="Z193" s="140"/>
      <c r="AA193" s="140"/>
      <c r="AB193" s="140"/>
      <c r="AH193" s="75"/>
    </row>
    <row r="194" spans="2:34" ht="15.75" customHeight="1">
      <c r="B194" s="128" t="str">
        <f t="shared" si="14"/>
        <v/>
      </c>
      <c r="C194" s="129" t="s">
        <v>107</v>
      </c>
      <c r="D194" s="75" t="s">
        <v>107</v>
      </c>
      <c r="E194" s="130" t="s">
        <v>107</v>
      </c>
      <c r="F194" s="130" t="s">
        <v>107</v>
      </c>
      <c r="G194" s="128" t="str">
        <f t="shared" si="12"/>
        <v/>
      </c>
      <c r="H194" s="131" t="s">
        <v>131</v>
      </c>
      <c r="I194" s="132" t="str">
        <f t="shared" si="11"/>
        <v xml:space="preserve"> </v>
      </c>
      <c r="J194" s="128" t="str">
        <f t="shared" si="13"/>
        <v xml:space="preserve"> </v>
      </c>
      <c r="L194" s="88">
        <v>108</v>
      </c>
      <c r="M194" s="133">
        <v>0</v>
      </c>
      <c r="N194" s="133">
        <v>0</v>
      </c>
      <c r="O194" s="127"/>
      <c r="P194" s="140"/>
      <c r="Q194" s="123"/>
      <c r="R194" s="123"/>
      <c r="S194" s="123"/>
      <c r="T194" s="123"/>
      <c r="U194" s="123"/>
      <c r="V194" s="123"/>
      <c r="W194" s="123"/>
      <c r="X194" s="140"/>
      <c r="Y194" s="140"/>
      <c r="Z194" s="140"/>
      <c r="AA194" s="140"/>
      <c r="AB194" s="140"/>
      <c r="AH194" s="75"/>
    </row>
    <row r="195" spans="2:34" ht="15.75" customHeight="1">
      <c r="B195" s="128" t="str">
        <f t="shared" si="14"/>
        <v/>
      </c>
      <c r="C195" s="129" t="s">
        <v>107</v>
      </c>
      <c r="D195" s="75" t="s">
        <v>107</v>
      </c>
      <c r="E195" s="130" t="s">
        <v>107</v>
      </c>
      <c r="F195" s="130" t="s">
        <v>107</v>
      </c>
      <c r="G195" s="128" t="str">
        <f t="shared" si="12"/>
        <v/>
      </c>
      <c r="H195" s="131" t="s">
        <v>131</v>
      </c>
      <c r="I195" s="132" t="str">
        <f t="shared" si="11"/>
        <v xml:space="preserve"> </v>
      </c>
      <c r="J195" s="128" t="str">
        <f t="shared" si="13"/>
        <v xml:space="preserve"> </v>
      </c>
      <c r="L195" s="88">
        <v>109</v>
      </c>
      <c r="M195" s="133">
        <v>0</v>
      </c>
      <c r="N195" s="133">
        <v>0</v>
      </c>
      <c r="O195" s="127"/>
      <c r="P195" s="140"/>
      <c r="Q195" s="123"/>
      <c r="R195" s="123"/>
      <c r="S195" s="123"/>
      <c r="T195" s="123"/>
      <c r="U195" s="123"/>
      <c r="V195" s="123"/>
      <c r="W195" s="123"/>
      <c r="X195" s="140"/>
      <c r="Y195" s="140"/>
      <c r="Z195" s="140"/>
      <c r="AA195" s="140"/>
      <c r="AB195" s="140"/>
      <c r="AH195" s="75"/>
    </row>
    <row r="196" spans="2:34" ht="15.75" customHeight="1">
      <c r="B196" s="128" t="str">
        <f t="shared" si="14"/>
        <v/>
      </c>
      <c r="C196" s="129" t="s">
        <v>107</v>
      </c>
      <c r="D196" s="75" t="s">
        <v>107</v>
      </c>
      <c r="E196" s="130" t="s">
        <v>107</v>
      </c>
      <c r="F196" s="130" t="s">
        <v>107</v>
      </c>
      <c r="G196" s="128" t="str">
        <f t="shared" si="12"/>
        <v/>
      </c>
      <c r="H196" s="131" t="s">
        <v>131</v>
      </c>
      <c r="I196" s="132" t="str">
        <f t="shared" si="11"/>
        <v xml:space="preserve"> </v>
      </c>
      <c r="J196" s="128" t="str">
        <f t="shared" si="13"/>
        <v xml:space="preserve"> </v>
      </c>
      <c r="L196" s="88">
        <v>110</v>
      </c>
      <c r="M196" s="133">
        <v>0</v>
      </c>
      <c r="N196" s="133">
        <v>0</v>
      </c>
      <c r="O196" s="127"/>
      <c r="P196" s="140"/>
      <c r="Q196" s="123"/>
      <c r="R196" s="123"/>
      <c r="S196" s="123"/>
      <c r="T196" s="123"/>
      <c r="U196" s="123"/>
      <c r="V196" s="123"/>
      <c r="W196" s="123"/>
      <c r="X196" s="140"/>
      <c r="Y196" s="140"/>
      <c r="Z196" s="140"/>
      <c r="AA196" s="140"/>
      <c r="AB196" s="140"/>
      <c r="AH196" s="75"/>
    </row>
    <row r="197" spans="2:34" ht="15.75" customHeight="1">
      <c r="J197" s="75"/>
      <c r="L197" s="88"/>
      <c r="M197" s="88"/>
      <c r="N197" s="88"/>
      <c r="O197" s="127"/>
      <c r="P197" s="140"/>
      <c r="Q197" s="123"/>
      <c r="R197" s="123"/>
      <c r="S197" s="123"/>
      <c r="T197" s="123"/>
      <c r="U197" s="123"/>
      <c r="V197" s="123"/>
      <c r="W197" s="123"/>
      <c r="X197" s="140"/>
      <c r="Y197" s="140"/>
      <c r="Z197" s="140"/>
      <c r="AA197" s="140"/>
      <c r="AB197" s="140"/>
      <c r="AH197" s="75"/>
    </row>
    <row r="198" spans="2:34" ht="15.75" customHeight="1">
      <c r="J198" s="75"/>
      <c r="L198" s="88"/>
      <c r="M198" s="88"/>
      <c r="N198" s="88"/>
      <c r="P198" s="140"/>
      <c r="Q198" s="123"/>
      <c r="R198" s="123"/>
      <c r="S198" s="123"/>
      <c r="T198" s="123"/>
      <c r="U198" s="123"/>
      <c r="V198" s="123"/>
      <c r="W198" s="123"/>
      <c r="X198" s="140"/>
      <c r="Y198" s="140"/>
      <c r="Z198" s="140"/>
      <c r="AA198" s="140"/>
      <c r="AB198" s="140"/>
      <c r="AH198" s="75"/>
    </row>
    <row r="199" spans="2:34" ht="15.75" customHeight="1">
      <c r="J199" s="75"/>
      <c r="P199" s="140"/>
      <c r="Q199" s="123"/>
      <c r="R199" s="123"/>
      <c r="S199" s="123"/>
      <c r="T199" s="123"/>
      <c r="U199" s="123"/>
      <c r="V199" s="123"/>
      <c r="W199" s="123"/>
      <c r="X199" s="140"/>
      <c r="Y199" s="140"/>
      <c r="Z199" s="140"/>
      <c r="AA199" s="140"/>
      <c r="AB199" s="140"/>
      <c r="AH199" s="75"/>
    </row>
    <row r="200" spans="2:34" ht="15.75" customHeight="1">
      <c r="J200" s="75"/>
      <c r="P200" s="140"/>
      <c r="Q200" s="123"/>
      <c r="R200" s="123"/>
      <c r="S200" s="123"/>
      <c r="T200" s="123"/>
      <c r="U200" s="123"/>
      <c r="V200" s="123"/>
      <c r="W200" s="123"/>
      <c r="X200" s="140"/>
      <c r="Y200" s="140"/>
      <c r="Z200" s="140"/>
      <c r="AA200" s="140"/>
      <c r="AB200" s="140"/>
      <c r="AH200" s="75"/>
    </row>
    <row r="201" spans="2:34">
      <c r="P201" s="140"/>
      <c r="Q201" s="123"/>
      <c r="R201" s="123"/>
      <c r="S201" s="123"/>
      <c r="T201" s="123"/>
      <c r="U201" s="123"/>
      <c r="V201" s="123"/>
      <c r="W201" s="123"/>
      <c r="X201" s="140"/>
      <c r="Y201" s="140"/>
      <c r="Z201" s="140"/>
      <c r="AA201" s="140"/>
      <c r="AB201" s="140"/>
    </row>
    <row r="202" spans="2:34">
      <c r="P202" s="140"/>
      <c r="Q202" s="123"/>
      <c r="R202" s="123"/>
      <c r="S202" s="123"/>
      <c r="T202" s="123"/>
      <c r="U202" s="123"/>
      <c r="V202" s="123"/>
      <c r="W202" s="123"/>
      <c r="X202" s="140"/>
      <c r="Y202" s="140"/>
      <c r="Z202" s="140"/>
      <c r="AA202" s="140"/>
      <c r="AB202" s="140"/>
    </row>
    <row r="203" spans="2:34">
      <c r="P203" s="140"/>
      <c r="Q203" s="123"/>
      <c r="R203" s="123"/>
      <c r="S203" s="123"/>
      <c r="T203" s="123"/>
      <c r="U203" s="123"/>
      <c r="V203" s="123"/>
      <c r="W203" s="123"/>
      <c r="X203" s="140"/>
      <c r="Y203" s="140"/>
      <c r="Z203" s="140"/>
      <c r="AA203" s="140"/>
      <c r="AB203" s="140"/>
    </row>
    <row r="204" spans="2:34">
      <c r="P204" s="140"/>
      <c r="Q204" s="123"/>
      <c r="R204" s="123"/>
      <c r="S204" s="123"/>
      <c r="T204" s="123"/>
      <c r="U204" s="123"/>
      <c r="V204" s="123"/>
      <c r="W204" s="123"/>
      <c r="X204" s="140"/>
      <c r="Y204" s="140"/>
      <c r="Z204" s="140"/>
      <c r="AA204" s="140"/>
      <c r="AB204" s="140"/>
    </row>
    <row r="205" spans="2:34">
      <c r="P205" s="140"/>
      <c r="Q205" s="123"/>
      <c r="R205" s="123"/>
      <c r="S205" s="123"/>
      <c r="T205" s="123"/>
      <c r="U205" s="123"/>
      <c r="V205" s="123"/>
      <c r="W205" s="123"/>
      <c r="X205" s="140"/>
      <c r="Y205" s="140"/>
      <c r="Z205" s="140"/>
      <c r="AA205" s="140"/>
      <c r="AB205" s="140"/>
    </row>
    <row r="206" spans="2:34">
      <c r="P206" s="140"/>
      <c r="Q206" s="123"/>
      <c r="R206" s="123"/>
      <c r="S206" s="123"/>
      <c r="T206" s="123"/>
      <c r="U206" s="123"/>
      <c r="V206" s="123"/>
      <c r="W206" s="123"/>
      <c r="X206" s="140"/>
      <c r="Y206" s="140"/>
      <c r="Z206" s="140"/>
      <c r="AA206" s="140"/>
      <c r="AB206" s="140"/>
    </row>
    <row r="207" spans="2:34">
      <c r="P207" s="140"/>
      <c r="Q207" s="123"/>
      <c r="R207" s="123"/>
      <c r="S207" s="123"/>
      <c r="T207" s="123"/>
      <c r="U207" s="123"/>
      <c r="V207" s="123"/>
      <c r="W207" s="123"/>
      <c r="X207" s="140"/>
      <c r="Y207" s="140"/>
      <c r="Z207" s="140"/>
      <c r="AA207" s="140"/>
      <c r="AB207" s="140"/>
    </row>
    <row r="208" spans="2:34">
      <c r="P208" s="140"/>
      <c r="Q208" s="123"/>
      <c r="R208" s="123"/>
      <c r="S208" s="123"/>
      <c r="T208" s="123"/>
      <c r="U208" s="123"/>
      <c r="V208" s="123"/>
      <c r="W208" s="123"/>
      <c r="X208" s="140"/>
      <c r="Y208" s="140"/>
      <c r="Z208" s="140"/>
      <c r="AA208" s="140"/>
      <c r="AB208" s="140"/>
    </row>
    <row r="209" spans="16:28">
      <c r="P209" s="140"/>
      <c r="Q209" s="123"/>
      <c r="R209" s="123"/>
      <c r="S209" s="123"/>
      <c r="T209" s="123"/>
      <c r="U209" s="123"/>
      <c r="V209" s="123"/>
      <c r="W209" s="123"/>
      <c r="X209" s="140"/>
      <c r="Y209" s="140"/>
      <c r="Z209" s="140"/>
      <c r="AA209" s="140"/>
      <c r="AB209" s="140"/>
    </row>
    <row r="210" spans="16:28">
      <c r="P210" s="140"/>
      <c r="Q210" s="123"/>
      <c r="R210" s="123"/>
      <c r="S210" s="123"/>
      <c r="T210" s="123"/>
      <c r="U210" s="123"/>
      <c r="V210" s="123"/>
      <c r="W210" s="123"/>
      <c r="X210" s="140"/>
      <c r="Y210" s="140"/>
      <c r="Z210" s="140"/>
      <c r="AA210" s="140"/>
      <c r="AB210" s="140"/>
    </row>
    <row r="211" spans="16:28">
      <c r="P211" s="140"/>
      <c r="Q211" s="123"/>
      <c r="R211" s="123"/>
      <c r="S211" s="123"/>
      <c r="T211" s="123"/>
      <c r="U211" s="123"/>
      <c r="V211" s="123"/>
      <c r="W211" s="123"/>
      <c r="X211" s="140"/>
      <c r="Y211" s="140"/>
      <c r="Z211" s="140"/>
      <c r="AA211" s="140"/>
      <c r="AB211" s="140"/>
    </row>
    <row r="40407" spans="4:34">
      <c r="O40407" s="75"/>
    </row>
    <row r="40408" spans="4:34">
      <c r="AH40408" s="75"/>
    </row>
    <row r="40410" spans="4:34">
      <c r="D40410" s="75">
        <v>1888</v>
      </c>
      <c r="J40410" s="75"/>
      <c r="K40410" s="75"/>
    </row>
  </sheetData>
  <mergeCells count="96">
    <mergeCell ref="Y80:Y84"/>
    <mergeCell ref="AA80:AA84"/>
    <mergeCell ref="AB80:AB84"/>
    <mergeCell ref="W79:W84"/>
    <mergeCell ref="X79:X84"/>
    <mergeCell ref="Y79:Z79"/>
    <mergeCell ref="AA79:AB79"/>
    <mergeCell ref="Z80:Z84"/>
    <mergeCell ref="Q79:Q84"/>
    <mergeCell ref="J79:J86"/>
    <mergeCell ref="E35:E36"/>
    <mergeCell ref="F79:F86"/>
    <mergeCell ref="G79:G86"/>
    <mergeCell ref="H79:H86"/>
    <mergeCell ref="I79:I86"/>
    <mergeCell ref="B26:J27"/>
    <mergeCell ref="B28:J29"/>
    <mergeCell ref="B30:J31"/>
    <mergeCell ref="B22:J23"/>
    <mergeCell ref="B37:D38"/>
    <mergeCell ref="E37:E38"/>
    <mergeCell ref="B35:D36"/>
    <mergeCell ref="B33:J34"/>
    <mergeCell ref="B41:D42"/>
    <mergeCell ref="E41:E42"/>
    <mergeCell ref="D77:I77"/>
    <mergeCell ref="B79:B86"/>
    <mergeCell ref="B39:D40"/>
    <mergeCell ref="E39:E40"/>
    <mergeCell ref="C79:C86"/>
    <mergeCell ref="D79:D86"/>
    <mergeCell ref="E79:E8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R22:R26"/>
    <mergeCell ref="S22:S26"/>
    <mergeCell ref="T22:T26"/>
    <mergeCell ref="U22:U26"/>
    <mergeCell ref="Y22:Y26"/>
    <mergeCell ref="Z22:Z26"/>
    <mergeCell ref="AA22:AA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B10:J11"/>
    <mergeCell ref="Y10:Z10"/>
    <mergeCell ref="AA10:AB10"/>
    <mergeCell ref="Y11:Z11"/>
    <mergeCell ref="AA11:AB11"/>
    <mergeCell ref="B8:J9"/>
    <mergeCell ref="Y8:Z8"/>
    <mergeCell ref="AA8:AB8"/>
    <mergeCell ref="Y9:Z9"/>
    <mergeCell ref="AA9:AB9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T4:T7"/>
    <mergeCell ref="U4:U7"/>
    <mergeCell ref="V4:V7"/>
    <mergeCell ref="W4:W7"/>
    <mergeCell ref="P13:AB13"/>
    <mergeCell ref="X4:X7"/>
    <mergeCell ref="W133:X133"/>
    <mergeCell ref="P133:Q133"/>
    <mergeCell ref="W75:X75"/>
    <mergeCell ref="P75:Q75"/>
    <mergeCell ref="Z17:AB17"/>
    <mergeCell ref="AA21:AB21"/>
    <mergeCell ref="AB22:AB26"/>
    <mergeCell ref="R79:S79"/>
    <mergeCell ref="R80:R84"/>
    <mergeCell ref="S80:S84"/>
    <mergeCell ref="T80:T84"/>
    <mergeCell ref="U80:U84"/>
    <mergeCell ref="T79:U79"/>
    <mergeCell ref="P79:P84"/>
  </mergeCells>
  <conditionalFormatting sqref="C87:C196">
    <cfRule type="notContainsBlanks" dxfId="18" priority="2">
      <formula>LEN(TRIM(C87))&gt;0</formula>
    </cfRule>
  </conditionalFormatting>
  <conditionalFormatting sqref="B87:B196 D87:J196">
    <cfRule type="expression" dxfId="17" priority="3">
      <formula>IF($C87=" ",FALSE,TRUE)</formula>
    </cfRule>
  </conditionalFormatting>
  <conditionalFormatting sqref="B87:B196">
    <cfRule type="expression" dxfId="16" priority="1">
      <formula>IF($C87=$L$9,TRUE,FALSE)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178" t="s">
        <v>216</v>
      </c>
      <c r="F1" s="178"/>
      <c r="G1" s="178"/>
      <c r="H1" s="178"/>
      <c r="I1" s="178"/>
      <c r="J1" s="178"/>
      <c r="L1" s="4" t="s">
        <v>0</v>
      </c>
      <c r="N1" s="5">
        <v>6</v>
      </c>
    </row>
    <row r="2" spans="1:38" ht="16.5" customHeight="1">
      <c r="D2" s="2"/>
      <c r="E2" s="178"/>
      <c r="F2" s="178"/>
      <c r="G2" s="178"/>
      <c r="H2" s="178"/>
      <c r="I2" s="178"/>
      <c r="J2" s="178"/>
      <c r="L2" s="8" t="e">
        <f ca="1">INDIRECT("лоты!C"&amp;SUM(N1,3))</f>
        <v>#REF!</v>
      </c>
      <c r="M2" s="9" t="s">
        <v>1</v>
      </c>
      <c r="N2" s="10"/>
      <c r="O2" s="11"/>
      <c r="P2" s="179" t="s">
        <v>2</v>
      </c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79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178"/>
      <c r="F3" s="178"/>
      <c r="G3" s="178"/>
      <c r="H3" s="178"/>
      <c r="I3" s="178"/>
      <c r="J3" s="178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679</v>
      </c>
      <c r="M4" s="9" t="s">
        <v>4</v>
      </c>
      <c r="N4" s="10"/>
      <c r="O4" s="11"/>
      <c r="P4" s="180" t="s">
        <v>5</v>
      </c>
      <c r="Q4" s="180" t="s">
        <v>6</v>
      </c>
      <c r="R4" s="180" t="s">
        <v>7</v>
      </c>
      <c r="S4" s="180" t="s">
        <v>8</v>
      </c>
      <c r="T4" s="180" t="s">
        <v>9</v>
      </c>
      <c r="U4" s="180" t="s">
        <v>10</v>
      </c>
      <c r="V4" s="180" t="s">
        <v>11</v>
      </c>
      <c r="W4" s="180" t="s">
        <v>12</v>
      </c>
      <c r="X4" s="184" t="s">
        <v>13</v>
      </c>
      <c r="Y4" s="185" t="s">
        <v>14</v>
      </c>
      <c r="Z4" s="186"/>
      <c r="AA4" s="185" t="s">
        <v>15</v>
      </c>
      <c r="AB4" s="186"/>
      <c r="AI4" s="12"/>
      <c r="AJ4" s="12"/>
      <c r="AK4" s="13"/>
      <c r="AL4" s="12"/>
    </row>
    <row r="5" spans="1:38" ht="15" customHeight="1">
      <c r="B5" s="191" t="s">
        <v>16</v>
      </c>
      <c r="C5" s="191"/>
      <c r="D5" s="191"/>
      <c r="E5" s="191"/>
      <c r="F5" s="191"/>
      <c r="G5" s="191"/>
      <c r="H5" s="191"/>
      <c r="I5" s="191"/>
      <c r="J5" s="191"/>
      <c r="L5" s="12">
        <v>699</v>
      </c>
      <c r="M5" s="12" t="s">
        <v>17</v>
      </c>
      <c r="N5" s="14"/>
      <c r="O5" s="11"/>
      <c r="P5" s="181"/>
      <c r="Q5" s="181"/>
      <c r="R5" s="181"/>
      <c r="S5" s="181"/>
      <c r="T5" s="181"/>
      <c r="U5" s="181"/>
      <c r="V5" s="181"/>
      <c r="W5" s="181"/>
      <c r="X5" s="184"/>
      <c r="Y5" s="187"/>
      <c r="Z5" s="188"/>
      <c r="AA5" s="187"/>
      <c r="AB5" s="188"/>
      <c r="AI5" s="12"/>
      <c r="AJ5" s="12"/>
      <c r="AK5" s="13"/>
      <c r="AL5" s="12"/>
    </row>
    <row r="6" spans="1:38" ht="15.75" customHeight="1">
      <c r="B6" s="191"/>
      <c r="C6" s="191"/>
      <c r="D6" s="191"/>
      <c r="E6" s="191"/>
      <c r="F6" s="191"/>
      <c r="G6" s="191"/>
      <c r="H6" s="191"/>
      <c r="I6" s="191"/>
      <c r="J6" s="191"/>
      <c r="L6" s="15">
        <v>1376</v>
      </c>
      <c r="M6" s="9" t="s">
        <v>18</v>
      </c>
      <c r="N6" s="9"/>
      <c r="P6" s="181"/>
      <c r="Q6" s="181"/>
      <c r="R6" s="181"/>
      <c r="S6" s="181"/>
      <c r="T6" s="181"/>
      <c r="U6" s="181"/>
      <c r="V6" s="181"/>
      <c r="W6" s="181"/>
      <c r="X6" s="184"/>
      <c r="Y6" s="187"/>
      <c r="Z6" s="188"/>
      <c r="AA6" s="187"/>
      <c r="AB6" s="188"/>
      <c r="AI6" s="12"/>
      <c r="AJ6" s="12"/>
      <c r="AK6" s="13"/>
      <c r="AL6" s="12"/>
    </row>
    <row r="7" spans="1:38" ht="15.75" customHeight="1">
      <c r="A7" s="16"/>
      <c r="L7" s="12">
        <v>1377</v>
      </c>
      <c r="M7" s="12" t="s">
        <v>19</v>
      </c>
      <c r="N7" s="12"/>
      <c r="P7" s="182"/>
      <c r="Q7" s="182"/>
      <c r="R7" s="182"/>
      <c r="S7" s="182"/>
      <c r="T7" s="182"/>
      <c r="U7" s="182"/>
      <c r="V7" s="182"/>
      <c r="W7" s="182"/>
      <c r="X7" s="184"/>
      <c r="Y7" s="189"/>
      <c r="Z7" s="190"/>
      <c r="AA7" s="189"/>
      <c r="AB7" s="190"/>
      <c r="AI7" s="12"/>
      <c r="AJ7" s="12"/>
      <c r="AK7" s="13"/>
      <c r="AL7" s="12"/>
    </row>
    <row r="8" spans="1:38" ht="15.75" customHeight="1">
      <c r="A8" s="16"/>
      <c r="B8" s="191" t="s">
        <v>20</v>
      </c>
      <c r="C8" s="191"/>
      <c r="D8" s="191"/>
      <c r="E8" s="191"/>
      <c r="F8" s="191"/>
      <c r="G8" s="191"/>
      <c r="H8" s="191"/>
      <c r="I8" s="191"/>
      <c r="J8" s="191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192" t="s">
        <v>22</v>
      </c>
      <c r="Z8" s="192"/>
      <c r="AA8" s="192" t="s">
        <v>23</v>
      </c>
      <c r="AB8" s="192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191"/>
      <c r="C9" s="191"/>
      <c r="D9" s="191"/>
      <c r="E9" s="191"/>
      <c r="F9" s="191"/>
      <c r="G9" s="191"/>
      <c r="H9" s="191"/>
      <c r="I9" s="191"/>
      <c r="J9" s="191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192" t="s">
        <v>22</v>
      </c>
      <c r="Z9" s="192"/>
      <c r="AA9" s="192" t="s">
        <v>23</v>
      </c>
      <c r="AB9" s="192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193" t="s">
        <v>26</v>
      </c>
      <c r="C10" s="193"/>
      <c r="D10" s="193"/>
      <c r="E10" s="193"/>
      <c r="F10" s="193"/>
      <c r="G10" s="193"/>
      <c r="H10" s="193"/>
      <c r="I10" s="193"/>
      <c r="J10" s="193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192" t="s">
        <v>28</v>
      </c>
      <c r="Z10" s="192"/>
      <c r="AA10" s="192" t="s">
        <v>29</v>
      </c>
      <c r="AB10" s="192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193"/>
      <c r="C11" s="193"/>
      <c r="D11" s="193"/>
      <c r="E11" s="193"/>
      <c r="F11" s="193"/>
      <c r="G11" s="193"/>
      <c r="H11" s="193"/>
      <c r="I11" s="193"/>
      <c r="J11" s="193"/>
      <c r="L11" s="12" t="e">
        <f>INDEX(C112:C219,MATCH(L9,C112:C219,0)-1)</f>
        <v>#N/A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192" t="s">
        <v>28</v>
      </c>
      <c r="Z11" s="192"/>
      <c r="AA11" s="192" t="s">
        <v>29</v>
      </c>
      <c r="AB11" s="192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>
        <v>6.5890000000000004</v>
      </c>
      <c r="M13" s="12" t="s">
        <v>32</v>
      </c>
      <c r="N13" s="24">
        <f>L13-E39</f>
        <v>-9.9999999999944578E-4</v>
      </c>
      <c r="O13" s="21"/>
      <c r="P13" s="183" t="s">
        <v>33</v>
      </c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191" t="s">
        <v>34</v>
      </c>
      <c r="C14" s="191"/>
      <c r="D14" s="191"/>
      <c r="E14" s="191"/>
      <c r="F14" s="191"/>
      <c r="G14" s="191"/>
      <c r="H14" s="191"/>
      <c r="I14" s="191"/>
      <c r="J14" s="191"/>
      <c r="L14" s="26">
        <v>3.073</v>
      </c>
      <c r="M14" s="1" t="s">
        <v>35</v>
      </c>
      <c r="N14" s="24">
        <f>L14-E35</f>
        <v>3.0000000000001137E-3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191"/>
      <c r="C15" s="191"/>
      <c r="D15" s="191"/>
      <c r="E15" s="191"/>
      <c r="F15" s="191"/>
      <c r="G15" s="191"/>
      <c r="H15" s="191"/>
      <c r="I15" s="191"/>
      <c r="J15" s="191"/>
      <c r="L15" s="26">
        <v>3.516</v>
      </c>
      <c r="M15" s="12" t="s">
        <v>36</v>
      </c>
      <c r="N15" s="24">
        <f>L15-E37</f>
        <v>-4.0000000000000036E-3</v>
      </c>
      <c r="O15" s="21"/>
      <c r="P15" s="194" t="s">
        <v>5</v>
      </c>
      <c r="Q15" s="194"/>
      <c r="R15" s="194"/>
      <c r="S15" s="194"/>
      <c r="T15" s="184" t="s">
        <v>37</v>
      </c>
      <c r="U15" s="184"/>
      <c r="V15" s="184"/>
      <c r="W15" s="184" t="s">
        <v>38</v>
      </c>
      <c r="X15" s="184"/>
      <c r="Y15" s="184"/>
      <c r="Z15" s="184" t="s">
        <v>39</v>
      </c>
      <c r="AA15" s="184"/>
      <c r="AB15" s="184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193" t="s">
        <v>40</v>
      </c>
      <c r="C16" s="193"/>
      <c r="D16" s="193"/>
      <c r="E16" s="193"/>
      <c r="F16" s="193"/>
      <c r="G16" s="193"/>
      <c r="H16" s="193"/>
      <c r="I16" s="193"/>
      <c r="J16" s="193"/>
      <c r="L16" s="20"/>
      <c r="M16" s="12"/>
      <c r="N16" s="12"/>
      <c r="O16" s="21"/>
      <c r="P16" s="194"/>
      <c r="Q16" s="194"/>
      <c r="R16" s="194"/>
      <c r="S16" s="194"/>
      <c r="T16" s="184"/>
      <c r="U16" s="184"/>
      <c r="V16" s="184"/>
      <c r="W16" s="184"/>
      <c r="X16" s="184"/>
      <c r="Y16" s="184"/>
      <c r="Z16" s="184"/>
      <c r="AA16" s="184"/>
      <c r="AB16" s="184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193"/>
      <c r="C17" s="193"/>
      <c r="D17" s="193"/>
      <c r="E17" s="193"/>
      <c r="F17" s="193"/>
      <c r="G17" s="193"/>
      <c r="H17" s="193"/>
      <c r="I17" s="193"/>
      <c r="J17" s="193"/>
      <c r="L17" s="12"/>
      <c r="M17" s="12"/>
      <c r="N17" s="12"/>
      <c r="O17" s="21"/>
      <c r="P17" s="194" t="s">
        <v>41</v>
      </c>
      <c r="Q17" s="194"/>
      <c r="R17" s="194"/>
      <c r="S17" s="194"/>
      <c r="T17" s="184" t="s">
        <v>42</v>
      </c>
      <c r="U17" s="184"/>
      <c r="V17" s="184"/>
      <c r="W17" s="184" t="s">
        <v>43</v>
      </c>
      <c r="X17" s="184"/>
      <c r="Y17" s="184"/>
      <c r="Z17" s="184" t="s">
        <v>41</v>
      </c>
      <c r="AA17" s="184"/>
      <c r="AB17" s="184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s">
        <v>44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191" t="s">
        <v>45</v>
      </c>
      <c r="C19" s="191"/>
      <c r="D19" s="191"/>
      <c r="E19" s="191"/>
      <c r="F19" s="191"/>
      <c r="G19" s="191"/>
      <c r="H19" s="191"/>
      <c r="I19" s="191"/>
      <c r="J19" s="191"/>
      <c r="L19" s="12"/>
      <c r="M19" s="12" t="s">
        <v>46</v>
      </c>
      <c r="N19" s="12"/>
      <c r="O19" s="21"/>
      <c r="P19" s="179" t="s">
        <v>47</v>
      </c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191"/>
      <c r="C20" s="191"/>
      <c r="D20" s="191"/>
      <c r="E20" s="191"/>
      <c r="F20" s="191"/>
      <c r="G20" s="191"/>
      <c r="H20" s="191"/>
      <c r="I20" s="191"/>
      <c r="J20" s="191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195" t="s">
        <v>5</v>
      </c>
      <c r="Q21" s="195" t="s">
        <v>56</v>
      </c>
      <c r="R21" s="198" t="s">
        <v>57</v>
      </c>
      <c r="S21" s="199"/>
      <c r="T21" s="198" t="s">
        <v>58</v>
      </c>
      <c r="U21" s="199"/>
      <c r="V21" s="32"/>
      <c r="W21" s="195" t="s">
        <v>5</v>
      </c>
      <c r="X21" s="195" t="s">
        <v>56</v>
      </c>
      <c r="Y21" s="198" t="s">
        <v>57</v>
      </c>
      <c r="Z21" s="199"/>
      <c r="AA21" s="198" t="s">
        <v>58</v>
      </c>
      <c r="AB21" s="199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193" t="s">
        <v>59</v>
      </c>
      <c r="C22" s="193"/>
      <c r="D22" s="193"/>
      <c r="E22" s="193"/>
      <c r="F22" s="193"/>
      <c r="G22" s="193"/>
      <c r="H22" s="193"/>
      <c r="I22" s="193"/>
      <c r="J22" s="193"/>
      <c r="P22" s="196"/>
      <c r="Q22" s="196"/>
      <c r="R22" s="195" t="s">
        <v>60</v>
      </c>
      <c r="S22" s="195" t="s">
        <v>61</v>
      </c>
      <c r="T22" s="195" t="s">
        <v>60</v>
      </c>
      <c r="U22" s="195" t="s">
        <v>61</v>
      </c>
      <c r="V22" s="32"/>
      <c r="W22" s="196"/>
      <c r="X22" s="196"/>
      <c r="Y22" s="195" t="s">
        <v>60</v>
      </c>
      <c r="Z22" s="195" t="s">
        <v>61</v>
      </c>
      <c r="AA22" s="195" t="s">
        <v>60</v>
      </c>
      <c r="AB22" s="195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193"/>
      <c r="C23" s="193"/>
      <c r="D23" s="193"/>
      <c r="E23" s="193"/>
      <c r="F23" s="193"/>
      <c r="G23" s="193"/>
      <c r="H23" s="193"/>
      <c r="I23" s="193"/>
      <c r="J23" s="193"/>
      <c r="P23" s="196"/>
      <c r="Q23" s="196"/>
      <c r="R23" s="196"/>
      <c r="S23" s="196"/>
      <c r="T23" s="196"/>
      <c r="U23" s="196"/>
      <c r="V23" s="32"/>
      <c r="W23" s="196"/>
      <c r="X23" s="196"/>
      <c r="Y23" s="196"/>
      <c r="Z23" s="196"/>
      <c r="AA23" s="196"/>
      <c r="AB23" s="196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196"/>
      <c r="Q24" s="196"/>
      <c r="R24" s="196"/>
      <c r="S24" s="196"/>
      <c r="T24" s="196"/>
      <c r="U24" s="196"/>
      <c r="V24" s="32"/>
      <c r="W24" s="196"/>
      <c r="X24" s="196"/>
      <c r="Y24" s="196"/>
      <c r="Z24" s="196"/>
      <c r="AA24" s="196"/>
      <c r="AB24" s="196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196"/>
      <c r="Q25" s="196"/>
      <c r="R25" s="196"/>
      <c r="S25" s="196"/>
      <c r="T25" s="196"/>
      <c r="U25" s="196"/>
      <c r="V25" s="32"/>
      <c r="W25" s="196"/>
      <c r="X25" s="196"/>
      <c r="Y25" s="196"/>
      <c r="Z25" s="196"/>
      <c r="AA25" s="196"/>
      <c r="AB25" s="196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193" t="s">
        <v>62</v>
      </c>
      <c r="C26" s="193"/>
      <c r="D26" s="193"/>
      <c r="E26" s="193"/>
      <c r="F26" s="193"/>
      <c r="G26" s="193"/>
      <c r="H26" s="193"/>
      <c r="I26" s="193"/>
      <c r="J26" s="193"/>
      <c r="P26" s="197"/>
      <c r="Q26" s="197"/>
      <c r="R26" s="197"/>
      <c r="S26" s="197"/>
      <c r="T26" s="197"/>
      <c r="U26" s="197"/>
      <c r="V26" s="33"/>
      <c r="W26" s="197"/>
      <c r="X26" s="197"/>
      <c r="Y26" s="197"/>
      <c r="Z26" s="197"/>
      <c r="AA26" s="197"/>
      <c r="AB26" s="197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193"/>
      <c r="C27" s="193"/>
      <c r="D27" s="193"/>
      <c r="E27" s="193"/>
      <c r="F27" s="193"/>
      <c r="G27" s="193"/>
      <c r="H27" s="193"/>
      <c r="I27" s="193"/>
      <c r="J27" s="193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193" t="s">
        <v>64</v>
      </c>
      <c r="C28" s="193"/>
      <c r="D28" s="193"/>
      <c r="E28" s="193"/>
      <c r="F28" s="193"/>
      <c r="G28" s="193"/>
      <c r="H28" s="193"/>
      <c r="I28" s="193"/>
      <c r="J28" s="193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193"/>
      <c r="C29" s="193"/>
      <c r="D29" s="193"/>
      <c r="E29" s="193"/>
      <c r="F29" s="193"/>
      <c r="G29" s="193"/>
      <c r="H29" s="193"/>
      <c r="I29" s="193"/>
      <c r="J29" s="193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193" t="s">
        <v>65</v>
      </c>
      <c r="C30" s="193"/>
      <c r="D30" s="193"/>
      <c r="E30" s="193"/>
      <c r="F30" s="193"/>
      <c r="G30" s="193"/>
      <c r="H30" s="193"/>
      <c r="I30" s="193"/>
      <c r="J30" s="193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193"/>
      <c r="C31" s="193"/>
      <c r="D31" s="193"/>
      <c r="E31" s="193"/>
      <c r="F31" s="193"/>
      <c r="G31" s="193"/>
      <c r="H31" s="193"/>
      <c r="I31" s="193"/>
      <c r="J31" s="193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1</v>
      </c>
      <c r="S32" s="34" t="s">
        <v>66</v>
      </c>
      <c r="T32" s="34">
        <v>1</v>
      </c>
      <c r="U32" s="34" t="s">
        <v>66</v>
      </c>
      <c r="V32" s="33"/>
      <c r="W32" s="36">
        <v>2</v>
      </c>
      <c r="X32" s="41">
        <v>0.22916666666666666</v>
      </c>
      <c r="Y32" s="34">
        <v>1</v>
      </c>
      <c r="Z32" s="34" t="s">
        <v>67</v>
      </c>
      <c r="AA32" s="34">
        <v>1</v>
      </c>
      <c r="AB32" s="34" t="s">
        <v>67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191" t="s">
        <v>68</v>
      </c>
      <c r="C33" s="191"/>
      <c r="D33" s="191"/>
      <c r="E33" s="191"/>
      <c r="F33" s="191"/>
      <c r="G33" s="191"/>
      <c r="H33" s="191"/>
      <c r="I33" s="191"/>
      <c r="J33" s="191"/>
      <c r="M33" s="1">
        <v>33</v>
      </c>
      <c r="N33" s="40">
        <v>360</v>
      </c>
      <c r="P33" s="34">
        <v>1</v>
      </c>
      <c r="Q33" s="35">
        <v>0.25</v>
      </c>
      <c r="R33" s="34">
        <v>1</v>
      </c>
      <c r="S33" s="34" t="s">
        <v>66</v>
      </c>
      <c r="T33" s="34">
        <v>1</v>
      </c>
      <c r="U33" s="34" t="s">
        <v>66</v>
      </c>
      <c r="V33" s="33"/>
      <c r="W33" s="36">
        <v>2</v>
      </c>
      <c r="X33" s="41">
        <v>0.25</v>
      </c>
      <c r="Y33" s="34">
        <v>2</v>
      </c>
      <c r="Z33" s="34" t="s">
        <v>67</v>
      </c>
      <c r="AA33" s="34">
        <v>2</v>
      </c>
      <c r="AB33" s="34" t="s">
        <v>67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191"/>
      <c r="C34" s="191"/>
      <c r="D34" s="191"/>
      <c r="E34" s="191"/>
      <c r="F34" s="191"/>
      <c r="G34" s="191"/>
      <c r="H34" s="191"/>
      <c r="I34" s="191"/>
      <c r="J34" s="191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4</v>
      </c>
      <c r="S34" s="34">
        <v>8</v>
      </c>
      <c r="T34" s="34">
        <v>4</v>
      </c>
      <c r="U34" s="34">
        <v>8</v>
      </c>
      <c r="V34" s="33"/>
      <c r="W34" s="36">
        <v>2</v>
      </c>
      <c r="X34" s="41">
        <v>0.27083333333333331</v>
      </c>
      <c r="Y34" s="34">
        <v>1</v>
      </c>
      <c r="Z34" s="34" t="s">
        <v>67</v>
      </c>
      <c r="AA34" s="34">
        <v>1</v>
      </c>
      <c r="AB34" s="34" t="s">
        <v>67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00" t="s">
        <v>69</v>
      </c>
      <c r="C35" s="200"/>
      <c r="D35" s="200"/>
      <c r="E35" s="201">
        <f t="array" ref="E35">ROUND(MAX(IF(G104:G221=0,H104:H221)),2)</f>
        <v>3.07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4</v>
      </c>
      <c r="S35" s="34">
        <v>8</v>
      </c>
      <c r="T35" s="34">
        <v>4</v>
      </c>
      <c r="U35" s="34">
        <v>8</v>
      </c>
      <c r="V35" s="33"/>
      <c r="W35" s="36">
        <v>2</v>
      </c>
      <c r="X35" s="41">
        <v>0.29166666666666669</v>
      </c>
      <c r="Y35" s="34">
        <v>2</v>
      </c>
      <c r="Z35" s="34" t="s">
        <v>67</v>
      </c>
      <c r="AA35" s="34">
        <v>2</v>
      </c>
      <c r="AB35" s="34" t="s">
        <v>67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00"/>
      <c r="C36" s="200"/>
      <c r="D36" s="200"/>
      <c r="E36" s="20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4</v>
      </c>
      <c r="S36" s="34">
        <v>8</v>
      </c>
      <c r="T36" s="34">
        <v>4</v>
      </c>
      <c r="U36" s="34">
        <v>8</v>
      </c>
      <c r="V36" s="32"/>
      <c r="W36" s="38">
        <v>2</v>
      </c>
      <c r="X36" s="39">
        <v>0.3125</v>
      </c>
      <c r="Y36" s="34">
        <v>2</v>
      </c>
      <c r="Z36" s="34" t="s">
        <v>70</v>
      </c>
      <c r="AA36" s="34">
        <v>2</v>
      </c>
      <c r="AB36" s="34" t="s">
        <v>70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00" t="s">
        <v>71</v>
      </c>
      <c r="C37" s="200"/>
      <c r="D37" s="200"/>
      <c r="E37" s="201">
        <f t="array" ref="E37">ROUND(MAX(IF(G104:G221=1,H104:H221)),2)</f>
        <v>3.52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4</v>
      </c>
      <c r="S37" s="34">
        <v>8</v>
      </c>
      <c r="T37" s="34">
        <v>4</v>
      </c>
      <c r="U37" s="34">
        <v>8</v>
      </c>
      <c r="V37" s="32"/>
      <c r="W37" s="38">
        <v>2</v>
      </c>
      <c r="X37" s="39">
        <v>0.33333333333333331</v>
      </c>
      <c r="Y37" s="34">
        <v>2</v>
      </c>
      <c r="Z37" s="34" t="s">
        <v>70</v>
      </c>
      <c r="AA37" s="34">
        <v>2</v>
      </c>
      <c r="AB37" s="34" t="s">
        <v>70</v>
      </c>
    </row>
    <row r="38" spans="1:38" ht="15.75" customHeight="1">
      <c r="A38" s="16"/>
      <c r="B38" s="200"/>
      <c r="C38" s="200"/>
      <c r="D38" s="200"/>
      <c r="E38" s="20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4</v>
      </c>
      <c r="S38" s="34">
        <v>8</v>
      </c>
      <c r="T38" s="34">
        <v>4</v>
      </c>
      <c r="U38" s="34">
        <v>8</v>
      </c>
      <c r="V38" s="32"/>
      <c r="W38" s="38">
        <v>2</v>
      </c>
      <c r="X38" s="39">
        <v>0.35416666666666669</v>
      </c>
      <c r="Y38" s="34">
        <v>2</v>
      </c>
      <c r="Z38" s="34" t="s">
        <v>70</v>
      </c>
      <c r="AA38" s="34">
        <v>2</v>
      </c>
      <c r="AB38" s="34" t="s">
        <v>70</v>
      </c>
    </row>
    <row r="39" spans="1:38" ht="15.75" customHeight="1">
      <c r="A39" s="16"/>
      <c r="B39" s="200" t="s">
        <v>72</v>
      </c>
      <c r="C39" s="200"/>
      <c r="D39" s="200"/>
      <c r="E39" s="201">
        <f>SUM(E35:E38)</f>
        <v>6.59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4</v>
      </c>
      <c r="S39" s="34">
        <v>8</v>
      </c>
      <c r="T39" s="34">
        <v>4</v>
      </c>
      <c r="U39" s="34">
        <v>8</v>
      </c>
      <c r="V39" s="32"/>
      <c r="W39" s="38">
        <v>2</v>
      </c>
      <c r="X39" s="39">
        <v>0.375</v>
      </c>
      <c r="Y39" s="34">
        <v>2</v>
      </c>
      <c r="Z39" s="34" t="s">
        <v>70</v>
      </c>
      <c r="AA39" s="34">
        <v>2</v>
      </c>
      <c r="AB39" s="34" t="s">
        <v>70</v>
      </c>
    </row>
    <row r="40" spans="1:38" ht="15.75" customHeight="1">
      <c r="A40" s="16"/>
      <c r="B40" s="200"/>
      <c r="C40" s="200"/>
      <c r="D40" s="200"/>
      <c r="E40" s="20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4</v>
      </c>
      <c r="S40" s="34">
        <v>8</v>
      </c>
      <c r="T40" s="34">
        <v>4</v>
      </c>
      <c r="U40" s="34">
        <v>8</v>
      </c>
      <c r="V40" s="32"/>
      <c r="W40" s="38">
        <v>2</v>
      </c>
      <c r="X40" s="39">
        <v>0.39583333333333331</v>
      </c>
      <c r="Y40" s="34">
        <v>2</v>
      </c>
      <c r="Z40" s="34" t="s">
        <v>70</v>
      </c>
      <c r="AA40" s="34">
        <v>2</v>
      </c>
      <c r="AB40" s="34" t="s">
        <v>70</v>
      </c>
    </row>
    <row r="41" spans="1:38" ht="15.75" customHeight="1">
      <c r="A41" s="16"/>
      <c r="B41" s="200"/>
      <c r="C41" s="200"/>
      <c r="D41" s="200"/>
      <c r="E41" s="203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3</v>
      </c>
      <c r="S41" s="34" t="s">
        <v>73</v>
      </c>
      <c r="T41" s="34">
        <v>3</v>
      </c>
      <c r="U41" s="34" t="s">
        <v>73</v>
      </c>
      <c r="V41" s="32"/>
      <c r="W41" s="38">
        <v>2</v>
      </c>
      <c r="X41" s="39">
        <v>0.41666666666666669</v>
      </c>
      <c r="Y41" s="34">
        <v>2</v>
      </c>
      <c r="Z41" s="34" t="s">
        <v>70</v>
      </c>
      <c r="AA41" s="34">
        <v>2</v>
      </c>
      <c r="AB41" s="34" t="s">
        <v>70</v>
      </c>
    </row>
    <row r="42" spans="1:38" ht="15.75" customHeight="1">
      <c r="A42" s="16"/>
      <c r="B42" s="200"/>
      <c r="C42" s="200"/>
      <c r="D42" s="200"/>
      <c r="E42" s="203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2</v>
      </c>
      <c r="S42" s="34" t="s">
        <v>73</v>
      </c>
      <c r="T42" s="34">
        <v>2</v>
      </c>
      <c r="U42" s="34" t="s">
        <v>73</v>
      </c>
      <c r="V42" s="32"/>
      <c r="W42" s="38">
        <v>2</v>
      </c>
      <c r="X42" s="39">
        <v>0.4375</v>
      </c>
      <c r="Y42" s="34">
        <v>2</v>
      </c>
      <c r="Z42" s="34" t="s">
        <v>70</v>
      </c>
      <c r="AA42" s="34">
        <v>2</v>
      </c>
      <c r="AB42" s="34" t="s">
        <v>70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3</v>
      </c>
      <c r="S43" s="34" t="s">
        <v>73</v>
      </c>
      <c r="T43" s="34">
        <v>3</v>
      </c>
      <c r="U43" s="34" t="s">
        <v>73</v>
      </c>
      <c r="V43" s="32"/>
      <c r="W43" s="38">
        <v>2</v>
      </c>
      <c r="X43" s="39">
        <v>0.45833333333333298</v>
      </c>
      <c r="Y43" s="34">
        <v>2</v>
      </c>
      <c r="Z43" s="34" t="s">
        <v>70</v>
      </c>
      <c r="AA43" s="34">
        <v>2</v>
      </c>
      <c r="AB43" s="34" t="s">
        <v>70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2</v>
      </c>
      <c r="S44" s="34" t="s">
        <v>73</v>
      </c>
      <c r="T44" s="34">
        <v>2</v>
      </c>
      <c r="U44" s="34" t="s">
        <v>73</v>
      </c>
      <c r="V44" s="32"/>
      <c r="W44" s="38">
        <v>2</v>
      </c>
      <c r="X44" s="39">
        <v>0.47916666666666702</v>
      </c>
      <c r="Y44" s="34">
        <v>1</v>
      </c>
      <c r="Z44" s="34" t="s">
        <v>70</v>
      </c>
      <c r="AA44" s="34">
        <v>1</v>
      </c>
      <c r="AB44" s="34" t="s">
        <v>70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3</v>
      </c>
      <c r="S45" s="34" t="s">
        <v>73</v>
      </c>
      <c r="T45" s="34">
        <v>3</v>
      </c>
      <c r="U45" s="34" t="s">
        <v>73</v>
      </c>
      <c r="V45" s="32"/>
      <c r="W45" s="38">
        <v>2</v>
      </c>
      <c r="X45" s="39">
        <v>0.5</v>
      </c>
      <c r="Y45" s="34">
        <v>2</v>
      </c>
      <c r="Z45" s="34" t="s">
        <v>70</v>
      </c>
      <c r="AA45" s="34">
        <v>2</v>
      </c>
      <c r="AB45" s="34" t="s">
        <v>70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2</v>
      </c>
      <c r="S46" s="34" t="s">
        <v>73</v>
      </c>
      <c r="T46" s="34">
        <v>2</v>
      </c>
      <c r="U46" s="34" t="s">
        <v>73</v>
      </c>
      <c r="V46" s="32"/>
      <c r="W46" s="38">
        <v>2</v>
      </c>
      <c r="X46" s="39">
        <v>0.52083333333333337</v>
      </c>
      <c r="Y46" s="34">
        <v>2</v>
      </c>
      <c r="Z46" s="34" t="s">
        <v>70</v>
      </c>
      <c r="AA46" s="34">
        <v>2</v>
      </c>
      <c r="AB46" s="34" t="s">
        <v>70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3</v>
      </c>
      <c r="S47" s="34" t="s">
        <v>73</v>
      </c>
      <c r="T47" s="34">
        <v>3</v>
      </c>
      <c r="U47" s="34" t="s">
        <v>73</v>
      </c>
      <c r="V47" s="32"/>
      <c r="W47" s="38">
        <v>2</v>
      </c>
      <c r="X47" s="39">
        <v>0.54166666666666663</v>
      </c>
      <c r="Y47" s="34">
        <v>2</v>
      </c>
      <c r="Z47" s="34" t="s">
        <v>70</v>
      </c>
      <c r="AA47" s="34">
        <v>2</v>
      </c>
      <c r="AB47" s="34" t="s">
        <v>70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3</v>
      </c>
      <c r="S48" s="34" t="s">
        <v>74</v>
      </c>
      <c r="T48" s="34">
        <v>3</v>
      </c>
      <c r="U48" s="34" t="s">
        <v>74</v>
      </c>
      <c r="V48" s="32"/>
      <c r="W48" s="38">
        <v>2</v>
      </c>
      <c r="X48" s="39">
        <v>0.5625</v>
      </c>
      <c r="Y48" s="34">
        <v>2</v>
      </c>
      <c r="Z48" s="34" t="s">
        <v>70</v>
      </c>
      <c r="AA48" s="34">
        <v>2</v>
      </c>
      <c r="AB48" s="34" t="s">
        <v>70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3</v>
      </c>
      <c r="S49" s="34" t="s">
        <v>74</v>
      </c>
      <c r="T49" s="34">
        <v>3</v>
      </c>
      <c r="U49" s="34" t="s">
        <v>74</v>
      </c>
      <c r="V49" s="32"/>
      <c r="W49" s="38">
        <v>2</v>
      </c>
      <c r="X49" s="39">
        <v>0.58333333333333337</v>
      </c>
      <c r="Y49" s="34">
        <v>2</v>
      </c>
      <c r="Z49" s="34" t="s">
        <v>70</v>
      </c>
      <c r="AA49" s="34">
        <v>2</v>
      </c>
      <c r="AB49" s="34" t="s">
        <v>70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74</v>
      </c>
      <c r="T50" s="34">
        <v>2</v>
      </c>
      <c r="U50" s="34" t="s">
        <v>74</v>
      </c>
      <c r="V50" s="32"/>
      <c r="W50" s="38">
        <v>2</v>
      </c>
      <c r="X50" s="39">
        <v>0.60416666666666663</v>
      </c>
      <c r="Y50" s="34">
        <v>2</v>
      </c>
      <c r="Z50" s="34" t="s">
        <v>70</v>
      </c>
      <c r="AA50" s="34">
        <v>2</v>
      </c>
      <c r="AB50" s="34" t="s">
        <v>70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3</v>
      </c>
      <c r="S51" s="34" t="s">
        <v>74</v>
      </c>
      <c r="T51" s="34">
        <v>3</v>
      </c>
      <c r="U51" s="34" t="s">
        <v>74</v>
      </c>
      <c r="V51" s="32"/>
      <c r="W51" s="38">
        <v>2</v>
      </c>
      <c r="X51" s="39">
        <v>0.625</v>
      </c>
      <c r="Y51" s="34">
        <v>2</v>
      </c>
      <c r="Z51" s="34" t="s">
        <v>70</v>
      </c>
      <c r="AA51" s="34">
        <v>2</v>
      </c>
      <c r="AB51" s="34" t="s">
        <v>70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3</v>
      </c>
      <c r="S52" s="34" t="s">
        <v>74</v>
      </c>
      <c r="T52" s="34">
        <v>3</v>
      </c>
      <c r="U52" s="34" t="s">
        <v>74</v>
      </c>
      <c r="V52" s="32"/>
      <c r="W52" s="38">
        <v>2</v>
      </c>
      <c r="X52" s="39">
        <v>0.64583333333333337</v>
      </c>
      <c r="Y52" s="34">
        <v>2</v>
      </c>
      <c r="Z52" s="34" t="s">
        <v>70</v>
      </c>
      <c r="AA52" s="34">
        <v>2</v>
      </c>
      <c r="AB52" s="34" t="s">
        <v>70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74</v>
      </c>
      <c r="T53" s="34">
        <v>2</v>
      </c>
      <c r="U53" s="34" t="s">
        <v>74</v>
      </c>
      <c r="V53" s="32"/>
      <c r="W53" s="38">
        <v>2</v>
      </c>
      <c r="X53" s="39">
        <v>0.66666666666666663</v>
      </c>
      <c r="Y53" s="34">
        <v>1</v>
      </c>
      <c r="Z53" s="34" t="s">
        <v>70</v>
      </c>
      <c r="AA53" s="34">
        <v>1</v>
      </c>
      <c r="AB53" s="34" t="s">
        <v>70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3</v>
      </c>
      <c r="S54" s="34">
        <v>9</v>
      </c>
      <c r="T54" s="34">
        <v>3</v>
      </c>
      <c r="U54" s="34">
        <v>9</v>
      </c>
      <c r="V54" s="32"/>
      <c r="W54" s="38">
        <v>2</v>
      </c>
      <c r="X54" s="39">
        <v>0.6875</v>
      </c>
      <c r="Y54" s="34">
        <v>2</v>
      </c>
      <c r="Z54" s="34" t="s">
        <v>70</v>
      </c>
      <c r="AA54" s="34">
        <v>2</v>
      </c>
      <c r="AB54" s="34" t="s">
        <v>70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4</v>
      </c>
      <c r="S55" s="34">
        <v>9</v>
      </c>
      <c r="T55" s="34">
        <v>4</v>
      </c>
      <c r="U55" s="34">
        <v>9</v>
      </c>
      <c r="V55" s="32"/>
      <c r="W55" s="38">
        <v>2</v>
      </c>
      <c r="X55" s="39">
        <v>0.70833333333333337</v>
      </c>
      <c r="Y55" s="34">
        <v>2</v>
      </c>
      <c r="Z55" s="34" t="s">
        <v>70</v>
      </c>
      <c r="AA55" s="34">
        <v>2</v>
      </c>
      <c r="AB55" s="34" t="s">
        <v>70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3</v>
      </c>
      <c r="S56" s="34">
        <v>9</v>
      </c>
      <c r="T56" s="34">
        <v>3</v>
      </c>
      <c r="U56" s="34">
        <v>9</v>
      </c>
      <c r="V56" s="32"/>
      <c r="W56" s="38">
        <v>2</v>
      </c>
      <c r="X56" s="39">
        <v>0.72916666666666663</v>
      </c>
      <c r="Y56" s="34">
        <v>2</v>
      </c>
      <c r="Z56" s="34" t="s">
        <v>70</v>
      </c>
      <c r="AA56" s="34">
        <v>2</v>
      </c>
      <c r="AB56" s="34" t="s">
        <v>70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4</v>
      </c>
      <c r="S57" s="34">
        <v>9</v>
      </c>
      <c r="T57" s="34">
        <v>4</v>
      </c>
      <c r="U57" s="34">
        <v>9</v>
      </c>
      <c r="V57" s="32"/>
      <c r="W57" s="38">
        <v>2</v>
      </c>
      <c r="X57" s="39">
        <v>0.75</v>
      </c>
      <c r="Y57" s="34">
        <v>2</v>
      </c>
      <c r="Z57" s="34" t="s">
        <v>70</v>
      </c>
      <c r="AA57" s="34">
        <v>2</v>
      </c>
      <c r="AB57" s="34" t="s">
        <v>70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3</v>
      </c>
      <c r="S58" s="34">
        <v>9</v>
      </c>
      <c r="T58" s="34">
        <v>3</v>
      </c>
      <c r="U58" s="34">
        <v>9</v>
      </c>
      <c r="V58" s="32"/>
      <c r="W58" s="38">
        <v>2</v>
      </c>
      <c r="X58" s="39">
        <v>0.77083333333333337</v>
      </c>
      <c r="Y58" s="34">
        <v>2</v>
      </c>
      <c r="Z58" s="34" t="s">
        <v>70</v>
      </c>
      <c r="AA58" s="34">
        <v>2</v>
      </c>
      <c r="AB58" s="34" t="s">
        <v>70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4</v>
      </c>
      <c r="S59" s="34">
        <v>9</v>
      </c>
      <c r="T59" s="34">
        <v>4</v>
      </c>
      <c r="U59" s="34">
        <v>9</v>
      </c>
      <c r="V59" s="32"/>
      <c r="W59" s="38">
        <v>2</v>
      </c>
      <c r="X59" s="39">
        <v>0.79166666666666663</v>
      </c>
      <c r="Y59" s="34">
        <v>2</v>
      </c>
      <c r="Z59" s="34" t="s">
        <v>70</v>
      </c>
      <c r="AA59" s="34">
        <v>2</v>
      </c>
      <c r="AB59" s="34" t="s">
        <v>70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70</v>
      </c>
      <c r="T60" s="34">
        <v>2</v>
      </c>
      <c r="U60" s="34" t="s">
        <v>70</v>
      </c>
      <c r="V60" s="32"/>
      <c r="W60" s="38">
        <v>2</v>
      </c>
      <c r="X60" s="39">
        <v>0.8125</v>
      </c>
      <c r="Y60" s="34">
        <v>2</v>
      </c>
      <c r="Z60" s="34" t="s">
        <v>70</v>
      </c>
      <c r="AA60" s="34">
        <v>2</v>
      </c>
      <c r="AB60" s="34" t="s">
        <v>70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2</v>
      </c>
      <c r="S61" s="34" t="s">
        <v>70</v>
      </c>
      <c r="T61" s="34">
        <v>2</v>
      </c>
      <c r="U61" s="34" t="s">
        <v>70</v>
      </c>
      <c r="V61" s="32"/>
      <c r="W61" s="38">
        <v>2</v>
      </c>
      <c r="X61" s="39">
        <v>0.83333333333333337</v>
      </c>
      <c r="Y61" s="34">
        <v>1</v>
      </c>
      <c r="Z61" s="34" t="s">
        <v>66</v>
      </c>
      <c r="AA61" s="34">
        <v>1</v>
      </c>
      <c r="AB61" s="34" t="s">
        <v>66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1</v>
      </c>
      <c r="S62" s="34" t="s">
        <v>66</v>
      </c>
      <c r="T62" s="34">
        <v>1</v>
      </c>
      <c r="U62" s="34" t="s">
        <v>66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66</v>
      </c>
      <c r="T63" s="34">
        <v>1</v>
      </c>
      <c r="U63" s="34" t="s">
        <v>66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66</v>
      </c>
      <c r="T64" s="34">
        <v>1</v>
      </c>
      <c r="U64" s="34" t="s">
        <v>66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1</v>
      </c>
      <c r="S67" s="34" t="s">
        <v>66</v>
      </c>
      <c r="T67" s="34">
        <v>1</v>
      </c>
      <c r="U67" s="34" t="s">
        <v>66</v>
      </c>
      <c r="V67" s="32"/>
      <c r="W67" s="38">
        <v>2</v>
      </c>
      <c r="X67" s="39">
        <v>0.95833333333333337</v>
      </c>
      <c r="Y67" s="34">
        <v>1</v>
      </c>
      <c r="Z67" s="34" t="s">
        <v>66</v>
      </c>
      <c r="AA67" s="34">
        <v>1</v>
      </c>
      <c r="AB67" s="34" t="s">
        <v>66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1</v>
      </c>
      <c r="S68" s="34" t="s">
        <v>66</v>
      </c>
      <c r="T68" s="34">
        <v>1</v>
      </c>
      <c r="U68" s="34" t="s">
        <v>66</v>
      </c>
      <c r="V68" s="32"/>
      <c r="W68" s="38">
        <v>2</v>
      </c>
      <c r="X68" s="39">
        <v>0.97916666666666663</v>
      </c>
      <c r="Y68" s="34">
        <v>1</v>
      </c>
      <c r="Z68" s="34" t="s">
        <v>66</v>
      </c>
      <c r="AA68" s="34">
        <v>1</v>
      </c>
      <c r="AB68" s="34" t="s">
        <v>66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1</v>
      </c>
      <c r="S69" s="34" t="s">
        <v>66</v>
      </c>
      <c r="T69" s="34">
        <v>1</v>
      </c>
      <c r="U69" s="34" t="s">
        <v>66</v>
      </c>
      <c r="V69" s="32"/>
      <c r="W69" s="38">
        <v>2</v>
      </c>
      <c r="X69" s="39">
        <v>0</v>
      </c>
      <c r="Y69" s="34">
        <v>1</v>
      </c>
      <c r="Z69" s="34" t="s">
        <v>66</v>
      </c>
      <c r="AA69" s="34">
        <v>1</v>
      </c>
      <c r="AB69" s="34" t="s">
        <v>66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1</v>
      </c>
      <c r="S70" s="34" t="s">
        <v>66</v>
      </c>
      <c r="T70" s="34">
        <v>1</v>
      </c>
      <c r="U70" s="34" t="s">
        <v>66</v>
      </c>
      <c r="V70" s="32"/>
      <c r="W70" s="38">
        <v>2</v>
      </c>
      <c r="X70" s="39">
        <v>2.0833333333333332E-2</v>
      </c>
      <c r="Y70" s="34">
        <v>1</v>
      </c>
      <c r="Z70" s="34" t="s">
        <v>66</v>
      </c>
      <c r="AA70" s="34">
        <v>1</v>
      </c>
      <c r="AB70" s="34" t="s">
        <v>66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04" t="s">
        <v>60</v>
      </c>
      <c r="Q75" s="205"/>
      <c r="R75" s="44">
        <f>SUM(R27:R74)</f>
        <v>98</v>
      </c>
      <c r="S75" s="44"/>
      <c r="T75" s="44">
        <f>SUM(T27:T74)</f>
        <v>98</v>
      </c>
      <c r="U75" s="44"/>
      <c r="V75" s="32"/>
      <c r="W75" s="206" t="s">
        <v>60</v>
      </c>
      <c r="X75" s="207"/>
      <c r="Y75" s="44">
        <f>SUM(Y27:Y74)</f>
        <v>64</v>
      </c>
      <c r="Z75" s="44"/>
      <c r="AA75" s="44">
        <f>SUM(AA27:AA74)</f>
        <v>64</v>
      </c>
      <c r="AB75" s="44"/>
      <c r="AH75" s="1"/>
    </row>
    <row r="76" spans="1:34" ht="15.75" customHeight="1">
      <c r="P76" s="73"/>
      <c r="Q76" s="73"/>
      <c r="R76" s="74"/>
      <c r="S76" s="74"/>
      <c r="T76" s="74"/>
      <c r="U76" s="74"/>
      <c r="V76" s="32"/>
      <c r="W76" s="74"/>
      <c r="X76" s="74"/>
      <c r="Y76" s="74"/>
      <c r="Z76" s="74"/>
      <c r="AA76" s="74"/>
      <c r="AB76" s="74"/>
      <c r="AH76" s="1"/>
    </row>
    <row r="77" spans="1:34" ht="15.75" customHeight="1">
      <c r="P77" s="73"/>
      <c r="Q77" s="73"/>
      <c r="R77" s="74"/>
      <c r="S77" s="74"/>
      <c r="T77" s="74"/>
      <c r="U77" s="74"/>
      <c r="V77" s="32"/>
      <c r="W77" s="74"/>
      <c r="X77" s="74"/>
      <c r="Y77" s="74"/>
      <c r="Z77" s="74"/>
      <c r="AA77" s="74"/>
      <c r="AB77" s="74"/>
      <c r="AH77" s="1"/>
    </row>
    <row r="78" spans="1:34" ht="15.75" customHeight="1">
      <c r="P78" s="73"/>
      <c r="Q78" s="73"/>
      <c r="R78" s="74"/>
      <c r="S78" s="74"/>
      <c r="T78" s="74"/>
      <c r="U78" s="74"/>
      <c r="V78" s="32"/>
      <c r="W78" s="74"/>
      <c r="X78" s="74"/>
      <c r="Y78" s="74"/>
      <c r="Z78" s="74"/>
      <c r="AA78" s="74"/>
      <c r="AB78" s="74"/>
      <c r="AH78" s="1"/>
    </row>
    <row r="79" spans="1:34" ht="15.75" customHeight="1">
      <c r="P79" s="73"/>
      <c r="Q79" s="73"/>
      <c r="R79" s="74"/>
      <c r="S79" s="74"/>
      <c r="T79" s="74"/>
      <c r="U79" s="74"/>
      <c r="V79" s="32"/>
      <c r="W79" s="74"/>
      <c r="X79" s="74"/>
      <c r="Y79" s="74"/>
      <c r="Z79" s="74"/>
      <c r="AA79" s="74"/>
      <c r="AB79" s="74"/>
      <c r="AH79" s="1"/>
    </row>
    <row r="80" spans="1:34" ht="15.75" customHeight="1">
      <c r="P80" s="73"/>
      <c r="Q80" s="73"/>
      <c r="R80" s="74"/>
      <c r="S80" s="74"/>
      <c r="T80" s="74"/>
      <c r="U80" s="74"/>
      <c r="V80" s="32"/>
      <c r="W80" s="74"/>
      <c r="X80" s="74"/>
      <c r="Y80" s="74"/>
      <c r="Z80" s="74"/>
      <c r="AA80" s="74"/>
      <c r="AB80" s="74"/>
      <c r="AH80" s="1"/>
    </row>
    <row r="81" spans="16:34" ht="15.75" customHeight="1">
      <c r="P81" s="73"/>
      <c r="Q81" s="73"/>
      <c r="R81" s="74"/>
      <c r="S81" s="74"/>
      <c r="T81" s="74"/>
      <c r="U81" s="74"/>
      <c r="V81" s="32"/>
      <c r="W81" s="74"/>
      <c r="X81" s="74"/>
      <c r="Y81" s="74"/>
      <c r="Z81" s="74"/>
      <c r="AA81" s="74"/>
      <c r="AB81" s="74"/>
      <c r="AH81" s="1"/>
    </row>
    <row r="82" spans="16:34" ht="15.75" customHeight="1">
      <c r="P82" s="73"/>
      <c r="Q82" s="73"/>
      <c r="R82" s="74"/>
      <c r="S82" s="74"/>
      <c r="T82" s="74"/>
      <c r="U82" s="74"/>
      <c r="V82" s="32"/>
      <c r="W82" s="74"/>
      <c r="X82" s="74"/>
      <c r="Y82" s="74"/>
      <c r="Z82" s="74"/>
      <c r="AA82" s="74"/>
      <c r="AB82" s="74"/>
      <c r="AH82" s="1"/>
    </row>
    <row r="83" spans="16:34" ht="15.75" customHeight="1">
      <c r="P83" s="73"/>
      <c r="Q83" s="73"/>
      <c r="R83" s="74"/>
      <c r="S83" s="74"/>
      <c r="T83" s="74"/>
      <c r="U83" s="74"/>
      <c r="V83" s="32"/>
      <c r="W83" s="74"/>
      <c r="X83" s="74"/>
      <c r="Y83" s="74"/>
      <c r="Z83" s="74"/>
      <c r="AA83" s="74"/>
      <c r="AB83" s="74"/>
      <c r="AH83" s="1"/>
    </row>
    <row r="84" spans="16:34" ht="15.75" customHeight="1">
      <c r="P84" s="73"/>
      <c r="Q84" s="73"/>
      <c r="R84" s="74"/>
      <c r="S84" s="74"/>
      <c r="T84" s="74"/>
      <c r="U84" s="74"/>
      <c r="V84" s="32"/>
      <c r="W84" s="74"/>
      <c r="X84" s="74"/>
      <c r="Y84" s="74"/>
      <c r="Z84" s="74"/>
      <c r="AA84" s="74"/>
      <c r="AB84" s="74"/>
      <c r="AH84" s="1"/>
    </row>
    <row r="85" spans="16:34" ht="15.75" customHeight="1">
      <c r="P85" s="73"/>
      <c r="Q85" s="73"/>
      <c r="R85" s="74"/>
      <c r="S85" s="74"/>
      <c r="T85" s="74"/>
      <c r="U85" s="74"/>
      <c r="V85" s="32"/>
      <c r="W85" s="74"/>
      <c r="X85" s="74"/>
      <c r="Y85" s="74"/>
      <c r="Z85" s="74"/>
      <c r="AA85" s="74"/>
      <c r="AB85" s="74"/>
      <c r="AH85" s="1"/>
    </row>
    <row r="86" spans="16:34" ht="15.75" customHeight="1">
      <c r="P86" s="73"/>
      <c r="Q86" s="73"/>
      <c r="R86" s="74"/>
      <c r="S86" s="74"/>
      <c r="T86" s="74"/>
      <c r="U86" s="74"/>
      <c r="V86" s="32"/>
      <c r="W86" s="74"/>
      <c r="X86" s="74"/>
      <c r="Y86" s="74"/>
      <c r="Z86" s="74"/>
      <c r="AA86" s="74"/>
      <c r="AB86" s="74"/>
      <c r="AH86" s="1"/>
    </row>
    <row r="87" spans="16:34" ht="15.75" customHeight="1">
      <c r="P87" s="73"/>
      <c r="Q87" s="73"/>
      <c r="R87" s="74"/>
      <c r="S87" s="74"/>
      <c r="T87" s="74"/>
      <c r="U87" s="74"/>
      <c r="V87" s="32"/>
      <c r="W87" s="74"/>
      <c r="X87" s="74"/>
      <c r="Y87" s="74"/>
      <c r="Z87" s="74"/>
      <c r="AA87" s="74"/>
      <c r="AB87" s="74"/>
      <c r="AH87" s="1"/>
    </row>
    <row r="88" spans="16:34" ht="15.75" customHeight="1">
      <c r="P88" s="73"/>
      <c r="Q88" s="73"/>
      <c r="R88" s="74"/>
      <c r="S88" s="74"/>
      <c r="T88" s="74"/>
      <c r="U88" s="74"/>
      <c r="V88" s="32"/>
      <c r="W88" s="74"/>
      <c r="X88" s="74"/>
      <c r="Y88" s="74"/>
      <c r="Z88" s="74"/>
      <c r="AA88" s="74"/>
      <c r="AB88" s="74"/>
      <c r="AH88" s="1"/>
    </row>
    <row r="89" spans="16:34" ht="15.75" customHeight="1">
      <c r="P89" s="73"/>
      <c r="Q89" s="73"/>
      <c r="R89" s="74"/>
      <c r="S89" s="74"/>
      <c r="T89" s="74"/>
      <c r="U89" s="74"/>
      <c r="V89" s="32"/>
      <c r="W89" s="74"/>
      <c r="X89" s="74"/>
      <c r="Y89" s="74"/>
      <c r="Z89" s="74"/>
      <c r="AA89" s="74"/>
      <c r="AB89" s="74"/>
      <c r="AH89" s="1"/>
    </row>
    <row r="90" spans="16:34" ht="15.75" customHeight="1">
      <c r="P90" s="73"/>
      <c r="Q90" s="73"/>
      <c r="R90" s="74"/>
      <c r="S90" s="74"/>
      <c r="T90" s="74"/>
      <c r="U90" s="74"/>
      <c r="V90" s="32"/>
      <c r="W90" s="74"/>
      <c r="X90" s="74"/>
      <c r="Y90" s="74"/>
      <c r="Z90" s="74"/>
      <c r="AA90" s="74"/>
      <c r="AB90" s="74"/>
      <c r="AH90" s="1"/>
    </row>
    <row r="91" spans="16:34" ht="15.75" customHeight="1">
      <c r="P91" s="73"/>
      <c r="Q91" s="73"/>
      <c r="R91" s="74"/>
      <c r="S91" s="74"/>
      <c r="T91" s="74"/>
      <c r="U91" s="74"/>
      <c r="V91" s="32"/>
      <c r="W91" s="74"/>
      <c r="X91" s="74"/>
      <c r="Y91" s="74"/>
      <c r="Z91" s="74"/>
      <c r="AA91" s="74"/>
      <c r="AB91" s="74"/>
      <c r="AH91" s="1"/>
    </row>
    <row r="92" spans="16:34" ht="15.75" customHeight="1">
      <c r="P92" s="73"/>
      <c r="Q92" s="73"/>
      <c r="R92" s="74"/>
      <c r="S92" s="74"/>
      <c r="T92" s="74"/>
      <c r="U92" s="74"/>
      <c r="V92" s="32"/>
      <c r="W92" s="74"/>
      <c r="X92" s="74"/>
      <c r="Y92" s="74"/>
      <c r="Z92" s="74"/>
      <c r="AA92" s="74"/>
      <c r="AB92" s="74"/>
      <c r="AH92" s="1"/>
    </row>
    <row r="93" spans="16:34" ht="15.75" customHeight="1">
      <c r="P93" s="73"/>
      <c r="Q93" s="73"/>
      <c r="R93" s="74"/>
      <c r="S93" s="74"/>
      <c r="T93" s="74"/>
      <c r="U93" s="74"/>
      <c r="V93" s="32"/>
      <c r="W93" s="74"/>
      <c r="X93" s="74"/>
      <c r="Y93" s="74"/>
      <c r="Z93" s="74"/>
      <c r="AA93" s="74"/>
      <c r="AB93" s="74"/>
      <c r="AH93" s="1"/>
    </row>
    <row r="94" spans="16:34" ht="15.75" customHeight="1">
      <c r="P94" s="73"/>
      <c r="Q94" s="73"/>
      <c r="R94" s="74"/>
      <c r="S94" s="74"/>
      <c r="T94" s="74"/>
      <c r="U94" s="74"/>
      <c r="V94" s="32"/>
      <c r="W94" s="74"/>
      <c r="X94" s="74"/>
      <c r="Y94" s="74"/>
      <c r="Z94" s="74"/>
      <c r="AA94" s="74"/>
      <c r="AB94" s="74"/>
      <c r="AH94" s="1"/>
    </row>
    <row r="95" spans="16:34" ht="15.75" customHeight="1">
      <c r="P95" s="73"/>
      <c r="Q95" s="73"/>
      <c r="R95" s="74"/>
      <c r="S95" s="74"/>
      <c r="T95" s="74"/>
      <c r="U95" s="74"/>
      <c r="V95" s="32"/>
      <c r="W95" s="74"/>
      <c r="X95" s="74"/>
      <c r="Y95" s="74"/>
      <c r="Z95" s="74"/>
      <c r="AA95" s="74"/>
      <c r="AB95" s="74"/>
      <c r="AH95" s="1"/>
    </row>
    <row r="96" spans="16:34" ht="15.75" customHeight="1">
      <c r="P96" s="73"/>
      <c r="Q96" s="73"/>
      <c r="R96" s="74"/>
      <c r="S96" s="74"/>
      <c r="T96" s="74"/>
      <c r="U96" s="74"/>
      <c r="V96" s="32"/>
      <c r="W96" s="74"/>
      <c r="X96" s="74"/>
      <c r="Y96" s="74"/>
      <c r="Z96" s="74"/>
      <c r="AA96" s="74"/>
      <c r="AB96" s="74"/>
      <c r="AH96" s="1"/>
    </row>
    <row r="97" spans="2:34" ht="15.75" customHeight="1">
      <c r="P97" s="73"/>
      <c r="Q97" s="73"/>
      <c r="R97" s="74"/>
      <c r="S97" s="74"/>
      <c r="T97" s="74"/>
      <c r="U97" s="74"/>
      <c r="V97" s="32"/>
      <c r="W97" s="74"/>
      <c r="X97" s="74"/>
      <c r="Y97" s="74"/>
      <c r="Z97" s="74"/>
      <c r="AA97" s="74"/>
      <c r="AB97" s="74"/>
      <c r="AH97" s="1"/>
    </row>
    <row r="98" spans="2:34" ht="15.75" customHeight="1">
      <c r="P98" s="73"/>
      <c r="Q98" s="73"/>
      <c r="R98" s="74"/>
      <c r="S98" s="74"/>
      <c r="T98" s="74"/>
      <c r="U98" s="74"/>
      <c r="V98" s="32"/>
      <c r="W98" s="74"/>
      <c r="X98" s="74"/>
      <c r="Y98" s="74"/>
      <c r="Z98" s="74"/>
      <c r="AA98" s="74"/>
      <c r="AB98" s="74"/>
      <c r="AH98" s="1"/>
    </row>
    <row r="99" spans="2:34" ht="15.75" customHeight="1">
      <c r="P99" s="73"/>
      <c r="Q99" s="73"/>
      <c r="R99" s="74"/>
      <c r="S99" s="74"/>
      <c r="T99" s="74"/>
      <c r="U99" s="74"/>
      <c r="V99" s="32"/>
      <c r="W99" s="74"/>
      <c r="X99" s="74"/>
      <c r="Y99" s="74"/>
      <c r="Z99" s="74"/>
      <c r="AA99" s="74"/>
      <c r="AB99" s="74"/>
      <c r="AH99" s="1"/>
    </row>
    <row r="100" spans="2:34" ht="15.75" customHeight="1">
      <c r="P100" s="73"/>
      <c r="Q100" s="73"/>
      <c r="R100" s="74"/>
      <c r="S100" s="74"/>
      <c r="T100" s="74"/>
      <c r="U100" s="74"/>
      <c r="V100" s="32"/>
      <c r="W100" s="74"/>
      <c r="X100" s="74"/>
      <c r="Y100" s="74"/>
      <c r="Z100" s="74"/>
      <c r="AA100" s="74"/>
      <c r="AB100" s="74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179" t="s">
        <v>75</v>
      </c>
      <c r="E102" s="179"/>
      <c r="F102" s="179"/>
      <c r="G102" s="179"/>
      <c r="H102" s="179"/>
      <c r="I102" s="179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02" t="s">
        <v>76</v>
      </c>
      <c r="C104" s="208" t="s">
        <v>77</v>
      </c>
      <c r="D104" s="202" t="s">
        <v>78</v>
      </c>
      <c r="E104" s="202" t="s">
        <v>79</v>
      </c>
      <c r="F104" s="202" t="s">
        <v>80</v>
      </c>
      <c r="G104" s="202" t="s">
        <v>81</v>
      </c>
      <c r="H104" s="202" t="s">
        <v>82</v>
      </c>
      <c r="I104" s="202" t="s">
        <v>83</v>
      </c>
      <c r="J104" s="202" t="s">
        <v>84</v>
      </c>
      <c r="P104" s="195" t="s">
        <v>5</v>
      </c>
      <c r="Q104" s="195" t="s">
        <v>56</v>
      </c>
      <c r="R104" s="198" t="s">
        <v>57</v>
      </c>
      <c r="S104" s="199"/>
      <c r="T104" s="198" t="s">
        <v>58</v>
      </c>
      <c r="U104" s="199"/>
      <c r="V104" s="32"/>
      <c r="W104" s="195" t="s">
        <v>5</v>
      </c>
      <c r="X104" s="195" t="s">
        <v>56</v>
      </c>
      <c r="Y104" s="198" t="s">
        <v>57</v>
      </c>
      <c r="Z104" s="199"/>
      <c r="AA104" s="198" t="s">
        <v>58</v>
      </c>
      <c r="AB104" s="199"/>
      <c r="AH104" s="1"/>
    </row>
    <row r="105" spans="2:34" ht="15.75" customHeight="1">
      <c r="B105" s="202"/>
      <c r="C105" s="209"/>
      <c r="D105" s="202"/>
      <c r="E105" s="202"/>
      <c r="F105" s="202"/>
      <c r="G105" s="202"/>
      <c r="H105" s="202"/>
      <c r="I105" s="202"/>
      <c r="J105" s="202"/>
      <c r="P105" s="196"/>
      <c r="Q105" s="196"/>
      <c r="R105" s="195" t="s">
        <v>60</v>
      </c>
      <c r="S105" s="195" t="s">
        <v>61</v>
      </c>
      <c r="T105" s="195" t="s">
        <v>85</v>
      </c>
      <c r="U105" s="195" t="s">
        <v>61</v>
      </c>
      <c r="V105" s="32"/>
      <c r="W105" s="196"/>
      <c r="X105" s="196"/>
      <c r="Y105" s="195" t="s">
        <v>60</v>
      </c>
      <c r="Z105" s="195" t="s">
        <v>61</v>
      </c>
      <c r="AA105" s="195" t="s">
        <v>60</v>
      </c>
      <c r="AB105" s="195" t="s">
        <v>61</v>
      </c>
      <c r="AH105" s="1"/>
    </row>
    <row r="106" spans="2:34" ht="15.75" customHeight="1">
      <c r="B106" s="202"/>
      <c r="C106" s="209"/>
      <c r="D106" s="202"/>
      <c r="E106" s="202"/>
      <c r="F106" s="202"/>
      <c r="G106" s="202"/>
      <c r="H106" s="202"/>
      <c r="I106" s="202"/>
      <c r="J106" s="202"/>
      <c r="P106" s="196"/>
      <c r="Q106" s="196"/>
      <c r="R106" s="196"/>
      <c r="S106" s="196"/>
      <c r="T106" s="196"/>
      <c r="U106" s="196"/>
      <c r="V106" s="32"/>
      <c r="W106" s="196"/>
      <c r="X106" s="196"/>
      <c r="Y106" s="196"/>
      <c r="Z106" s="196"/>
      <c r="AA106" s="196"/>
      <c r="AB106" s="196"/>
    </row>
    <row r="107" spans="2:34" ht="15.75" customHeight="1">
      <c r="B107" s="202"/>
      <c r="C107" s="209"/>
      <c r="D107" s="202"/>
      <c r="E107" s="202"/>
      <c r="F107" s="202"/>
      <c r="G107" s="202"/>
      <c r="H107" s="202"/>
      <c r="I107" s="202"/>
      <c r="J107" s="202"/>
      <c r="P107" s="196"/>
      <c r="Q107" s="196"/>
      <c r="R107" s="196"/>
      <c r="S107" s="196"/>
      <c r="T107" s="196"/>
      <c r="U107" s="196"/>
      <c r="V107" s="32"/>
      <c r="W107" s="196"/>
      <c r="X107" s="196"/>
      <c r="Y107" s="196"/>
      <c r="Z107" s="196"/>
      <c r="AA107" s="196"/>
      <c r="AB107" s="196"/>
    </row>
    <row r="108" spans="2:34" ht="15.75" customHeight="1">
      <c r="B108" s="202"/>
      <c r="C108" s="209"/>
      <c r="D108" s="202"/>
      <c r="E108" s="202"/>
      <c r="F108" s="202"/>
      <c r="G108" s="202"/>
      <c r="H108" s="202"/>
      <c r="I108" s="202"/>
      <c r="J108" s="202"/>
      <c r="P108" s="196"/>
      <c r="Q108" s="196"/>
      <c r="R108" s="196"/>
      <c r="S108" s="196"/>
      <c r="T108" s="196"/>
      <c r="U108" s="196"/>
      <c r="V108" s="32"/>
      <c r="W108" s="196"/>
      <c r="X108" s="196"/>
      <c r="Y108" s="196"/>
      <c r="Z108" s="196"/>
      <c r="AA108" s="196"/>
      <c r="AB108" s="196"/>
    </row>
    <row r="109" spans="2:34" ht="15.75" customHeight="1">
      <c r="B109" s="202"/>
      <c r="C109" s="209"/>
      <c r="D109" s="202"/>
      <c r="E109" s="202"/>
      <c r="F109" s="202"/>
      <c r="G109" s="202"/>
      <c r="H109" s="202"/>
      <c r="I109" s="202"/>
      <c r="J109" s="202"/>
      <c r="P109" s="197"/>
      <c r="Q109" s="197"/>
      <c r="R109" s="197"/>
      <c r="S109" s="197"/>
      <c r="T109" s="197"/>
      <c r="U109" s="197"/>
      <c r="V109" s="32"/>
      <c r="W109" s="197"/>
      <c r="X109" s="197"/>
      <c r="Y109" s="197"/>
      <c r="Z109" s="197"/>
      <c r="AA109" s="197"/>
      <c r="AB109" s="197"/>
    </row>
    <row r="110" spans="2:34" ht="15.75" customHeight="1">
      <c r="B110" s="202"/>
      <c r="C110" s="209"/>
      <c r="D110" s="202"/>
      <c r="E110" s="202"/>
      <c r="F110" s="202"/>
      <c r="G110" s="202"/>
      <c r="H110" s="202"/>
      <c r="I110" s="202"/>
      <c r="J110" s="202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02"/>
      <c r="C111" s="210"/>
      <c r="D111" s="202"/>
      <c r="E111" s="202"/>
      <c r="F111" s="202"/>
      <c r="G111" s="202"/>
      <c r="H111" s="202"/>
      <c r="I111" s="202"/>
      <c r="J111" s="202"/>
      <c r="L111" s="1" t="s">
        <v>86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87</v>
      </c>
      <c r="D112" s="50" t="s">
        <v>88</v>
      </c>
      <c r="E112" s="51">
        <v>55.658922426465999</v>
      </c>
      <c r="F112" s="51">
        <v>37.7501864635394</v>
      </c>
      <c r="G112" s="50">
        <v>0</v>
      </c>
      <c r="H112" s="57">
        <v>0</v>
      </c>
      <c r="I112" s="59">
        <v>0</v>
      </c>
      <c r="J112" s="50"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v>2</v>
      </c>
      <c r="C113" s="50" t="s">
        <v>89</v>
      </c>
      <c r="D113" s="50" t="s">
        <v>90</v>
      </c>
      <c r="E113" s="51">
        <v>55.658348762611197</v>
      </c>
      <c r="F113" s="51">
        <v>37.750076246296302</v>
      </c>
      <c r="G113" s="50">
        <v>0</v>
      </c>
      <c r="H113" s="57">
        <v>0.157</v>
      </c>
      <c r="I113" s="59">
        <v>0.157</v>
      </c>
      <c r="J113" s="50"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v>3</v>
      </c>
      <c r="C114" s="50" t="s">
        <v>89</v>
      </c>
      <c r="D114" s="50" t="s">
        <v>88</v>
      </c>
      <c r="E114" s="51">
        <v>55.6597111258897</v>
      </c>
      <c r="F114" s="51">
        <v>37.751868401435502</v>
      </c>
      <c r="G114" s="50">
        <v>0</v>
      </c>
      <c r="H114" s="57">
        <v>0.441</v>
      </c>
      <c r="I114" s="59">
        <v>0.28400000000000003</v>
      </c>
      <c r="J114" s="50"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13">
        <v>4</v>
      </c>
      <c r="C115" s="50" t="s">
        <v>91</v>
      </c>
      <c r="D115" s="50" t="s">
        <v>88</v>
      </c>
      <c r="E115" s="51">
        <v>55.660503653230997</v>
      </c>
      <c r="F115" s="51">
        <v>37.758870047770799</v>
      </c>
      <c r="G115" s="50">
        <v>0</v>
      </c>
      <c r="H115" s="57">
        <v>0.90200000000000002</v>
      </c>
      <c r="I115" s="59">
        <v>0.46100000000000002</v>
      </c>
      <c r="J115" s="50"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1</v>
      </c>
      <c r="S115" s="17" t="s">
        <v>66</v>
      </c>
      <c r="T115" s="17">
        <v>1</v>
      </c>
      <c r="U115" s="17" t="s">
        <v>66</v>
      </c>
      <c r="V115" s="32"/>
      <c r="W115" s="38">
        <v>4</v>
      </c>
      <c r="X115" s="37">
        <v>0.22916666666666666</v>
      </c>
      <c r="Y115" s="17">
        <v>1</v>
      </c>
      <c r="Z115" s="17" t="s">
        <v>66</v>
      </c>
      <c r="AA115" s="17">
        <v>1</v>
      </c>
      <c r="AB115" s="17" t="s">
        <v>66</v>
      </c>
      <c r="AH115" s="53"/>
    </row>
    <row r="116" spans="2:34" ht="15.75" customHeight="1">
      <c r="B116" s="13">
        <v>5</v>
      </c>
      <c r="C116" s="50" t="s">
        <v>92</v>
      </c>
      <c r="D116" s="50" t="s">
        <v>88</v>
      </c>
      <c r="E116" s="51">
        <v>55.662704869319001</v>
      </c>
      <c r="F116" s="51">
        <v>37.759610294349002</v>
      </c>
      <c r="G116" s="50">
        <v>0</v>
      </c>
      <c r="H116" s="57">
        <v>1.18</v>
      </c>
      <c r="I116" s="59">
        <v>0.27800000000000002</v>
      </c>
      <c r="J116" s="50"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1</v>
      </c>
      <c r="S116" s="17" t="s">
        <v>66</v>
      </c>
      <c r="T116" s="17">
        <v>1</v>
      </c>
      <c r="U116" s="17" t="s">
        <v>66</v>
      </c>
      <c r="V116" s="32"/>
      <c r="W116" s="38">
        <v>4</v>
      </c>
      <c r="X116" s="37">
        <v>0.25</v>
      </c>
      <c r="Y116" s="17">
        <v>2</v>
      </c>
      <c r="Z116" s="17" t="s">
        <v>93</v>
      </c>
      <c r="AA116" s="17">
        <v>2</v>
      </c>
      <c r="AB116" s="17" t="s">
        <v>93</v>
      </c>
      <c r="AH116" s="53"/>
    </row>
    <row r="117" spans="2:34" ht="15.75" customHeight="1">
      <c r="B117" s="13">
        <v>6</v>
      </c>
      <c r="C117" s="50" t="s">
        <v>94</v>
      </c>
      <c r="D117" s="50" t="s">
        <v>95</v>
      </c>
      <c r="E117" s="51">
        <v>55.663219795620101</v>
      </c>
      <c r="F117" s="51">
        <v>37.763586959652301</v>
      </c>
      <c r="G117" s="50">
        <v>0</v>
      </c>
      <c r="H117" s="57">
        <v>1.52</v>
      </c>
      <c r="I117" s="59">
        <v>0.34</v>
      </c>
      <c r="J117" s="50"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4</v>
      </c>
      <c r="S117" s="17">
        <v>8</v>
      </c>
      <c r="T117" s="17">
        <v>4</v>
      </c>
      <c r="U117" s="17">
        <v>8</v>
      </c>
      <c r="V117" s="32"/>
      <c r="W117" s="38">
        <v>4</v>
      </c>
      <c r="X117" s="37">
        <v>0.27083333333333331</v>
      </c>
      <c r="Y117" s="17">
        <v>1</v>
      </c>
      <c r="Z117" s="17" t="s">
        <v>93</v>
      </c>
      <c r="AA117" s="17">
        <v>1</v>
      </c>
      <c r="AB117" s="17" t="s">
        <v>93</v>
      </c>
      <c r="AH117" s="53"/>
    </row>
    <row r="118" spans="2:34" ht="15.75" customHeight="1">
      <c r="B118" s="13">
        <v>7</v>
      </c>
      <c r="C118" s="50" t="s">
        <v>96</v>
      </c>
      <c r="D118" s="50" t="s">
        <v>95</v>
      </c>
      <c r="E118" s="51">
        <v>55.661098201461698</v>
      </c>
      <c r="F118" s="51">
        <v>37.766160178213902</v>
      </c>
      <c r="G118" s="50">
        <v>0</v>
      </c>
      <c r="H118" s="57">
        <v>1.8069999999999999</v>
      </c>
      <c r="I118" s="59">
        <v>0.28699999999999998</v>
      </c>
      <c r="J118" s="50"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3</v>
      </c>
      <c r="S118" s="17">
        <v>8</v>
      </c>
      <c r="T118" s="17">
        <v>3</v>
      </c>
      <c r="U118" s="17">
        <v>8</v>
      </c>
      <c r="V118" s="32"/>
      <c r="W118" s="38">
        <v>4</v>
      </c>
      <c r="X118" s="37">
        <v>0.29166666666666669</v>
      </c>
      <c r="Y118" s="17">
        <v>2</v>
      </c>
      <c r="Z118" s="17" t="s">
        <v>97</v>
      </c>
      <c r="AA118" s="17">
        <v>2</v>
      </c>
      <c r="AB118" s="17" t="s">
        <v>97</v>
      </c>
      <c r="AH118" s="53"/>
    </row>
    <row r="119" spans="2:34" ht="15.75" customHeight="1">
      <c r="B119" s="13">
        <v>8</v>
      </c>
      <c r="C119" s="50" t="s">
        <v>98</v>
      </c>
      <c r="D119" s="50" t="s">
        <v>99</v>
      </c>
      <c r="E119" s="51">
        <v>55.658966015280797</v>
      </c>
      <c r="F119" s="51">
        <v>37.770035412662303</v>
      </c>
      <c r="G119" s="50">
        <v>0</v>
      </c>
      <c r="H119" s="57">
        <v>2.1859999999999999</v>
      </c>
      <c r="I119" s="59">
        <v>0.379</v>
      </c>
      <c r="J119" s="50"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4</v>
      </c>
      <c r="S119" s="17">
        <v>8</v>
      </c>
      <c r="T119" s="17">
        <v>4</v>
      </c>
      <c r="U119" s="17">
        <v>8</v>
      </c>
      <c r="V119" s="32"/>
      <c r="W119" s="38">
        <v>4</v>
      </c>
      <c r="X119" s="37">
        <v>0.3125</v>
      </c>
      <c r="Y119" s="17">
        <v>2</v>
      </c>
      <c r="Z119" s="17" t="s">
        <v>97</v>
      </c>
      <c r="AA119" s="17">
        <v>2</v>
      </c>
      <c r="AB119" s="17" t="s">
        <v>97</v>
      </c>
      <c r="AH119" s="53"/>
    </row>
    <row r="120" spans="2:34" ht="15.75" customHeight="1">
      <c r="B120" s="13">
        <v>9</v>
      </c>
      <c r="C120" s="50" t="s">
        <v>100</v>
      </c>
      <c r="D120" s="50" t="s">
        <v>101</v>
      </c>
      <c r="E120" s="51">
        <v>55.661678276293401</v>
      </c>
      <c r="F120" s="51">
        <v>37.774083449736203</v>
      </c>
      <c r="G120" s="50">
        <v>0</v>
      </c>
      <c r="H120" s="57">
        <v>2.645</v>
      </c>
      <c r="I120" s="59">
        <v>0.45900000000000002</v>
      </c>
      <c r="J120" s="50"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4</v>
      </c>
      <c r="S120" s="17">
        <v>8</v>
      </c>
      <c r="T120" s="17">
        <v>4</v>
      </c>
      <c r="U120" s="17">
        <v>8</v>
      </c>
      <c r="V120" s="32"/>
      <c r="W120" s="38">
        <v>4</v>
      </c>
      <c r="X120" s="37">
        <v>0.33333333333333331</v>
      </c>
      <c r="Y120" s="17">
        <v>2</v>
      </c>
      <c r="Z120" s="17" t="s">
        <v>97</v>
      </c>
      <c r="AA120" s="17">
        <v>2</v>
      </c>
      <c r="AB120" s="17" t="s">
        <v>97</v>
      </c>
      <c r="AH120" s="53"/>
    </row>
    <row r="121" spans="2:34" ht="15.75" customHeight="1">
      <c r="B121" s="13">
        <v>10</v>
      </c>
      <c r="C121" s="50" t="s">
        <v>102</v>
      </c>
      <c r="D121" s="50" t="s">
        <v>101</v>
      </c>
      <c r="E121" s="51">
        <v>55.660742849937897</v>
      </c>
      <c r="F121" s="51">
        <v>37.7780414131161</v>
      </c>
      <c r="G121" s="50">
        <v>0</v>
      </c>
      <c r="H121" s="57">
        <v>2.931</v>
      </c>
      <c r="I121" s="59">
        <v>0.28599999999999998</v>
      </c>
      <c r="J121" s="50"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3</v>
      </c>
      <c r="S121" s="17">
        <v>8</v>
      </c>
      <c r="T121" s="17">
        <v>3</v>
      </c>
      <c r="U121" s="17">
        <v>8</v>
      </c>
      <c r="V121" s="32"/>
      <c r="W121" s="38">
        <v>4</v>
      </c>
      <c r="X121" s="37">
        <v>0.35416666666666669</v>
      </c>
      <c r="Y121" s="17">
        <v>2</v>
      </c>
      <c r="Z121" s="17" t="s">
        <v>97</v>
      </c>
      <c r="AA121" s="17">
        <v>2</v>
      </c>
      <c r="AB121" s="17" t="s">
        <v>97</v>
      </c>
      <c r="AH121" s="53"/>
    </row>
    <row r="122" spans="2:34" ht="15.75" customHeight="1">
      <c r="B122" s="13">
        <v>11</v>
      </c>
      <c r="C122" s="50" t="s">
        <v>102</v>
      </c>
      <c r="D122" s="50" t="s">
        <v>103</v>
      </c>
      <c r="E122" s="51">
        <v>55.6598960633833</v>
      </c>
      <c r="F122" s="51">
        <v>37.779030695161701</v>
      </c>
      <c r="G122" s="50">
        <v>0</v>
      </c>
      <c r="H122" s="57">
        <v>3.073</v>
      </c>
      <c r="I122" s="59">
        <v>0.14199999999999999</v>
      </c>
      <c r="J122" s="50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4</v>
      </c>
      <c r="S122" s="17">
        <v>8</v>
      </c>
      <c r="T122" s="17">
        <v>4</v>
      </c>
      <c r="U122" s="17">
        <v>8</v>
      </c>
      <c r="V122" s="32"/>
      <c r="W122" s="38">
        <v>4</v>
      </c>
      <c r="X122" s="37">
        <v>0.375</v>
      </c>
      <c r="Y122" s="17">
        <v>2</v>
      </c>
      <c r="Z122" s="17" t="s">
        <v>97</v>
      </c>
      <c r="AA122" s="17">
        <v>2</v>
      </c>
      <c r="AB122" s="17" t="s">
        <v>97</v>
      </c>
      <c r="AH122" s="53"/>
    </row>
    <row r="123" spans="2:34" ht="15.75" customHeight="1">
      <c r="B123" s="13">
        <v>12</v>
      </c>
      <c r="C123" s="50" t="s">
        <v>102</v>
      </c>
      <c r="D123" s="50" t="s">
        <v>103</v>
      </c>
      <c r="E123" s="51">
        <v>55.6598960633833</v>
      </c>
      <c r="F123" s="51">
        <v>37.779030695161701</v>
      </c>
      <c r="G123" s="50">
        <v>1</v>
      </c>
      <c r="H123" s="57">
        <v>0</v>
      </c>
      <c r="I123" s="59">
        <v>0</v>
      </c>
      <c r="J123" s="50">
        <v>1</v>
      </c>
      <c r="L123" s="12">
        <v>12</v>
      </c>
      <c r="M123" s="50">
        <v>999</v>
      </c>
      <c r="N123" s="50">
        <v>0</v>
      </c>
      <c r="O123" s="21"/>
      <c r="P123" s="17">
        <v>3</v>
      </c>
      <c r="Q123" s="37">
        <v>0.39583333333333331</v>
      </c>
      <c r="R123" s="17">
        <v>3</v>
      </c>
      <c r="S123" s="17" t="s">
        <v>104</v>
      </c>
      <c r="T123" s="17">
        <v>3</v>
      </c>
      <c r="U123" s="17" t="s">
        <v>104</v>
      </c>
      <c r="V123" s="32"/>
      <c r="W123" s="38">
        <v>4</v>
      </c>
      <c r="X123" s="37">
        <v>0.39583333333333331</v>
      </c>
      <c r="Y123" s="17">
        <v>2</v>
      </c>
      <c r="Z123" s="17" t="s">
        <v>97</v>
      </c>
      <c r="AA123" s="17">
        <v>2</v>
      </c>
      <c r="AB123" s="17" t="s">
        <v>97</v>
      </c>
      <c r="AH123" s="53"/>
    </row>
    <row r="124" spans="2:34" ht="15.75" customHeight="1">
      <c r="B124" s="13">
        <v>13</v>
      </c>
      <c r="C124" s="50" t="s">
        <v>105</v>
      </c>
      <c r="D124" s="50" t="s">
        <v>103</v>
      </c>
      <c r="E124" s="51">
        <v>55.656796376662797</v>
      </c>
      <c r="F124" s="51">
        <v>37.777676200381599</v>
      </c>
      <c r="G124" s="50">
        <v>1</v>
      </c>
      <c r="H124" s="57">
        <v>0.34799999999999998</v>
      </c>
      <c r="I124" s="59">
        <v>0.34799999999999998</v>
      </c>
      <c r="J124" s="50">
        <v>2</v>
      </c>
      <c r="L124" s="12">
        <v>13</v>
      </c>
      <c r="M124" s="50">
        <v>0</v>
      </c>
      <c r="N124" s="50">
        <v>1</v>
      </c>
      <c r="O124" s="21"/>
      <c r="P124" s="17">
        <v>3</v>
      </c>
      <c r="Q124" s="37">
        <v>0.41666666666666669</v>
      </c>
      <c r="R124" s="17">
        <v>3</v>
      </c>
      <c r="S124" s="17" t="s">
        <v>104</v>
      </c>
      <c r="T124" s="17">
        <v>3</v>
      </c>
      <c r="U124" s="17" t="s">
        <v>104</v>
      </c>
      <c r="V124" s="32"/>
      <c r="W124" s="38">
        <v>4</v>
      </c>
      <c r="X124" s="37">
        <v>0.41666666666666669</v>
      </c>
      <c r="Y124" s="17">
        <v>1</v>
      </c>
      <c r="Z124" s="17" t="s">
        <v>97</v>
      </c>
      <c r="AA124" s="17">
        <v>1</v>
      </c>
      <c r="AB124" s="17" t="s">
        <v>97</v>
      </c>
      <c r="AH124" s="53"/>
    </row>
    <row r="125" spans="2:34" ht="15.75" customHeight="1">
      <c r="B125" s="13">
        <v>14</v>
      </c>
      <c r="C125" s="50" t="s">
        <v>106</v>
      </c>
      <c r="D125" s="50" t="s">
        <v>95</v>
      </c>
      <c r="E125" s="51">
        <v>55.6536777394751</v>
      </c>
      <c r="F125" s="51">
        <v>37.7756068147607</v>
      </c>
      <c r="G125" s="50">
        <v>1</v>
      </c>
      <c r="H125" s="57">
        <v>0.91500000000000004</v>
      </c>
      <c r="I125" s="59">
        <v>0.56699999999999995</v>
      </c>
      <c r="J125" s="50">
        <v>3</v>
      </c>
      <c r="L125" s="12">
        <v>14</v>
      </c>
      <c r="M125" s="50">
        <v>0</v>
      </c>
      <c r="N125" s="50">
        <v>2</v>
      </c>
      <c r="O125" s="21"/>
      <c r="P125" s="17">
        <v>3</v>
      </c>
      <c r="Q125" s="37">
        <v>0.4375</v>
      </c>
      <c r="R125" s="17">
        <v>2</v>
      </c>
      <c r="S125" s="17" t="s">
        <v>104</v>
      </c>
      <c r="T125" s="17">
        <v>2</v>
      </c>
      <c r="U125" s="17" t="s">
        <v>104</v>
      </c>
      <c r="V125" s="32"/>
      <c r="W125" s="38">
        <v>4</v>
      </c>
      <c r="X125" s="37">
        <v>0.4375</v>
      </c>
      <c r="Y125" s="17">
        <v>2</v>
      </c>
      <c r="Z125" s="17" t="s">
        <v>97</v>
      </c>
      <c r="AA125" s="17">
        <v>2</v>
      </c>
      <c r="AB125" s="17" t="s">
        <v>97</v>
      </c>
      <c r="AH125" s="53"/>
    </row>
    <row r="126" spans="2:34" ht="15.75" customHeight="1">
      <c r="B126" s="13">
        <v>15</v>
      </c>
      <c r="C126" s="50" t="s">
        <v>94</v>
      </c>
      <c r="D126" s="50" t="s">
        <v>95</v>
      </c>
      <c r="E126" s="51">
        <v>55.656593906778198</v>
      </c>
      <c r="F126" s="51">
        <v>37.772085425190298</v>
      </c>
      <c r="G126" s="50">
        <v>1</v>
      </c>
      <c r="H126" s="57">
        <v>1.3080000000000001</v>
      </c>
      <c r="I126" s="59">
        <v>0.39300000000000002</v>
      </c>
      <c r="J126" s="50">
        <v>4</v>
      </c>
      <c r="L126" s="12">
        <v>15</v>
      </c>
      <c r="M126" s="50">
        <v>0</v>
      </c>
      <c r="N126" s="50">
        <v>3</v>
      </c>
      <c r="O126" s="21"/>
      <c r="P126" s="17">
        <v>3</v>
      </c>
      <c r="Q126" s="37">
        <v>0.45833333333333298</v>
      </c>
      <c r="R126" s="17">
        <v>3</v>
      </c>
      <c r="S126" s="17" t="s">
        <v>104</v>
      </c>
      <c r="T126" s="17">
        <v>3</v>
      </c>
      <c r="U126" s="17" t="s">
        <v>104</v>
      </c>
      <c r="V126" s="32"/>
      <c r="W126" s="38">
        <v>4</v>
      </c>
      <c r="X126" s="37">
        <v>0.45833333333333298</v>
      </c>
      <c r="Y126" s="17">
        <v>2</v>
      </c>
      <c r="Z126" s="17" t="s">
        <v>97</v>
      </c>
      <c r="AA126" s="17">
        <v>2</v>
      </c>
      <c r="AB126" s="17" t="s">
        <v>97</v>
      </c>
      <c r="AH126" s="53"/>
    </row>
    <row r="127" spans="2:34" ht="15.75" customHeight="1">
      <c r="B127" s="13">
        <v>16</v>
      </c>
      <c r="C127" s="50" t="s">
        <v>98</v>
      </c>
      <c r="D127" s="50" t="s">
        <v>95</v>
      </c>
      <c r="E127" s="51">
        <v>55.659500136816099</v>
      </c>
      <c r="F127" s="51">
        <v>37.768551290691398</v>
      </c>
      <c r="G127" s="50">
        <v>1</v>
      </c>
      <c r="H127" s="57">
        <v>1.7010000000000001</v>
      </c>
      <c r="I127" s="59">
        <v>0.39300000000000002</v>
      </c>
      <c r="J127" s="50">
        <v>5</v>
      </c>
      <c r="L127" s="12">
        <v>16</v>
      </c>
      <c r="M127" s="50">
        <v>0</v>
      </c>
      <c r="N127" s="50">
        <v>4</v>
      </c>
      <c r="O127" s="21"/>
      <c r="P127" s="17">
        <v>3</v>
      </c>
      <c r="Q127" s="37">
        <v>0.47916666666666702</v>
      </c>
      <c r="R127" s="17">
        <v>3</v>
      </c>
      <c r="S127" s="17" t="s">
        <v>104</v>
      </c>
      <c r="T127" s="17">
        <v>3</v>
      </c>
      <c r="U127" s="17" t="s">
        <v>104</v>
      </c>
      <c r="V127" s="32"/>
      <c r="W127" s="38">
        <v>4</v>
      </c>
      <c r="X127" s="37">
        <v>0.47916666666666702</v>
      </c>
      <c r="Y127" s="17">
        <v>2</v>
      </c>
      <c r="Z127" s="17" t="s">
        <v>97</v>
      </c>
      <c r="AA127" s="17">
        <v>2</v>
      </c>
      <c r="AB127" s="17" t="s">
        <v>97</v>
      </c>
      <c r="AH127" s="53"/>
    </row>
    <row r="128" spans="2:34" ht="15.75" customHeight="1">
      <c r="B128" s="13">
        <v>17</v>
      </c>
      <c r="C128" s="50" t="s">
        <v>96</v>
      </c>
      <c r="D128" s="50" t="s">
        <v>95</v>
      </c>
      <c r="E128" s="51">
        <v>55.661865333374799</v>
      </c>
      <c r="F128" s="51">
        <v>37.765742288348299</v>
      </c>
      <c r="G128" s="50">
        <v>1</v>
      </c>
      <c r="H128" s="57">
        <v>2.0179999999999998</v>
      </c>
      <c r="I128" s="59">
        <v>0.317</v>
      </c>
      <c r="J128" s="50">
        <v>6</v>
      </c>
      <c r="L128" s="12">
        <v>17</v>
      </c>
      <c r="M128" s="50">
        <v>0</v>
      </c>
      <c r="N128" s="50">
        <v>5</v>
      </c>
      <c r="O128" s="21"/>
      <c r="P128" s="17">
        <v>3</v>
      </c>
      <c r="Q128" s="37">
        <v>0.5</v>
      </c>
      <c r="R128" s="17">
        <v>2</v>
      </c>
      <c r="S128" s="17" t="s">
        <v>104</v>
      </c>
      <c r="T128" s="17">
        <v>2</v>
      </c>
      <c r="U128" s="17" t="s">
        <v>104</v>
      </c>
      <c r="V128" s="32"/>
      <c r="W128" s="38">
        <v>4</v>
      </c>
      <c r="X128" s="37">
        <v>0.5</v>
      </c>
      <c r="Y128" s="17">
        <v>2</v>
      </c>
      <c r="Z128" s="17" t="s">
        <v>97</v>
      </c>
      <c r="AA128" s="17">
        <v>2</v>
      </c>
      <c r="AB128" s="17" t="s">
        <v>97</v>
      </c>
      <c r="AH128" s="53"/>
    </row>
    <row r="129" spans="2:34" ht="15.75" customHeight="1">
      <c r="B129" s="13">
        <v>18</v>
      </c>
      <c r="C129" s="50" t="s">
        <v>94</v>
      </c>
      <c r="D129" s="50" t="s">
        <v>88</v>
      </c>
      <c r="E129" s="51">
        <v>55.663504660998498</v>
      </c>
      <c r="F129" s="51">
        <v>37.760948756124002</v>
      </c>
      <c r="G129" s="50">
        <v>1</v>
      </c>
      <c r="H129" s="57">
        <v>2.456</v>
      </c>
      <c r="I129" s="59">
        <v>0.438</v>
      </c>
      <c r="J129" s="50">
        <v>7</v>
      </c>
      <c r="L129" s="12">
        <v>18</v>
      </c>
      <c r="M129" s="50">
        <v>0</v>
      </c>
      <c r="N129" s="50">
        <v>6</v>
      </c>
      <c r="O129" s="21"/>
      <c r="P129" s="17">
        <v>3</v>
      </c>
      <c r="Q129" s="37">
        <v>0.52083333333333337</v>
      </c>
      <c r="R129" s="17">
        <v>3</v>
      </c>
      <c r="S129" s="17" t="s">
        <v>104</v>
      </c>
      <c r="T129" s="17">
        <v>3</v>
      </c>
      <c r="U129" s="17" t="s">
        <v>104</v>
      </c>
      <c r="V129" s="32"/>
      <c r="W129" s="38">
        <v>4</v>
      </c>
      <c r="X129" s="37">
        <v>0.52083333333333337</v>
      </c>
      <c r="Y129" s="17">
        <v>2</v>
      </c>
      <c r="Z129" s="17" t="s">
        <v>97</v>
      </c>
      <c r="AA129" s="17">
        <v>2</v>
      </c>
      <c r="AB129" s="17" t="s">
        <v>97</v>
      </c>
      <c r="AH129" s="53"/>
    </row>
    <row r="130" spans="2:34" ht="15.75" customHeight="1">
      <c r="B130" s="13">
        <v>19</v>
      </c>
      <c r="C130" s="50" t="s">
        <v>92</v>
      </c>
      <c r="D130" s="50" t="s">
        <v>88</v>
      </c>
      <c r="E130" s="51">
        <v>55.6631744789725</v>
      </c>
      <c r="F130" s="51">
        <v>37.757524677729101</v>
      </c>
      <c r="G130" s="50">
        <v>1</v>
      </c>
      <c r="H130" s="57">
        <v>2.7309999999999999</v>
      </c>
      <c r="I130" s="59">
        <v>0.27500000000000002</v>
      </c>
      <c r="J130" s="50">
        <v>8</v>
      </c>
      <c r="L130" s="12">
        <v>19</v>
      </c>
      <c r="M130" s="50">
        <v>0</v>
      </c>
      <c r="N130" s="50">
        <v>7</v>
      </c>
      <c r="O130" s="21" t="s">
        <v>107</v>
      </c>
      <c r="P130" s="17">
        <v>3</v>
      </c>
      <c r="Q130" s="37">
        <v>0.54166666666666663</v>
      </c>
      <c r="R130" s="17">
        <v>3</v>
      </c>
      <c r="S130" s="17" t="s">
        <v>104</v>
      </c>
      <c r="T130" s="17">
        <v>3</v>
      </c>
      <c r="U130" s="17" t="s">
        <v>104</v>
      </c>
      <c r="V130" s="32"/>
      <c r="W130" s="38">
        <v>4</v>
      </c>
      <c r="X130" s="37">
        <v>0.54166666666666663</v>
      </c>
      <c r="Y130" s="17">
        <v>2</v>
      </c>
      <c r="Z130" s="17" t="s">
        <v>97</v>
      </c>
      <c r="AA130" s="17">
        <v>2</v>
      </c>
      <c r="AB130" s="17" t="s">
        <v>97</v>
      </c>
      <c r="AH130" s="53"/>
    </row>
    <row r="131" spans="2:34" ht="15.75" customHeight="1">
      <c r="B131" s="13">
        <v>20</v>
      </c>
      <c r="C131" s="50" t="s">
        <v>108</v>
      </c>
      <c r="D131" s="50" t="s">
        <v>88</v>
      </c>
      <c r="E131" s="51">
        <v>55.662094149011303</v>
      </c>
      <c r="F131" s="51">
        <v>37.752975640875299</v>
      </c>
      <c r="G131" s="50">
        <v>1</v>
      </c>
      <c r="H131" s="57">
        <v>3.0640000000000001</v>
      </c>
      <c r="I131" s="59">
        <v>0.33300000000000002</v>
      </c>
      <c r="J131" s="50">
        <v>9</v>
      </c>
      <c r="L131" s="12">
        <v>20</v>
      </c>
      <c r="M131" s="50">
        <v>0</v>
      </c>
      <c r="N131" s="50">
        <v>8</v>
      </c>
      <c r="O131" s="21"/>
      <c r="P131" s="17">
        <v>3</v>
      </c>
      <c r="Q131" s="37">
        <v>0.5625</v>
      </c>
      <c r="R131" s="17">
        <v>2</v>
      </c>
      <c r="S131" s="17" t="s">
        <v>104</v>
      </c>
      <c r="T131" s="17">
        <v>2</v>
      </c>
      <c r="U131" s="17" t="s">
        <v>104</v>
      </c>
      <c r="V131" s="32"/>
      <c r="W131" s="38">
        <v>4</v>
      </c>
      <c r="X131" s="37">
        <v>0.5625</v>
      </c>
      <c r="Y131" s="17">
        <v>1</v>
      </c>
      <c r="Z131" s="17" t="s">
        <v>97</v>
      </c>
      <c r="AA131" s="17">
        <v>1</v>
      </c>
      <c r="AB131" s="17" t="s">
        <v>97</v>
      </c>
      <c r="AH131" s="53"/>
    </row>
    <row r="132" spans="2:34" ht="15.75" customHeight="1">
      <c r="B132" s="13">
        <v>21</v>
      </c>
      <c r="C132" s="50" t="s">
        <v>109</v>
      </c>
      <c r="D132" s="50" t="s">
        <v>88</v>
      </c>
      <c r="E132" s="51">
        <v>55.659972746875098</v>
      </c>
      <c r="F132" s="51">
        <v>37.751769301505398</v>
      </c>
      <c r="G132" s="50">
        <v>1</v>
      </c>
      <c r="H132" s="57">
        <v>3.343</v>
      </c>
      <c r="I132" s="59">
        <v>0.27900000000000003</v>
      </c>
      <c r="J132" s="50">
        <v>10</v>
      </c>
      <c r="L132" s="12">
        <v>21</v>
      </c>
      <c r="M132" s="50">
        <v>0</v>
      </c>
      <c r="N132" s="50">
        <v>9</v>
      </c>
      <c r="O132" s="21"/>
      <c r="P132" s="17">
        <v>3</v>
      </c>
      <c r="Q132" s="37">
        <v>0.58333333333333337</v>
      </c>
      <c r="R132" s="17">
        <v>3</v>
      </c>
      <c r="S132" s="17" t="s">
        <v>104</v>
      </c>
      <c r="T132" s="17">
        <v>3</v>
      </c>
      <c r="U132" s="17" t="s">
        <v>104</v>
      </c>
      <c r="V132" s="32"/>
      <c r="W132" s="38">
        <v>4</v>
      </c>
      <c r="X132" s="37">
        <v>0.58333333333333337</v>
      </c>
      <c r="Y132" s="17">
        <v>2</v>
      </c>
      <c r="Z132" s="17" t="s">
        <v>97</v>
      </c>
      <c r="AA132" s="17">
        <v>2</v>
      </c>
      <c r="AB132" s="17" t="s">
        <v>97</v>
      </c>
      <c r="AH132" s="53"/>
    </row>
    <row r="133" spans="2:34" ht="15.75" customHeight="1">
      <c r="B133" s="13">
        <v>22</v>
      </c>
      <c r="C133" s="50" t="s">
        <v>87</v>
      </c>
      <c r="D133" s="50" t="s">
        <v>88</v>
      </c>
      <c r="E133" s="51">
        <v>55.658922426465999</v>
      </c>
      <c r="F133" s="51">
        <v>37.7501864635394</v>
      </c>
      <c r="G133" s="50">
        <v>1</v>
      </c>
      <c r="H133" s="57">
        <v>3.516</v>
      </c>
      <c r="I133" s="59">
        <v>0.17299999999999999</v>
      </c>
      <c r="J133" s="50">
        <v>11</v>
      </c>
      <c r="L133" s="12">
        <v>22</v>
      </c>
      <c r="M133" s="50">
        <v>0</v>
      </c>
      <c r="N133" s="50">
        <v>999</v>
      </c>
      <c r="O133" s="21"/>
      <c r="P133" s="17">
        <v>3</v>
      </c>
      <c r="Q133" s="37">
        <v>0.60416666666666663</v>
      </c>
      <c r="R133" s="17">
        <v>3</v>
      </c>
      <c r="S133" s="17" t="s">
        <v>104</v>
      </c>
      <c r="T133" s="17">
        <v>3</v>
      </c>
      <c r="U133" s="17" t="s">
        <v>104</v>
      </c>
      <c r="V133" s="32"/>
      <c r="W133" s="38">
        <v>4</v>
      </c>
      <c r="X133" s="37">
        <v>0.60416666666666663</v>
      </c>
      <c r="Y133" s="17">
        <v>2</v>
      </c>
      <c r="Z133" s="17" t="s">
        <v>97</v>
      </c>
      <c r="AA133" s="17">
        <v>2</v>
      </c>
      <c r="AB133" s="17" t="s">
        <v>97</v>
      </c>
      <c r="AH133" s="53"/>
    </row>
    <row r="134" spans="2:34" ht="15.75" customHeight="1">
      <c r="B134" s="13" t="s">
        <v>107</v>
      </c>
      <c r="C134" s="50" t="s">
        <v>107</v>
      </c>
      <c r="D134" s="50" t="s">
        <v>107</v>
      </c>
      <c r="E134" s="51" t="s">
        <v>107</v>
      </c>
      <c r="F134" s="51" t="s">
        <v>107</v>
      </c>
      <c r="G134" s="50" t="s">
        <v>107</v>
      </c>
      <c r="H134" s="52" t="s">
        <v>107</v>
      </c>
      <c r="I134" s="50" t="s">
        <v>107</v>
      </c>
      <c r="J134" s="50" t="s">
        <v>107</v>
      </c>
      <c r="L134" s="12">
        <v>23</v>
      </c>
      <c r="M134" s="50">
        <v>0</v>
      </c>
      <c r="N134" s="50">
        <v>0</v>
      </c>
      <c r="O134" s="21"/>
      <c r="P134" s="17">
        <v>3</v>
      </c>
      <c r="Q134" s="37">
        <v>0.625</v>
      </c>
      <c r="R134" s="17">
        <v>2</v>
      </c>
      <c r="S134" s="17" t="s">
        <v>104</v>
      </c>
      <c r="T134" s="17">
        <v>2</v>
      </c>
      <c r="U134" s="17" t="s">
        <v>104</v>
      </c>
      <c r="V134" s="32"/>
      <c r="W134" s="38">
        <v>4</v>
      </c>
      <c r="X134" s="37">
        <v>0.625</v>
      </c>
      <c r="Y134" s="17">
        <v>2</v>
      </c>
      <c r="Z134" s="17" t="s">
        <v>97</v>
      </c>
      <c r="AA134" s="17">
        <v>2</v>
      </c>
      <c r="AB134" s="17" t="s">
        <v>97</v>
      </c>
      <c r="AH134" s="53"/>
    </row>
    <row r="135" spans="2:34" ht="15.75" customHeight="1">
      <c r="B135" s="13" t="s">
        <v>107</v>
      </c>
      <c r="C135" s="50" t="s">
        <v>107</v>
      </c>
      <c r="D135" s="50" t="s">
        <v>107</v>
      </c>
      <c r="E135" s="51" t="s">
        <v>107</v>
      </c>
      <c r="F135" s="51" t="s">
        <v>107</v>
      </c>
      <c r="G135" s="50" t="s">
        <v>107</v>
      </c>
      <c r="H135" s="52" t="s">
        <v>107</v>
      </c>
      <c r="I135" s="50" t="s">
        <v>107</v>
      </c>
      <c r="J135" s="50" t="s">
        <v>107</v>
      </c>
      <c r="L135" s="12">
        <v>24</v>
      </c>
      <c r="M135" s="50">
        <v>0</v>
      </c>
      <c r="N135" s="50">
        <v>0</v>
      </c>
      <c r="O135" s="21"/>
      <c r="P135" s="17">
        <v>3</v>
      </c>
      <c r="Q135" s="37">
        <v>0.64583333333333337</v>
      </c>
      <c r="R135" s="17">
        <v>3</v>
      </c>
      <c r="S135" s="17">
        <v>9</v>
      </c>
      <c r="T135" s="17">
        <v>3</v>
      </c>
      <c r="U135" s="17">
        <v>9</v>
      </c>
      <c r="V135" s="32"/>
      <c r="W135" s="38">
        <v>4</v>
      </c>
      <c r="X135" s="37">
        <v>0.64583333333333337</v>
      </c>
      <c r="Y135" s="17">
        <v>2</v>
      </c>
      <c r="Z135" s="17" t="s">
        <v>97</v>
      </c>
      <c r="AA135" s="17">
        <v>2</v>
      </c>
      <c r="AB135" s="17" t="s">
        <v>97</v>
      </c>
      <c r="AH135" s="53"/>
    </row>
    <row r="136" spans="2:34" ht="15.75" customHeight="1">
      <c r="B136" s="13" t="s">
        <v>107</v>
      </c>
      <c r="C136" s="50" t="s">
        <v>107</v>
      </c>
      <c r="D136" s="50" t="s">
        <v>107</v>
      </c>
      <c r="E136" s="51" t="s">
        <v>107</v>
      </c>
      <c r="F136" s="51" t="s">
        <v>107</v>
      </c>
      <c r="G136" s="50" t="s">
        <v>107</v>
      </c>
      <c r="H136" s="52" t="s">
        <v>107</v>
      </c>
      <c r="I136" s="50" t="s">
        <v>107</v>
      </c>
      <c r="J136" s="50" t="s">
        <v>107</v>
      </c>
      <c r="L136" s="12">
        <v>25</v>
      </c>
      <c r="M136" s="50">
        <v>0</v>
      </c>
      <c r="N136" s="50">
        <v>0</v>
      </c>
      <c r="O136" s="21"/>
      <c r="P136" s="17">
        <v>3</v>
      </c>
      <c r="Q136" s="37">
        <v>0.66666666666666663</v>
      </c>
      <c r="R136" s="17">
        <v>4</v>
      </c>
      <c r="S136" s="17">
        <v>9</v>
      </c>
      <c r="T136" s="17">
        <v>4</v>
      </c>
      <c r="U136" s="17">
        <v>9</v>
      </c>
      <c r="V136" s="32"/>
      <c r="W136" s="38">
        <v>4</v>
      </c>
      <c r="X136" s="37">
        <v>0.66666666666666663</v>
      </c>
      <c r="Y136" s="17">
        <v>2</v>
      </c>
      <c r="Z136" s="17" t="s">
        <v>97</v>
      </c>
      <c r="AA136" s="17">
        <v>2</v>
      </c>
      <c r="AB136" s="17" t="s">
        <v>97</v>
      </c>
      <c r="AH136" s="53"/>
    </row>
    <row r="137" spans="2:34" ht="15.75" customHeight="1">
      <c r="B137" s="13" t="s">
        <v>107</v>
      </c>
      <c r="C137" s="50" t="s">
        <v>107</v>
      </c>
      <c r="D137" s="50" t="s">
        <v>107</v>
      </c>
      <c r="E137" s="51" t="s">
        <v>107</v>
      </c>
      <c r="F137" s="51" t="s">
        <v>107</v>
      </c>
      <c r="G137" s="50" t="s">
        <v>107</v>
      </c>
      <c r="H137" s="52" t="s">
        <v>107</v>
      </c>
      <c r="I137" s="50" t="s">
        <v>107</v>
      </c>
      <c r="J137" s="50" t="s">
        <v>107</v>
      </c>
      <c r="L137" s="12">
        <v>26</v>
      </c>
      <c r="M137" s="50">
        <v>0</v>
      </c>
      <c r="N137" s="50">
        <v>0</v>
      </c>
      <c r="O137" s="21"/>
      <c r="P137" s="17">
        <v>3</v>
      </c>
      <c r="Q137" s="37">
        <v>0.6875</v>
      </c>
      <c r="R137" s="17">
        <v>3</v>
      </c>
      <c r="S137" s="17">
        <v>9</v>
      </c>
      <c r="T137" s="17">
        <v>3</v>
      </c>
      <c r="U137" s="17">
        <v>9</v>
      </c>
      <c r="V137" s="32"/>
      <c r="W137" s="38">
        <v>4</v>
      </c>
      <c r="X137" s="37">
        <v>0.6875</v>
      </c>
      <c r="Y137" s="17">
        <v>2</v>
      </c>
      <c r="Z137" s="17" t="s">
        <v>97</v>
      </c>
      <c r="AA137" s="17">
        <v>2</v>
      </c>
      <c r="AB137" s="17" t="s">
        <v>97</v>
      </c>
      <c r="AH137" s="53"/>
    </row>
    <row r="138" spans="2:34" ht="15.75" customHeight="1">
      <c r="B138" s="13" t="s">
        <v>107</v>
      </c>
      <c r="C138" s="50" t="s">
        <v>107</v>
      </c>
      <c r="D138" s="50" t="s">
        <v>107</v>
      </c>
      <c r="E138" s="51" t="s">
        <v>107</v>
      </c>
      <c r="F138" s="51" t="s">
        <v>107</v>
      </c>
      <c r="G138" s="50" t="s">
        <v>107</v>
      </c>
      <c r="H138" s="52" t="s">
        <v>107</v>
      </c>
      <c r="I138" s="50" t="s">
        <v>107</v>
      </c>
      <c r="J138" s="50" t="s">
        <v>107</v>
      </c>
      <c r="L138" s="12">
        <v>27</v>
      </c>
      <c r="M138" s="50">
        <v>0</v>
      </c>
      <c r="N138" s="50">
        <v>0</v>
      </c>
      <c r="O138" s="21"/>
      <c r="P138" s="17">
        <v>3</v>
      </c>
      <c r="Q138" s="37">
        <v>0.70833333333333337</v>
      </c>
      <c r="R138" s="17">
        <v>4</v>
      </c>
      <c r="S138" s="17">
        <v>9</v>
      </c>
      <c r="T138" s="17">
        <v>4</v>
      </c>
      <c r="U138" s="17">
        <v>9</v>
      </c>
      <c r="V138" s="32"/>
      <c r="W138" s="38">
        <v>4</v>
      </c>
      <c r="X138" s="37">
        <v>0.70833333333333337</v>
      </c>
      <c r="Y138" s="17">
        <v>1</v>
      </c>
      <c r="Z138" s="17" t="s">
        <v>97</v>
      </c>
      <c r="AA138" s="17">
        <v>1</v>
      </c>
      <c r="AB138" s="17" t="s">
        <v>97</v>
      </c>
      <c r="AH138" s="53"/>
    </row>
    <row r="139" spans="2:34" ht="15.75" customHeight="1">
      <c r="B139" s="13" t="s">
        <v>107</v>
      </c>
      <c r="C139" s="50" t="s">
        <v>107</v>
      </c>
      <c r="D139" s="50" t="s">
        <v>107</v>
      </c>
      <c r="E139" s="51" t="s">
        <v>107</v>
      </c>
      <c r="F139" s="51" t="s">
        <v>107</v>
      </c>
      <c r="G139" s="50" t="s">
        <v>107</v>
      </c>
      <c r="H139" s="52" t="s">
        <v>107</v>
      </c>
      <c r="I139" s="50" t="s">
        <v>107</v>
      </c>
      <c r="J139" s="50" t="s">
        <v>107</v>
      </c>
      <c r="L139" s="12">
        <v>28</v>
      </c>
      <c r="M139" s="50">
        <v>0</v>
      </c>
      <c r="N139" s="50">
        <v>0</v>
      </c>
      <c r="O139" s="21"/>
      <c r="P139" s="17">
        <v>3</v>
      </c>
      <c r="Q139" s="37">
        <v>0.72916666666666663</v>
      </c>
      <c r="R139" s="17">
        <v>3</v>
      </c>
      <c r="S139" s="17">
        <v>9</v>
      </c>
      <c r="T139" s="17">
        <v>3</v>
      </c>
      <c r="U139" s="17">
        <v>9</v>
      </c>
      <c r="V139" s="32"/>
      <c r="W139" s="38">
        <v>4</v>
      </c>
      <c r="X139" s="37">
        <v>0.72916666666666663</v>
      </c>
      <c r="Y139" s="17">
        <v>2</v>
      </c>
      <c r="Z139" s="17" t="s">
        <v>97</v>
      </c>
      <c r="AA139" s="17">
        <v>2</v>
      </c>
      <c r="AB139" s="17" t="s">
        <v>97</v>
      </c>
      <c r="AH139" s="53"/>
    </row>
    <row r="140" spans="2:34" ht="15.75" customHeight="1">
      <c r="B140" s="13" t="s">
        <v>107</v>
      </c>
      <c r="C140" s="50" t="s">
        <v>107</v>
      </c>
      <c r="D140" s="50" t="s">
        <v>107</v>
      </c>
      <c r="E140" s="51" t="s">
        <v>107</v>
      </c>
      <c r="F140" s="51" t="s">
        <v>107</v>
      </c>
      <c r="G140" s="50" t="s">
        <v>107</v>
      </c>
      <c r="H140" s="52" t="s">
        <v>107</v>
      </c>
      <c r="I140" s="50" t="s">
        <v>107</v>
      </c>
      <c r="J140" s="50" t="s">
        <v>107</v>
      </c>
      <c r="L140" s="12">
        <v>29</v>
      </c>
      <c r="M140" s="50">
        <v>0</v>
      </c>
      <c r="N140" s="50">
        <v>0</v>
      </c>
      <c r="O140" s="21"/>
      <c r="P140" s="17">
        <v>3</v>
      </c>
      <c r="Q140" s="37">
        <v>0.75</v>
      </c>
      <c r="R140" s="17">
        <v>4</v>
      </c>
      <c r="S140" s="17">
        <v>9</v>
      </c>
      <c r="T140" s="17">
        <v>4</v>
      </c>
      <c r="U140" s="17">
        <v>9</v>
      </c>
      <c r="V140" s="32"/>
      <c r="W140" s="38">
        <v>4</v>
      </c>
      <c r="X140" s="37">
        <v>0.75</v>
      </c>
      <c r="Y140" s="17">
        <v>2</v>
      </c>
      <c r="Z140" s="17" t="s">
        <v>97</v>
      </c>
      <c r="AA140" s="17">
        <v>2</v>
      </c>
      <c r="AB140" s="17" t="s">
        <v>97</v>
      </c>
      <c r="AH140" s="53"/>
    </row>
    <row r="141" spans="2:34" ht="15.75" customHeight="1">
      <c r="B141" s="13" t="s">
        <v>107</v>
      </c>
      <c r="C141" s="50" t="s">
        <v>107</v>
      </c>
      <c r="D141" s="50" t="s">
        <v>107</v>
      </c>
      <c r="E141" s="51" t="s">
        <v>107</v>
      </c>
      <c r="F141" s="51" t="s">
        <v>107</v>
      </c>
      <c r="G141" s="50" t="s">
        <v>107</v>
      </c>
      <c r="H141" s="52" t="s">
        <v>107</v>
      </c>
      <c r="I141" s="50" t="s">
        <v>107</v>
      </c>
      <c r="J141" s="50" t="s">
        <v>107</v>
      </c>
      <c r="L141" s="12">
        <v>30</v>
      </c>
      <c r="M141" s="50">
        <v>0</v>
      </c>
      <c r="N141" s="50">
        <v>0</v>
      </c>
      <c r="O141" s="21"/>
      <c r="P141" s="17">
        <v>3</v>
      </c>
      <c r="Q141" s="37">
        <v>0.77083333333333337</v>
      </c>
      <c r="R141" s="17">
        <v>3</v>
      </c>
      <c r="S141" s="17">
        <v>9</v>
      </c>
      <c r="T141" s="17">
        <v>3</v>
      </c>
      <c r="U141" s="17">
        <v>9</v>
      </c>
      <c r="V141" s="32"/>
      <c r="W141" s="38">
        <v>4</v>
      </c>
      <c r="X141" s="37">
        <v>0.77083333333333337</v>
      </c>
      <c r="Y141" s="17">
        <v>2</v>
      </c>
      <c r="Z141" s="17" t="s">
        <v>97</v>
      </c>
      <c r="AA141" s="17">
        <v>2</v>
      </c>
      <c r="AB141" s="17" t="s">
        <v>97</v>
      </c>
      <c r="AH141" s="53"/>
    </row>
    <row r="142" spans="2:34" ht="15.75" customHeight="1">
      <c r="B142" s="13" t="s">
        <v>107</v>
      </c>
      <c r="C142" s="50" t="s">
        <v>107</v>
      </c>
      <c r="D142" s="50" t="s">
        <v>107</v>
      </c>
      <c r="E142" s="51" t="s">
        <v>107</v>
      </c>
      <c r="F142" s="51" t="s">
        <v>107</v>
      </c>
      <c r="G142" s="50" t="s">
        <v>107</v>
      </c>
      <c r="H142" s="52" t="s">
        <v>107</v>
      </c>
      <c r="I142" s="50" t="s">
        <v>107</v>
      </c>
      <c r="J142" s="50" t="s">
        <v>107</v>
      </c>
      <c r="L142" s="12">
        <v>31</v>
      </c>
      <c r="M142" s="50">
        <v>0</v>
      </c>
      <c r="N142" s="50">
        <v>0</v>
      </c>
      <c r="O142" s="21"/>
      <c r="P142" s="17">
        <v>3</v>
      </c>
      <c r="Q142" s="37">
        <v>0.79166666666666663</v>
      </c>
      <c r="R142" s="17">
        <v>4</v>
      </c>
      <c r="S142" s="17">
        <v>9</v>
      </c>
      <c r="T142" s="17">
        <v>4</v>
      </c>
      <c r="U142" s="17">
        <v>9</v>
      </c>
      <c r="V142" s="32"/>
      <c r="W142" s="38">
        <v>4</v>
      </c>
      <c r="X142" s="37">
        <v>0.79166666666666663</v>
      </c>
      <c r="Y142" s="17">
        <v>2</v>
      </c>
      <c r="Z142" s="17" t="s">
        <v>97</v>
      </c>
      <c r="AA142" s="17">
        <v>2</v>
      </c>
      <c r="AB142" s="17" t="s">
        <v>97</v>
      </c>
      <c r="AH142" s="53"/>
    </row>
    <row r="143" spans="2:34" ht="15.75" customHeight="1">
      <c r="B143" s="13" t="s">
        <v>107</v>
      </c>
      <c r="C143" s="50" t="s">
        <v>107</v>
      </c>
      <c r="D143" s="50" t="s">
        <v>107</v>
      </c>
      <c r="E143" s="51" t="s">
        <v>107</v>
      </c>
      <c r="F143" s="51" t="s">
        <v>107</v>
      </c>
      <c r="G143" s="50" t="s">
        <v>107</v>
      </c>
      <c r="H143" s="52" t="s">
        <v>107</v>
      </c>
      <c r="I143" s="50" t="s">
        <v>107</v>
      </c>
      <c r="J143" s="50" t="s">
        <v>107</v>
      </c>
      <c r="L143" s="12">
        <v>32</v>
      </c>
      <c r="M143" s="50">
        <v>0</v>
      </c>
      <c r="N143" s="50">
        <v>0</v>
      </c>
      <c r="O143" s="21"/>
      <c r="P143" s="17">
        <v>3</v>
      </c>
      <c r="Q143" s="37">
        <v>0.8125</v>
      </c>
      <c r="R143" s="17">
        <v>2</v>
      </c>
      <c r="S143" s="17" t="s">
        <v>93</v>
      </c>
      <c r="T143" s="17">
        <v>2</v>
      </c>
      <c r="U143" s="17" t="s">
        <v>93</v>
      </c>
      <c r="V143" s="32"/>
      <c r="W143" s="38">
        <v>4</v>
      </c>
      <c r="X143" s="37">
        <v>0.8125</v>
      </c>
      <c r="Y143" s="17">
        <v>2</v>
      </c>
      <c r="Z143" s="17" t="s">
        <v>97</v>
      </c>
      <c r="AA143" s="17">
        <v>2</v>
      </c>
      <c r="AB143" s="17" t="s">
        <v>97</v>
      </c>
      <c r="AH143" s="53"/>
    </row>
    <row r="144" spans="2:34" ht="15.75" customHeight="1">
      <c r="B144" s="13" t="s">
        <v>107</v>
      </c>
      <c r="C144" s="50" t="s">
        <v>107</v>
      </c>
      <c r="D144" s="50" t="s">
        <v>107</v>
      </c>
      <c r="E144" s="51" t="s">
        <v>107</v>
      </c>
      <c r="F144" s="51" t="s">
        <v>107</v>
      </c>
      <c r="G144" s="50" t="s">
        <v>107</v>
      </c>
      <c r="H144" s="52" t="s">
        <v>107</v>
      </c>
      <c r="I144" s="50" t="s">
        <v>107</v>
      </c>
      <c r="J144" s="50" t="s">
        <v>107</v>
      </c>
      <c r="L144" s="12">
        <v>33</v>
      </c>
      <c r="M144" s="50">
        <v>0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93</v>
      </c>
      <c r="T144" s="17">
        <v>1</v>
      </c>
      <c r="U144" s="17" t="s">
        <v>93</v>
      </c>
      <c r="V144" s="32"/>
      <c r="W144" s="38">
        <v>4</v>
      </c>
      <c r="X144" s="37">
        <v>0.83333333333333337</v>
      </c>
      <c r="Y144" s="17">
        <v>2</v>
      </c>
      <c r="Z144" s="17" t="s">
        <v>97</v>
      </c>
      <c r="AA144" s="17">
        <v>2</v>
      </c>
      <c r="AB144" s="17" t="s">
        <v>97</v>
      </c>
      <c r="AH144" s="53"/>
    </row>
    <row r="145" spans="2:34" ht="15.75" customHeight="1">
      <c r="B145" s="13" t="s">
        <v>107</v>
      </c>
      <c r="C145" s="50" t="s">
        <v>107</v>
      </c>
      <c r="D145" s="50" t="s">
        <v>107</v>
      </c>
      <c r="E145" s="51" t="s">
        <v>107</v>
      </c>
      <c r="F145" s="51" t="s">
        <v>107</v>
      </c>
      <c r="G145" s="50" t="s">
        <v>107</v>
      </c>
      <c r="H145" s="52" t="s">
        <v>107</v>
      </c>
      <c r="I145" s="50" t="s">
        <v>107</v>
      </c>
      <c r="J145" s="50" t="s">
        <v>107</v>
      </c>
      <c r="L145" s="12">
        <v>34</v>
      </c>
      <c r="M145" s="50">
        <v>0</v>
      </c>
      <c r="N145" s="50">
        <v>0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3"/>
    </row>
    <row r="146" spans="2:34" ht="15.75" customHeight="1">
      <c r="B146" s="13" t="s">
        <v>107</v>
      </c>
      <c r="C146" s="50" t="s">
        <v>107</v>
      </c>
      <c r="D146" s="50" t="s">
        <v>107</v>
      </c>
      <c r="E146" s="51" t="s">
        <v>107</v>
      </c>
      <c r="F146" s="51" t="s">
        <v>107</v>
      </c>
      <c r="G146" s="50" t="s">
        <v>107</v>
      </c>
      <c r="H146" s="52" t="s">
        <v>107</v>
      </c>
      <c r="I146" s="50" t="s">
        <v>107</v>
      </c>
      <c r="J146" s="50" t="s">
        <v>107</v>
      </c>
      <c r="L146" s="12">
        <v>35</v>
      </c>
      <c r="M146" s="50">
        <v>0</v>
      </c>
      <c r="N146" s="50">
        <v>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3"/>
    </row>
    <row r="147" spans="2:34" ht="15.75" customHeight="1">
      <c r="B147" s="13" t="s">
        <v>107</v>
      </c>
      <c r="C147" s="50" t="s">
        <v>107</v>
      </c>
      <c r="D147" s="50" t="s">
        <v>107</v>
      </c>
      <c r="E147" s="51" t="s">
        <v>107</v>
      </c>
      <c r="F147" s="51" t="s">
        <v>107</v>
      </c>
      <c r="G147" s="50" t="s">
        <v>107</v>
      </c>
      <c r="H147" s="52" t="s">
        <v>107</v>
      </c>
      <c r="I147" s="50" t="s">
        <v>107</v>
      </c>
      <c r="J147" s="50" t="s">
        <v>107</v>
      </c>
      <c r="L147" s="12">
        <v>36</v>
      </c>
      <c r="M147" s="50">
        <v>0</v>
      </c>
      <c r="N147" s="50">
        <v>0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3"/>
    </row>
    <row r="148" spans="2:34" ht="15.75" customHeight="1">
      <c r="B148" s="13" t="s">
        <v>107</v>
      </c>
      <c r="C148" s="50" t="s">
        <v>107</v>
      </c>
      <c r="D148" s="50" t="s">
        <v>107</v>
      </c>
      <c r="E148" s="51" t="s">
        <v>107</v>
      </c>
      <c r="F148" s="51" t="s">
        <v>107</v>
      </c>
      <c r="G148" s="50" t="s">
        <v>107</v>
      </c>
      <c r="H148" s="52" t="s">
        <v>107</v>
      </c>
      <c r="I148" s="50" t="s">
        <v>107</v>
      </c>
      <c r="J148" s="50" t="s">
        <v>107</v>
      </c>
      <c r="L148" s="12">
        <v>37</v>
      </c>
      <c r="M148" s="50">
        <v>0</v>
      </c>
      <c r="N148" s="50">
        <v>0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3"/>
    </row>
    <row r="149" spans="2:34" ht="15.75" customHeight="1">
      <c r="B149" s="13" t="s">
        <v>107</v>
      </c>
      <c r="C149" s="50" t="s">
        <v>107</v>
      </c>
      <c r="D149" s="50" t="s">
        <v>107</v>
      </c>
      <c r="E149" s="51" t="s">
        <v>107</v>
      </c>
      <c r="F149" s="51" t="s">
        <v>107</v>
      </c>
      <c r="G149" s="50" t="s">
        <v>107</v>
      </c>
      <c r="H149" s="52" t="s">
        <v>107</v>
      </c>
      <c r="I149" s="50" t="s">
        <v>107</v>
      </c>
      <c r="J149" s="50" t="s">
        <v>107</v>
      </c>
      <c r="L149" s="12">
        <v>38</v>
      </c>
      <c r="M149" s="50">
        <v>0</v>
      </c>
      <c r="N149" s="50">
        <v>0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3"/>
    </row>
    <row r="150" spans="2:34" ht="15.75" customHeight="1">
      <c r="B150" s="13" t="s">
        <v>107</v>
      </c>
      <c r="C150" s="50" t="s">
        <v>107</v>
      </c>
      <c r="D150" s="50" t="s">
        <v>107</v>
      </c>
      <c r="E150" s="51" t="s">
        <v>107</v>
      </c>
      <c r="F150" s="51" t="s">
        <v>107</v>
      </c>
      <c r="G150" s="50" t="s">
        <v>107</v>
      </c>
      <c r="H150" s="52" t="s">
        <v>107</v>
      </c>
      <c r="I150" s="50" t="s">
        <v>107</v>
      </c>
      <c r="J150" s="50" t="s">
        <v>107</v>
      </c>
      <c r="L150" s="12">
        <v>39</v>
      </c>
      <c r="M150" s="50">
        <v>0</v>
      </c>
      <c r="N150" s="50">
        <v>0</v>
      </c>
      <c r="O150" s="21"/>
      <c r="P150" s="17">
        <v>3</v>
      </c>
      <c r="Q150" s="37">
        <v>0.95833333333333337</v>
      </c>
      <c r="R150" s="17">
        <v>1</v>
      </c>
      <c r="S150" s="17" t="s">
        <v>66</v>
      </c>
      <c r="T150" s="17">
        <v>1</v>
      </c>
      <c r="U150" s="17" t="s">
        <v>66</v>
      </c>
      <c r="V150" s="32"/>
      <c r="W150" s="38">
        <v>4</v>
      </c>
      <c r="X150" s="37">
        <v>0.95833333333333337</v>
      </c>
      <c r="Y150" s="17">
        <v>1</v>
      </c>
      <c r="Z150" s="17" t="s">
        <v>66</v>
      </c>
      <c r="AA150" s="17">
        <v>1</v>
      </c>
      <c r="AB150" s="17" t="s">
        <v>66</v>
      </c>
      <c r="AH150" s="53"/>
    </row>
    <row r="151" spans="2:34" ht="15.75" customHeight="1">
      <c r="B151" s="13" t="s">
        <v>107</v>
      </c>
      <c r="C151" s="50" t="s">
        <v>107</v>
      </c>
      <c r="D151" s="50" t="s">
        <v>107</v>
      </c>
      <c r="E151" s="51" t="s">
        <v>107</v>
      </c>
      <c r="F151" s="51" t="s">
        <v>107</v>
      </c>
      <c r="G151" s="50" t="s">
        <v>107</v>
      </c>
      <c r="H151" s="52" t="s">
        <v>107</v>
      </c>
      <c r="I151" s="50" t="s">
        <v>107</v>
      </c>
      <c r="J151" s="50" t="s">
        <v>107</v>
      </c>
      <c r="L151" s="12">
        <v>40</v>
      </c>
      <c r="M151" s="50">
        <v>0</v>
      </c>
      <c r="N151" s="50">
        <v>0</v>
      </c>
      <c r="O151" s="21"/>
      <c r="P151" s="17">
        <v>3</v>
      </c>
      <c r="Q151" s="37">
        <v>0.97916666666666663</v>
      </c>
      <c r="R151" s="17">
        <v>1</v>
      </c>
      <c r="S151" s="17" t="s">
        <v>66</v>
      </c>
      <c r="T151" s="17">
        <v>1</v>
      </c>
      <c r="U151" s="17" t="s">
        <v>66</v>
      </c>
      <c r="V151" s="32"/>
      <c r="W151" s="38">
        <v>4</v>
      </c>
      <c r="X151" s="37">
        <v>0.97916666666666663</v>
      </c>
      <c r="Y151" s="17">
        <v>1</v>
      </c>
      <c r="Z151" s="17" t="s">
        <v>66</v>
      </c>
      <c r="AA151" s="17">
        <v>1</v>
      </c>
      <c r="AB151" s="17" t="s">
        <v>66</v>
      </c>
      <c r="AH151" s="53"/>
    </row>
    <row r="152" spans="2:34" ht="15.75" customHeight="1">
      <c r="B152" s="13" t="s">
        <v>107</v>
      </c>
      <c r="C152" s="50" t="s">
        <v>107</v>
      </c>
      <c r="D152" s="50" t="s">
        <v>107</v>
      </c>
      <c r="E152" s="51" t="s">
        <v>107</v>
      </c>
      <c r="F152" s="51" t="s">
        <v>107</v>
      </c>
      <c r="G152" s="50" t="s">
        <v>107</v>
      </c>
      <c r="H152" s="50" t="s">
        <v>107</v>
      </c>
      <c r="I152" s="50" t="s">
        <v>107</v>
      </c>
      <c r="J152" s="50" t="s">
        <v>107</v>
      </c>
      <c r="L152" s="12">
        <v>41</v>
      </c>
      <c r="M152" s="50">
        <v>0</v>
      </c>
      <c r="N152" s="50">
        <v>0</v>
      </c>
      <c r="O152" s="21"/>
      <c r="P152" s="17">
        <v>3</v>
      </c>
      <c r="Q152" s="37">
        <v>0</v>
      </c>
      <c r="R152" s="17">
        <v>1</v>
      </c>
      <c r="S152" s="17" t="s">
        <v>66</v>
      </c>
      <c r="T152" s="17">
        <v>1</v>
      </c>
      <c r="U152" s="17" t="s">
        <v>66</v>
      </c>
      <c r="V152" s="32"/>
      <c r="W152" s="38">
        <v>4</v>
      </c>
      <c r="X152" s="37">
        <v>0</v>
      </c>
      <c r="Y152" s="17">
        <v>1</v>
      </c>
      <c r="Z152" s="17" t="s">
        <v>66</v>
      </c>
      <c r="AA152" s="17">
        <v>1</v>
      </c>
      <c r="AB152" s="17" t="s">
        <v>66</v>
      </c>
      <c r="AH152" s="53"/>
    </row>
    <row r="153" spans="2:34" ht="15.75" customHeight="1">
      <c r="B153" s="13" t="s">
        <v>107</v>
      </c>
      <c r="C153" s="50" t="s">
        <v>107</v>
      </c>
      <c r="D153" s="50" t="s">
        <v>107</v>
      </c>
      <c r="E153" s="51" t="s">
        <v>107</v>
      </c>
      <c r="F153" s="51" t="s">
        <v>107</v>
      </c>
      <c r="G153" s="50" t="s">
        <v>107</v>
      </c>
      <c r="H153" s="50" t="s">
        <v>107</v>
      </c>
      <c r="I153" s="50" t="s">
        <v>107</v>
      </c>
      <c r="J153" s="50" t="s">
        <v>107</v>
      </c>
      <c r="L153" s="12">
        <v>42</v>
      </c>
      <c r="M153" s="50">
        <v>0</v>
      </c>
      <c r="N153" s="50">
        <v>0</v>
      </c>
      <c r="O153" s="21"/>
      <c r="P153" s="17">
        <v>3</v>
      </c>
      <c r="Q153" s="37">
        <v>2.0833333333333332E-2</v>
      </c>
      <c r="R153" s="17">
        <v>1</v>
      </c>
      <c r="S153" s="17" t="s">
        <v>66</v>
      </c>
      <c r="T153" s="17">
        <v>1</v>
      </c>
      <c r="U153" s="17" t="s">
        <v>66</v>
      </c>
      <c r="V153" s="32"/>
      <c r="W153" s="38">
        <v>4</v>
      </c>
      <c r="X153" s="37">
        <v>2.0833333333333332E-2</v>
      </c>
      <c r="Y153" s="17">
        <v>1</v>
      </c>
      <c r="Z153" s="17" t="s">
        <v>66</v>
      </c>
      <c r="AA153" s="17">
        <v>1</v>
      </c>
      <c r="AB153" s="17" t="s">
        <v>66</v>
      </c>
      <c r="AH153" s="53"/>
    </row>
    <row r="154" spans="2:34" ht="15.75" customHeight="1">
      <c r="B154" s="13" t="s">
        <v>107</v>
      </c>
      <c r="C154" s="50" t="s">
        <v>107</v>
      </c>
      <c r="D154" s="50" t="s">
        <v>107</v>
      </c>
      <c r="E154" s="51" t="s">
        <v>107</v>
      </c>
      <c r="F154" s="51" t="s">
        <v>107</v>
      </c>
      <c r="G154" s="50" t="s">
        <v>107</v>
      </c>
      <c r="H154" s="50" t="s">
        <v>107</v>
      </c>
      <c r="I154" s="50" t="s">
        <v>107</v>
      </c>
      <c r="J154" s="50" t="s">
        <v>107</v>
      </c>
      <c r="L154" s="12">
        <v>43</v>
      </c>
      <c r="M154" s="50">
        <v>0</v>
      </c>
      <c r="N154" s="50">
        <v>0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13" t="s">
        <v>107</v>
      </c>
      <c r="C155" s="50" t="s">
        <v>107</v>
      </c>
      <c r="D155" s="50" t="s">
        <v>107</v>
      </c>
      <c r="E155" s="51" t="s">
        <v>107</v>
      </c>
      <c r="F155" s="51" t="s">
        <v>107</v>
      </c>
      <c r="G155" s="50" t="s">
        <v>107</v>
      </c>
      <c r="H155" s="50" t="s">
        <v>107</v>
      </c>
      <c r="I155" s="50" t="s">
        <v>107</v>
      </c>
      <c r="J155" s="50" t="s">
        <v>107</v>
      </c>
      <c r="L155" s="12">
        <v>44</v>
      </c>
      <c r="M155" s="50">
        <v>0</v>
      </c>
      <c r="N155" s="50">
        <v>0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 t="s">
        <v>107</v>
      </c>
      <c r="C156" s="50" t="s">
        <v>107</v>
      </c>
      <c r="D156" s="50" t="s">
        <v>107</v>
      </c>
      <c r="E156" s="51" t="s">
        <v>107</v>
      </c>
      <c r="F156" s="51" t="s">
        <v>107</v>
      </c>
      <c r="G156" s="50" t="s">
        <v>107</v>
      </c>
      <c r="H156" s="50" t="s">
        <v>107</v>
      </c>
      <c r="I156" s="50" t="s">
        <v>107</v>
      </c>
      <c r="J156" s="50" t="s">
        <v>107</v>
      </c>
      <c r="L156" s="12">
        <v>45</v>
      </c>
      <c r="M156" s="50">
        <v>0</v>
      </c>
      <c r="N156" s="50">
        <v>0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 t="s">
        <v>107</v>
      </c>
      <c r="C157" s="50" t="s">
        <v>107</v>
      </c>
      <c r="D157" s="50" t="s">
        <v>107</v>
      </c>
      <c r="E157" s="51" t="s">
        <v>107</v>
      </c>
      <c r="F157" s="51" t="s">
        <v>107</v>
      </c>
      <c r="G157" s="50" t="s">
        <v>107</v>
      </c>
      <c r="H157" s="50" t="s">
        <v>107</v>
      </c>
      <c r="I157" s="50" t="s">
        <v>107</v>
      </c>
      <c r="J157" s="50" t="s">
        <v>107</v>
      </c>
      <c r="L157" s="12">
        <v>46</v>
      </c>
      <c r="M157" s="50">
        <v>0</v>
      </c>
      <c r="N157" s="50">
        <v>0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 t="s">
        <v>107</v>
      </c>
      <c r="C158" s="50" t="s">
        <v>107</v>
      </c>
      <c r="D158" s="50" t="s">
        <v>107</v>
      </c>
      <c r="E158" s="51" t="s">
        <v>107</v>
      </c>
      <c r="F158" s="51" t="s">
        <v>107</v>
      </c>
      <c r="G158" s="50" t="s">
        <v>107</v>
      </c>
      <c r="H158" s="50" t="s">
        <v>107</v>
      </c>
      <c r="I158" s="50" t="s">
        <v>107</v>
      </c>
      <c r="J158" s="50" t="s">
        <v>107</v>
      </c>
      <c r="L158" s="12">
        <v>47</v>
      </c>
      <c r="M158" s="50">
        <v>0</v>
      </c>
      <c r="N158" s="50">
        <v>0</v>
      </c>
      <c r="O158" s="21"/>
      <c r="P158" s="204" t="s">
        <v>60</v>
      </c>
      <c r="Q158" s="205"/>
      <c r="R158" s="44">
        <f>SUM(R110:R157)</f>
        <v>96</v>
      </c>
      <c r="S158" s="44"/>
      <c r="T158" s="44">
        <f>SUM(T110:T157)</f>
        <v>96</v>
      </c>
      <c r="U158" s="44"/>
      <c r="V158" s="54"/>
      <c r="W158" s="206" t="s">
        <v>60</v>
      </c>
      <c r="X158" s="207"/>
      <c r="Y158" s="44">
        <f>SUM(Y110:Y157)</f>
        <v>64</v>
      </c>
      <c r="Z158" s="44"/>
      <c r="AA158" s="44">
        <f>SUM(AA110:AA157)</f>
        <v>64</v>
      </c>
      <c r="AB158" s="44"/>
      <c r="AH158" s="13"/>
    </row>
    <row r="159" spans="2:34" ht="15.75" customHeight="1">
      <c r="B159" s="13" t="s">
        <v>107</v>
      </c>
      <c r="C159" s="50" t="s">
        <v>107</v>
      </c>
      <c r="D159" s="50" t="s">
        <v>107</v>
      </c>
      <c r="E159" s="51" t="s">
        <v>107</v>
      </c>
      <c r="F159" s="51" t="s">
        <v>107</v>
      </c>
      <c r="G159" s="50" t="s">
        <v>107</v>
      </c>
      <c r="H159" s="50" t="s">
        <v>107</v>
      </c>
      <c r="I159" s="50" t="s">
        <v>107</v>
      </c>
      <c r="J159" s="50" t="s">
        <v>107</v>
      </c>
      <c r="L159" s="12">
        <v>48</v>
      </c>
      <c r="M159" s="50">
        <v>0</v>
      </c>
      <c r="N159" s="50">
        <v>0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13" t="s">
        <v>107</v>
      </c>
      <c r="C160" s="50" t="s">
        <v>107</v>
      </c>
      <c r="D160" s="50" t="s">
        <v>107</v>
      </c>
      <c r="E160" s="51" t="s">
        <v>107</v>
      </c>
      <c r="F160" s="51" t="s">
        <v>107</v>
      </c>
      <c r="G160" s="50" t="s">
        <v>107</v>
      </c>
      <c r="H160" s="50" t="s">
        <v>107</v>
      </c>
      <c r="I160" s="50" t="s">
        <v>107</v>
      </c>
      <c r="J160" s="50" t="s">
        <v>107</v>
      </c>
      <c r="L160" s="12">
        <v>49</v>
      </c>
      <c r="M160" s="50">
        <v>0</v>
      </c>
      <c r="N160" s="50">
        <v>0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13" t="s">
        <v>107</v>
      </c>
      <c r="C161" s="50" t="s">
        <v>107</v>
      </c>
      <c r="D161" s="50" t="s">
        <v>107</v>
      </c>
      <c r="E161" s="51" t="s">
        <v>107</v>
      </c>
      <c r="F161" s="51" t="s">
        <v>107</v>
      </c>
      <c r="G161" s="50" t="s">
        <v>107</v>
      </c>
      <c r="H161" s="50" t="s">
        <v>107</v>
      </c>
      <c r="I161" s="50" t="s">
        <v>107</v>
      </c>
      <c r="J161" s="50" t="s">
        <v>107</v>
      </c>
      <c r="L161" s="12">
        <v>50</v>
      </c>
      <c r="M161" s="50">
        <v>0</v>
      </c>
      <c r="N161" s="50">
        <v>0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13" t="s">
        <v>107</v>
      </c>
      <c r="C162" s="50" t="s">
        <v>107</v>
      </c>
      <c r="D162" s="50" t="s">
        <v>107</v>
      </c>
      <c r="E162" s="51" t="s">
        <v>107</v>
      </c>
      <c r="F162" s="51" t="s">
        <v>107</v>
      </c>
      <c r="G162" s="50" t="s">
        <v>107</v>
      </c>
      <c r="H162" s="50" t="s">
        <v>107</v>
      </c>
      <c r="I162" s="50" t="s">
        <v>107</v>
      </c>
      <c r="J162" s="50" t="s">
        <v>107</v>
      </c>
      <c r="L162" s="12">
        <v>51</v>
      </c>
      <c r="M162" s="50">
        <v>0</v>
      </c>
      <c r="N162" s="50">
        <v>0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13" t="s">
        <v>107</v>
      </c>
      <c r="C163" s="50" t="s">
        <v>107</v>
      </c>
      <c r="D163" s="50" t="s">
        <v>107</v>
      </c>
      <c r="E163" s="51" t="s">
        <v>107</v>
      </c>
      <c r="F163" s="51" t="s">
        <v>107</v>
      </c>
      <c r="G163" s="50" t="s">
        <v>107</v>
      </c>
      <c r="H163" s="50" t="s">
        <v>107</v>
      </c>
      <c r="I163" s="50" t="s">
        <v>107</v>
      </c>
      <c r="J163" s="50" t="s">
        <v>107</v>
      </c>
      <c r="L163" s="12">
        <v>52</v>
      </c>
      <c r="M163" s="50">
        <v>0</v>
      </c>
      <c r="N163" s="50">
        <v>0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13" t="s">
        <v>107</v>
      </c>
      <c r="C164" s="50" t="s">
        <v>107</v>
      </c>
      <c r="D164" s="50" t="s">
        <v>107</v>
      </c>
      <c r="E164" s="51" t="s">
        <v>107</v>
      </c>
      <c r="F164" s="51" t="s">
        <v>107</v>
      </c>
      <c r="G164" s="50" t="s">
        <v>107</v>
      </c>
      <c r="H164" s="50" t="s">
        <v>107</v>
      </c>
      <c r="I164" s="50" t="s">
        <v>107</v>
      </c>
      <c r="J164" s="50" t="s">
        <v>107</v>
      </c>
      <c r="L164" s="12">
        <v>53</v>
      </c>
      <c r="M164" s="50">
        <v>0</v>
      </c>
      <c r="N164" s="50">
        <v>0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13" t="s">
        <v>107</v>
      </c>
      <c r="C165" s="50" t="s">
        <v>107</v>
      </c>
      <c r="D165" s="50" t="s">
        <v>107</v>
      </c>
      <c r="E165" s="51" t="s">
        <v>107</v>
      </c>
      <c r="F165" s="51" t="s">
        <v>107</v>
      </c>
      <c r="G165" s="50" t="s">
        <v>107</v>
      </c>
      <c r="H165" s="50" t="s">
        <v>107</v>
      </c>
      <c r="I165" s="50" t="s">
        <v>107</v>
      </c>
      <c r="J165" s="50" t="s">
        <v>107</v>
      </c>
      <c r="L165" s="12">
        <v>54</v>
      </c>
      <c r="M165" s="50">
        <v>0</v>
      </c>
      <c r="N165" s="50">
        <v>0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13" t="s">
        <v>107</v>
      </c>
      <c r="C166" s="50" t="s">
        <v>107</v>
      </c>
      <c r="D166" s="50" t="s">
        <v>107</v>
      </c>
      <c r="E166" s="51" t="s">
        <v>107</v>
      </c>
      <c r="F166" s="51" t="s">
        <v>107</v>
      </c>
      <c r="G166" s="50" t="s">
        <v>107</v>
      </c>
      <c r="H166" s="50" t="s">
        <v>107</v>
      </c>
      <c r="I166" s="50" t="s">
        <v>107</v>
      </c>
      <c r="J166" s="50" t="s">
        <v>107</v>
      </c>
      <c r="L166" s="12">
        <v>55</v>
      </c>
      <c r="M166" s="50">
        <v>0</v>
      </c>
      <c r="N166" s="50">
        <v>0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13" t="s">
        <v>107</v>
      </c>
      <c r="C167" s="50" t="s">
        <v>107</v>
      </c>
      <c r="D167" s="50" t="s">
        <v>107</v>
      </c>
      <c r="E167" s="51" t="s">
        <v>107</v>
      </c>
      <c r="F167" s="51" t="s">
        <v>107</v>
      </c>
      <c r="G167" s="50" t="s">
        <v>107</v>
      </c>
      <c r="H167" s="50" t="s">
        <v>107</v>
      </c>
      <c r="I167" s="50" t="s">
        <v>107</v>
      </c>
      <c r="J167" s="50" t="s">
        <v>107</v>
      </c>
      <c r="L167" s="12">
        <v>56</v>
      </c>
      <c r="M167" s="50">
        <v>0</v>
      </c>
      <c r="N167" s="50">
        <v>0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13" t="s">
        <v>107</v>
      </c>
      <c r="C168" s="50" t="s">
        <v>107</v>
      </c>
      <c r="D168" s="50" t="s">
        <v>107</v>
      </c>
      <c r="E168" s="51" t="s">
        <v>107</v>
      </c>
      <c r="F168" s="51" t="s">
        <v>107</v>
      </c>
      <c r="G168" s="50" t="s">
        <v>107</v>
      </c>
      <c r="H168" s="50" t="s">
        <v>107</v>
      </c>
      <c r="I168" s="50" t="s">
        <v>107</v>
      </c>
      <c r="J168" s="50" t="s">
        <v>107</v>
      </c>
      <c r="L168" s="12">
        <v>57</v>
      </c>
      <c r="M168" s="50">
        <v>0</v>
      </c>
      <c r="N168" s="50">
        <v>0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13" t="s">
        <v>107</v>
      </c>
      <c r="C169" s="50" t="s">
        <v>107</v>
      </c>
      <c r="D169" s="50" t="s">
        <v>107</v>
      </c>
      <c r="E169" s="51" t="s">
        <v>107</v>
      </c>
      <c r="F169" s="51" t="s">
        <v>107</v>
      </c>
      <c r="G169" s="50" t="s">
        <v>107</v>
      </c>
      <c r="H169" s="50" t="s">
        <v>107</v>
      </c>
      <c r="I169" s="50" t="s">
        <v>107</v>
      </c>
      <c r="J169" s="50" t="s">
        <v>107</v>
      </c>
      <c r="L169" s="12">
        <v>58</v>
      </c>
      <c r="M169" s="50">
        <v>0</v>
      </c>
      <c r="N169" s="50">
        <v>0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13" t="s">
        <v>107</v>
      </c>
      <c r="C170" s="50" t="s">
        <v>107</v>
      </c>
      <c r="D170" s="50" t="s">
        <v>107</v>
      </c>
      <c r="E170" s="51" t="s">
        <v>107</v>
      </c>
      <c r="F170" s="51" t="s">
        <v>107</v>
      </c>
      <c r="G170" s="50" t="s">
        <v>107</v>
      </c>
      <c r="H170" s="50" t="s">
        <v>107</v>
      </c>
      <c r="I170" s="50" t="s">
        <v>107</v>
      </c>
      <c r="J170" s="50" t="s">
        <v>107</v>
      </c>
      <c r="L170" s="12">
        <v>59</v>
      </c>
      <c r="M170" s="50">
        <v>0</v>
      </c>
      <c r="N170" s="50">
        <v>0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13" t="s">
        <v>107</v>
      </c>
      <c r="C171" s="50" t="s">
        <v>107</v>
      </c>
      <c r="D171" s="50" t="s">
        <v>107</v>
      </c>
      <c r="E171" s="51" t="s">
        <v>107</v>
      </c>
      <c r="F171" s="51" t="s">
        <v>107</v>
      </c>
      <c r="G171" s="50" t="s">
        <v>107</v>
      </c>
      <c r="H171" s="50" t="s">
        <v>107</v>
      </c>
      <c r="I171" s="50" t="s">
        <v>107</v>
      </c>
      <c r="J171" s="50" t="s">
        <v>107</v>
      </c>
      <c r="L171" s="12">
        <v>60</v>
      </c>
      <c r="M171" s="50">
        <v>0</v>
      </c>
      <c r="N171" s="50">
        <v>0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13" t="s">
        <v>107</v>
      </c>
      <c r="C172" s="50" t="s">
        <v>107</v>
      </c>
      <c r="D172" s="50" t="s">
        <v>107</v>
      </c>
      <c r="E172" s="51" t="s">
        <v>107</v>
      </c>
      <c r="F172" s="51" t="s">
        <v>107</v>
      </c>
      <c r="G172" s="50" t="s">
        <v>107</v>
      </c>
      <c r="H172" s="50" t="s">
        <v>107</v>
      </c>
      <c r="I172" s="50" t="s">
        <v>107</v>
      </c>
      <c r="J172" s="50" t="s">
        <v>107</v>
      </c>
      <c r="L172" s="12">
        <v>61</v>
      </c>
      <c r="M172" s="50">
        <v>0</v>
      </c>
      <c r="N172" s="50">
        <v>0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13" t="s">
        <v>107</v>
      </c>
      <c r="C173" s="50" t="s">
        <v>107</v>
      </c>
      <c r="D173" s="50" t="s">
        <v>107</v>
      </c>
      <c r="E173" s="51" t="s">
        <v>107</v>
      </c>
      <c r="F173" s="51" t="s">
        <v>107</v>
      </c>
      <c r="G173" s="50" t="s">
        <v>107</v>
      </c>
      <c r="H173" s="50" t="s">
        <v>107</v>
      </c>
      <c r="I173" s="50" t="s">
        <v>107</v>
      </c>
      <c r="J173" s="50" t="s">
        <v>107</v>
      </c>
      <c r="L173" s="12">
        <v>62</v>
      </c>
      <c r="M173" s="50">
        <v>0</v>
      </c>
      <c r="N173" s="50">
        <v>0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13" t="s">
        <v>107</v>
      </c>
      <c r="C174" s="50" t="s">
        <v>107</v>
      </c>
      <c r="D174" s="50" t="s">
        <v>107</v>
      </c>
      <c r="E174" s="51" t="s">
        <v>107</v>
      </c>
      <c r="F174" s="51" t="s">
        <v>107</v>
      </c>
      <c r="G174" s="50" t="s">
        <v>107</v>
      </c>
      <c r="H174" s="50" t="s">
        <v>107</v>
      </c>
      <c r="I174" s="50" t="s">
        <v>107</v>
      </c>
      <c r="J174" s="50" t="s">
        <v>107</v>
      </c>
      <c r="L174" s="12">
        <v>63</v>
      </c>
      <c r="M174" s="50">
        <v>0</v>
      </c>
      <c r="N174" s="50">
        <v>0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13" t="s">
        <v>107</v>
      </c>
      <c r="C175" s="50" t="s">
        <v>107</v>
      </c>
      <c r="D175" s="50" t="s">
        <v>107</v>
      </c>
      <c r="E175" s="51" t="s">
        <v>107</v>
      </c>
      <c r="F175" s="51" t="s">
        <v>107</v>
      </c>
      <c r="G175" s="50" t="s">
        <v>107</v>
      </c>
      <c r="H175" s="50" t="s">
        <v>107</v>
      </c>
      <c r="I175" s="50" t="s">
        <v>107</v>
      </c>
      <c r="J175" s="50" t="s">
        <v>107</v>
      </c>
      <c r="L175" s="12">
        <v>64</v>
      </c>
      <c r="M175" s="50">
        <v>0</v>
      </c>
      <c r="N175" s="50">
        <v>0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13" t="s">
        <v>107</v>
      </c>
      <c r="C176" s="50" t="s">
        <v>107</v>
      </c>
      <c r="D176" s="50" t="s">
        <v>107</v>
      </c>
      <c r="E176" s="51" t="s">
        <v>107</v>
      </c>
      <c r="F176" s="51" t="s">
        <v>107</v>
      </c>
      <c r="G176" s="50" t="s">
        <v>107</v>
      </c>
      <c r="H176" s="50" t="s">
        <v>107</v>
      </c>
      <c r="I176" s="50" t="s">
        <v>107</v>
      </c>
      <c r="J176" s="50" t="s">
        <v>107</v>
      </c>
      <c r="L176" s="12">
        <v>65</v>
      </c>
      <c r="M176" s="50">
        <v>0</v>
      </c>
      <c r="N176" s="50">
        <v>0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13" t="s">
        <v>107</v>
      </c>
      <c r="C177" s="50" t="s">
        <v>107</v>
      </c>
      <c r="D177" s="50" t="s">
        <v>107</v>
      </c>
      <c r="E177" s="51" t="s">
        <v>107</v>
      </c>
      <c r="F177" s="51" t="s">
        <v>107</v>
      </c>
      <c r="G177" s="50" t="s">
        <v>107</v>
      </c>
      <c r="H177" s="50" t="s">
        <v>107</v>
      </c>
      <c r="I177" s="50" t="s">
        <v>107</v>
      </c>
      <c r="J177" s="50" t="s">
        <v>107</v>
      </c>
      <c r="L177" s="12">
        <v>66</v>
      </c>
      <c r="M177" s="50">
        <v>0</v>
      </c>
      <c r="N177" s="50">
        <v>0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13" t="s">
        <v>107</v>
      </c>
      <c r="C178" s="50" t="s">
        <v>107</v>
      </c>
      <c r="D178" s="50" t="s">
        <v>107</v>
      </c>
      <c r="E178" s="51" t="s">
        <v>107</v>
      </c>
      <c r="F178" s="51" t="s">
        <v>107</v>
      </c>
      <c r="G178" s="50" t="s">
        <v>107</v>
      </c>
      <c r="H178" s="50" t="s">
        <v>107</v>
      </c>
      <c r="I178" s="50" t="s">
        <v>107</v>
      </c>
      <c r="J178" s="50" t="s">
        <v>107</v>
      </c>
      <c r="L178" s="12">
        <v>67</v>
      </c>
      <c r="M178" s="50">
        <v>0</v>
      </c>
      <c r="N178" s="50">
        <v>0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13" t="s">
        <v>107</v>
      </c>
      <c r="C179" s="50" t="s">
        <v>107</v>
      </c>
      <c r="D179" s="50" t="s">
        <v>107</v>
      </c>
      <c r="E179" s="51" t="s">
        <v>107</v>
      </c>
      <c r="F179" s="51" t="s">
        <v>107</v>
      </c>
      <c r="G179" s="50" t="s">
        <v>107</v>
      </c>
      <c r="H179" s="50" t="s">
        <v>107</v>
      </c>
      <c r="I179" s="50" t="s">
        <v>107</v>
      </c>
      <c r="J179" s="50" t="s">
        <v>107</v>
      </c>
      <c r="L179" s="12">
        <v>68</v>
      </c>
      <c r="M179" s="50">
        <v>0</v>
      </c>
      <c r="N179" s="50">
        <v>0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13" t="s">
        <v>107</v>
      </c>
      <c r="C180" s="50" t="s">
        <v>107</v>
      </c>
      <c r="D180" s="50" t="s">
        <v>107</v>
      </c>
      <c r="E180" s="51" t="s">
        <v>107</v>
      </c>
      <c r="F180" s="51" t="s">
        <v>107</v>
      </c>
      <c r="G180" s="50" t="s">
        <v>107</v>
      </c>
      <c r="H180" s="50" t="s">
        <v>107</v>
      </c>
      <c r="I180" s="50" t="s">
        <v>107</v>
      </c>
      <c r="J180" s="50" t="s">
        <v>107</v>
      </c>
      <c r="L180" s="12">
        <v>69</v>
      </c>
      <c r="M180" s="50">
        <v>0</v>
      </c>
      <c r="N180" s="50">
        <v>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13" t="s">
        <v>107</v>
      </c>
      <c r="C181" s="50" t="s">
        <v>107</v>
      </c>
      <c r="D181" s="50" t="s">
        <v>107</v>
      </c>
      <c r="E181" s="51" t="s">
        <v>107</v>
      </c>
      <c r="F181" s="51" t="s">
        <v>107</v>
      </c>
      <c r="G181" s="50" t="s">
        <v>107</v>
      </c>
      <c r="H181" s="50" t="s">
        <v>107</v>
      </c>
      <c r="I181" s="50" t="s">
        <v>107</v>
      </c>
      <c r="J181" s="50" t="s">
        <v>107</v>
      </c>
      <c r="L181" s="12">
        <v>70</v>
      </c>
      <c r="M181" s="50">
        <v>0</v>
      </c>
      <c r="N181" s="50">
        <v>0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13" t="s">
        <v>107</v>
      </c>
      <c r="C182" s="50" t="s">
        <v>107</v>
      </c>
      <c r="D182" s="50" t="s">
        <v>107</v>
      </c>
      <c r="E182" s="51" t="s">
        <v>107</v>
      </c>
      <c r="F182" s="51" t="s">
        <v>107</v>
      </c>
      <c r="G182" s="50" t="s">
        <v>107</v>
      </c>
      <c r="H182" s="50" t="s">
        <v>107</v>
      </c>
      <c r="I182" s="50" t="s">
        <v>107</v>
      </c>
      <c r="J182" s="50" t="s">
        <v>107</v>
      </c>
      <c r="L182" s="12">
        <v>71</v>
      </c>
      <c r="M182" s="50">
        <v>0</v>
      </c>
      <c r="N182" s="50">
        <v>0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13" t="s">
        <v>107</v>
      </c>
      <c r="C183" s="50" t="s">
        <v>107</v>
      </c>
      <c r="D183" s="50" t="s">
        <v>107</v>
      </c>
      <c r="E183" s="51" t="s">
        <v>107</v>
      </c>
      <c r="F183" s="51" t="s">
        <v>107</v>
      </c>
      <c r="G183" s="50" t="s">
        <v>107</v>
      </c>
      <c r="H183" s="50" t="s">
        <v>107</v>
      </c>
      <c r="I183" s="50" t="s">
        <v>107</v>
      </c>
      <c r="J183" s="50" t="s">
        <v>107</v>
      </c>
      <c r="L183" s="12">
        <v>72</v>
      </c>
      <c r="M183" s="50">
        <v>0</v>
      </c>
      <c r="N183" s="50">
        <v>0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13" t="s">
        <v>107</v>
      </c>
      <c r="C184" s="50" t="s">
        <v>107</v>
      </c>
      <c r="D184" s="50" t="s">
        <v>107</v>
      </c>
      <c r="E184" s="51" t="s">
        <v>107</v>
      </c>
      <c r="F184" s="51" t="s">
        <v>107</v>
      </c>
      <c r="G184" s="50" t="s">
        <v>107</v>
      </c>
      <c r="H184" s="50" t="s">
        <v>107</v>
      </c>
      <c r="I184" s="50" t="s">
        <v>107</v>
      </c>
      <c r="J184" s="50" t="s">
        <v>107</v>
      </c>
      <c r="L184" s="12">
        <v>73</v>
      </c>
      <c r="M184" s="50">
        <v>0</v>
      </c>
      <c r="N184" s="50">
        <v>0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13" t="s">
        <v>107</v>
      </c>
      <c r="C185" s="50" t="s">
        <v>107</v>
      </c>
      <c r="D185" s="50" t="s">
        <v>107</v>
      </c>
      <c r="E185" s="51" t="s">
        <v>107</v>
      </c>
      <c r="F185" s="51" t="s">
        <v>107</v>
      </c>
      <c r="G185" s="50" t="s">
        <v>107</v>
      </c>
      <c r="H185" s="50" t="s">
        <v>107</v>
      </c>
      <c r="I185" s="50" t="s">
        <v>107</v>
      </c>
      <c r="J185" s="50" t="s">
        <v>107</v>
      </c>
      <c r="L185" s="12">
        <v>74</v>
      </c>
      <c r="M185" s="50">
        <v>0</v>
      </c>
      <c r="N185" s="50">
        <v>0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13" t="s">
        <v>107</v>
      </c>
      <c r="C186" s="50" t="s">
        <v>107</v>
      </c>
      <c r="D186" s="50" t="s">
        <v>107</v>
      </c>
      <c r="E186" s="51" t="s">
        <v>107</v>
      </c>
      <c r="F186" s="51" t="s">
        <v>107</v>
      </c>
      <c r="G186" s="50" t="s">
        <v>107</v>
      </c>
      <c r="H186" s="50" t="s">
        <v>107</v>
      </c>
      <c r="I186" s="50" t="s">
        <v>107</v>
      </c>
      <c r="J186" s="50" t="s">
        <v>107</v>
      </c>
      <c r="L186" s="12">
        <v>75</v>
      </c>
      <c r="M186" s="50">
        <v>0</v>
      </c>
      <c r="N186" s="50">
        <v>0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13" t="s">
        <v>107</v>
      </c>
      <c r="C187" s="50" t="s">
        <v>107</v>
      </c>
      <c r="D187" s="50" t="s">
        <v>107</v>
      </c>
      <c r="E187" s="51" t="s">
        <v>107</v>
      </c>
      <c r="F187" s="51" t="s">
        <v>107</v>
      </c>
      <c r="G187" s="50" t="s">
        <v>107</v>
      </c>
      <c r="H187" s="50" t="s">
        <v>107</v>
      </c>
      <c r="I187" s="50" t="s">
        <v>107</v>
      </c>
      <c r="J187" s="50" t="s">
        <v>107</v>
      </c>
      <c r="L187" s="12">
        <v>76</v>
      </c>
      <c r="M187" s="50">
        <v>0</v>
      </c>
      <c r="N187" s="50">
        <v>0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13" t="s">
        <v>107</v>
      </c>
      <c r="C188" s="50" t="s">
        <v>107</v>
      </c>
      <c r="D188" s="50" t="s">
        <v>107</v>
      </c>
      <c r="E188" s="51" t="s">
        <v>107</v>
      </c>
      <c r="F188" s="51" t="s">
        <v>107</v>
      </c>
      <c r="G188" s="50" t="s">
        <v>107</v>
      </c>
      <c r="H188" s="50" t="s">
        <v>107</v>
      </c>
      <c r="I188" s="50" t="s">
        <v>107</v>
      </c>
      <c r="J188" s="50" t="s">
        <v>107</v>
      </c>
      <c r="L188" s="12">
        <v>77</v>
      </c>
      <c r="M188" s="50">
        <v>0</v>
      </c>
      <c r="N188" s="50">
        <v>0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 t="s">
        <v>107</v>
      </c>
      <c r="C189" s="50" t="s">
        <v>107</v>
      </c>
      <c r="D189" s="50" t="s">
        <v>107</v>
      </c>
      <c r="E189" s="51" t="s">
        <v>107</v>
      </c>
      <c r="F189" s="51" t="s">
        <v>107</v>
      </c>
      <c r="G189" s="50" t="s">
        <v>107</v>
      </c>
      <c r="H189" s="50" t="s">
        <v>107</v>
      </c>
      <c r="I189" s="50" t="s">
        <v>107</v>
      </c>
      <c r="J189" s="50" t="s">
        <v>107</v>
      </c>
      <c r="L189" s="12">
        <v>78</v>
      </c>
      <c r="M189" s="50">
        <v>0</v>
      </c>
      <c r="N189" s="50">
        <v>0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 t="s">
        <v>107</v>
      </c>
      <c r="C190" s="50" t="s">
        <v>107</v>
      </c>
      <c r="D190" s="50" t="s">
        <v>107</v>
      </c>
      <c r="E190" s="51" t="s">
        <v>107</v>
      </c>
      <c r="F190" s="51" t="s">
        <v>107</v>
      </c>
      <c r="G190" s="50" t="s">
        <v>107</v>
      </c>
      <c r="H190" s="50" t="s">
        <v>107</v>
      </c>
      <c r="I190" s="50" t="s">
        <v>107</v>
      </c>
      <c r="J190" s="50" t="s">
        <v>107</v>
      </c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 t="s">
        <v>107</v>
      </c>
      <c r="C191" s="50" t="s">
        <v>107</v>
      </c>
      <c r="D191" s="50" t="s">
        <v>107</v>
      </c>
      <c r="E191" s="51" t="s">
        <v>107</v>
      </c>
      <c r="F191" s="51" t="s">
        <v>107</v>
      </c>
      <c r="G191" s="50" t="s">
        <v>107</v>
      </c>
      <c r="H191" s="50" t="s">
        <v>107</v>
      </c>
      <c r="I191" s="50" t="s">
        <v>107</v>
      </c>
      <c r="J191" s="50" t="s">
        <v>107</v>
      </c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">
        <v>107</v>
      </c>
      <c r="C192" s="50" t="s">
        <v>107</v>
      </c>
      <c r="D192" s="50" t="s">
        <v>107</v>
      </c>
      <c r="E192" s="51" t="s">
        <v>107</v>
      </c>
      <c r="F192" s="51" t="s">
        <v>107</v>
      </c>
      <c r="G192" s="50" t="s">
        <v>107</v>
      </c>
      <c r="H192" s="50" t="s">
        <v>107</v>
      </c>
      <c r="I192" s="50" t="s">
        <v>107</v>
      </c>
      <c r="J192" s="50" t="s">
        <v>107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">
        <v>107</v>
      </c>
      <c r="C193" s="50" t="s">
        <v>107</v>
      </c>
      <c r="D193" s="50" t="s">
        <v>107</v>
      </c>
      <c r="E193" s="51" t="s">
        <v>107</v>
      </c>
      <c r="F193" s="51" t="s">
        <v>107</v>
      </c>
      <c r="G193" s="50" t="s">
        <v>107</v>
      </c>
      <c r="H193" s="50" t="s">
        <v>107</v>
      </c>
      <c r="I193" s="50" t="s">
        <v>107</v>
      </c>
      <c r="J193" s="50" t="s">
        <v>107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">
        <v>107</v>
      </c>
      <c r="C194" s="50" t="s">
        <v>107</v>
      </c>
      <c r="D194" s="50" t="s">
        <v>107</v>
      </c>
      <c r="E194" s="51" t="s">
        <v>107</v>
      </c>
      <c r="F194" s="51" t="s">
        <v>107</v>
      </c>
      <c r="G194" s="50" t="s">
        <v>107</v>
      </c>
      <c r="H194" s="50" t="s">
        <v>107</v>
      </c>
      <c r="I194" s="50" t="s">
        <v>107</v>
      </c>
      <c r="J194" s="50" t="s">
        <v>107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">
        <v>107</v>
      </c>
      <c r="C195" s="50" t="s">
        <v>107</v>
      </c>
      <c r="D195" s="50" t="s">
        <v>107</v>
      </c>
      <c r="E195" s="51" t="s">
        <v>107</v>
      </c>
      <c r="F195" s="51" t="s">
        <v>107</v>
      </c>
      <c r="G195" s="50" t="s">
        <v>107</v>
      </c>
      <c r="H195" s="50" t="s">
        <v>107</v>
      </c>
      <c r="I195" s="50" t="s">
        <v>107</v>
      </c>
      <c r="J195" s="50" t="s">
        <v>107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">
        <v>107</v>
      </c>
      <c r="C196" s="50" t="s">
        <v>107</v>
      </c>
      <c r="D196" s="50" t="s">
        <v>107</v>
      </c>
      <c r="E196" s="51" t="s">
        <v>107</v>
      </c>
      <c r="F196" s="51" t="s">
        <v>107</v>
      </c>
      <c r="G196" s="50" t="s">
        <v>107</v>
      </c>
      <c r="H196" s="50" t="s">
        <v>107</v>
      </c>
      <c r="I196" s="50" t="s">
        <v>107</v>
      </c>
      <c r="J196" s="50" t="s">
        <v>107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">
        <v>107</v>
      </c>
      <c r="C197" s="50" t="s">
        <v>107</v>
      </c>
      <c r="D197" s="50" t="s">
        <v>107</v>
      </c>
      <c r="E197" s="51" t="s">
        <v>107</v>
      </c>
      <c r="F197" s="51" t="s">
        <v>107</v>
      </c>
      <c r="G197" s="50" t="s">
        <v>107</v>
      </c>
      <c r="H197" s="50" t="s">
        <v>107</v>
      </c>
      <c r="I197" s="50" t="s">
        <v>107</v>
      </c>
      <c r="J197" s="50" t="s">
        <v>107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">
        <v>107</v>
      </c>
      <c r="C198" s="50" t="s">
        <v>107</v>
      </c>
      <c r="D198" s="50" t="s">
        <v>107</v>
      </c>
      <c r="E198" s="51" t="s">
        <v>107</v>
      </c>
      <c r="F198" s="51" t="s">
        <v>107</v>
      </c>
      <c r="G198" s="50" t="s">
        <v>107</v>
      </c>
      <c r="H198" s="50" t="s">
        <v>107</v>
      </c>
      <c r="I198" s="50" t="s">
        <v>107</v>
      </c>
      <c r="J198" s="50" t="s">
        <v>107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">
        <v>107</v>
      </c>
      <c r="C199" s="50" t="s">
        <v>107</v>
      </c>
      <c r="D199" s="50" t="s">
        <v>107</v>
      </c>
      <c r="E199" s="51" t="s">
        <v>107</v>
      </c>
      <c r="F199" s="51" t="s">
        <v>107</v>
      </c>
      <c r="G199" s="50" t="s">
        <v>107</v>
      </c>
      <c r="H199" s="50" t="s">
        <v>107</v>
      </c>
      <c r="I199" s="50" t="s">
        <v>107</v>
      </c>
      <c r="J199" s="50" t="s">
        <v>107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">
        <v>107</v>
      </c>
      <c r="C200" s="50" t="s">
        <v>107</v>
      </c>
      <c r="D200" s="50" t="s">
        <v>107</v>
      </c>
      <c r="E200" s="51" t="s">
        <v>107</v>
      </c>
      <c r="F200" s="51" t="s">
        <v>107</v>
      </c>
      <c r="G200" s="50" t="s">
        <v>107</v>
      </c>
      <c r="H200" s="50" t="s">
        <v>107</v>
      </c>
      <c r="I200" s="50" t="s">
        <v>107</v>
      </c>
      <c r="J200" s="50" t="s">
        <v>107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">
        <v>107</v>
      </c>
      <c r="C201" s="50" t="s">
        <v>107</v>
      </c>
      <c r="D201" s="50" t="s">
        <v>107</v>
      </c>
      <c r="E201" s="51" t="s">
        <v>107</v>
      </c>
      <c r="F201" s="51" t="s">
        <v>107</v>
      </c>
      <c r="G201" s="50" t="s">
        <v>107</v>
      </c>
      <c r="H201" s="50" t="s">
        <v>107</v>
      </c>
      <c r="I201" s="50" t="s">
        <v>107</v>
      </c>
      <c r="J201" s="50" t="s">
        <v>107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">
        <v>107</v>
      </c>
      <c r="C202" s="50" t="s">
        <v>107</v>
      </c>
      <c r="D202" s="50" t="s">
        <v>107</v>
      </c>
      <c r="E202" s="51" t="s">
        <v>107</v>
      </c>
      <c r="F202" s="51" t="s">
        <v>107</v>
      </c>
      <c r="G202" s="50" t="s">
        <v>107</v>
      </c>
      <c r="H202" s="50" t="s">
        <v>107</v>
      </c>
      <c r="I202" s="50" t="s">
        <v>107</v>
      </c>
      <c r="J202" s="50" t="s">
        <v>107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">
        <v>107</v>
      </c>
      <c r="C203" s="50" t="s">
        <v>107</v>
      </c>
      <c r="D203" s="50" t="s">
        <v>107</v>
      </c>
      <c r="E203" s="51" t="s">
        <v>107</v>
      </c>
      <c r="F203" s="51" t="s">
        <v>107</v>
      </c>
      <c r="G203" s="50" t="s">
        <v>107</v>
      </c>
      <c r="H203" s="50" t="s">
        <v>107</v>
      </c>
      <c r="I203" s="50" t="s">
        <v>107</v>
      </c>
      <c r="J203" s="50" t="s">
        <v>107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">
        <v>107</v>
      </c>
      <c r="C204" s="50" t="s">
        <v>107</v>
      </c>
      <c r="D204" s="50" t="s">
        <v>107</v>
      </c>
      <c r="E204" s="51" t="s">
        <v>107</v>
      </c>
      <c r="F204" s="51" t="s">
        <v>107</v>
      </c>
      <c r="G204" s="50" t="s">
        <v>107</v>
      </c>
      <c r="H204" s="50" t="s">
        <v>107</v>
      </c>
      <c r="I204" s="50" t="s">
        <v>107</v>
      </c>
      <c r="J204" s="50" t="s">
        <v>107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">
        <v>107</v>
      </c>
      <c r="C205" s="50" t="s">
        <v>107</v>
      </c>
      <c r="D205" s="50" t="s">
        <v>107</v>
      </c>
      <c r="E205" s="51" t="s">
        <v>107</v>
      </c>
      <c r="F205" s="51" t="s">
        <v>107</v>
      </c>
      <c r="G205" s="50" t="s">
        <v>107</v>
      </c>
      <c r="H205" s="50" t="s">
        <v>107</v>
      </c>
      <c r="I205" s="50" t="s">
        <v>107</v>
      </c>
      <c r="J205" s="50" t="s">
        <v>107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">
        <v>107</v>
      </c>
      <c r="C206" s="50" t="s">
        <v>107</v>
      </c>
      <c r="D206" s="50" t="s">
        <v>107</v>
      </c>
      <c r="E206" s="51" t="s">
        <v>107</v>
      </c>
      <c r="F206" s="51" t="s">
        <v>107</v>
      </c>
      <c r="G206" s="50" t="s">
        <v>107</v>
      </c>
      <c r="H206" s="50" t="s">
        <v>107</v>
      </c>
      <c r="I206" s="50" t="s">
        <v>107</v>
      </c>
      <c r="J206" s="50" t="s">
        <v>107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">
        <v>107</v>
      </c>
      <c r="C207" s="50" t="s">
        <v>107</v>
      </c>
      <c r="D207" s="50" t="s">
        <v>107</v>
      </c>
      <c r="E207" s="51" t="s">
        <v>107</v>
      </c>
      <c r="F207" s="51" t="s">
        <v>107</v>
      </c>
      <c r="G207" s="50" t="s">
        <v>107</v>
      </c>
      <c r="H207" s="50" t="s">
        <v>107</v>
      </c>
      <c r="I207" s="50" t="s">
        <v>107</v>
      </c>
      <c r="J207" s="50" t="s">
        <v>107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">
        <v>107</v>
      </c>
      <c r="C208" s="50" t="s">
        <v>107</v>
      </c>
      <c r="D208" s="50" t="s">
        <v>107</v>
      </c>
      <c r="E208" s="51" t="s">
        <v>107</v>
      </c>
      <c r="F208" s="51" t="s">
        <v>107</v>
      </c>
      <c r="G208" s="50" t="s">
        <v>107</v>
      </c>
      <c r="H208" s="50" t="s">
        <v>107</v>
      </c>
      <c r="I208" s="50" t="s">
        <v>107</v>
      </c>
      <c r="J208" s="50" t="s">
        <v>107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">
        <v>107</v>
      </c>
      <c r="C209" s="50" t="s">
        <v>107</v>
      </c>
      <c r="D209" s="50" t="s">
        <v>107</v>
      </c>
      <c r="E209" s="51" t="s">
        <v>107</v>
      </c>
      <c r="F209" s="51" t="s">
        <v>107</v>
      </c>
      <c r="G209" s="50" t="s">
        <v>107</v>
      </c>
      <c r="H209" s="50" t="s">
        <v>107</v>
      </c>
      <c r="I209" s="50" t="s">
        <v>107</v>
      </c>
      <c r="J209" s="50" t="s">
        <v>107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">
        <v>107</v>
      </c>
      <c r="C210" s="50" t="s">
        <v>107</v>
      </c>
      <c r="D210" s="50" t="s">
        <v>107</v>
      </c>
      <c r="E210" s="51" t="s">
        <v>107</v>
      </c>
      <c r="F210" s="51" t="s">
        <v>107</v>
      </c>
      <c r="G210" s="50" t="s">
        <v>107</v>
      </c>
      <c r="H210" s="50" t="s">
        <v>107</v>
      </c>
      <c r="I210" s="50" t="s">
        <v>107</v>
      </c>
      <c r="J210" s="50" t="s">
        <v>107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">
        <v>107</v>
      </c>
      <c r="C211" s="50" t="s">
        <v>107</v>
      </c>
      <c r="D211" s="50" t="s">
        <v>107</v>
      </c>
      <c r="E211" s="51" t="s">
        <v>107</v>
      </c>
      <c r="F211" s="51" t="s">
        <v>107</v>
      </c>
      <c r="G211" s="50" t="s">
        <v>107</v>
      </c>
      <c r="H211" s="50" t="s">
        <v>107</v>
      </c>
      <c r="I211" s="50" t="s">
        <v>107</v>
      </c>
      <c r="J211" s="50" t="s">
        <v>107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">
        <v>107</v>
      </c>
      <c r="C212" s="50" t="s">
        <v>107</v>
      </c>
      <c r="D212" s="50" t="s">
        <v>107</v>
      </c>
      <c r="E212" s="51" t="s">
        <v>107</v>
      </c>
      <c r="F212" s="51" t="s">
        <v>107</v>
      </c>
      <c r="G212" s="50" t="s">
        <v>107</v>
      </c>
      <c r="H212" s="50" t="s">
        <v>107</v>
      </c>
      <c r="I212" s="50" t="s">
        <v>107</v>
      </c>
      <c r="J212" s="50" t="s">
        <v>107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">
        <v>107</v>
      </c>
      <c r="C213" s="50" t="s">
        <v>107</v>
      </c>
      <c r="D213" s="50" t="s">
        <v>107</v>
      </c>
      <c r="E213" s="51" t="s">
        <v>107</v>
      </c>
      <c r="F213" s="51" t="s">
        <v>107</v>
      </c>
      <c r="G213" s="50" t="s">
        <v>107</v>
      </c>
      <c r="H213" s="50" t="s">
        <v>107</v>
      </c>
      <c r="I213" s="50" t="s">
        <v>107</v>
      </c>
      <c r="J213" s="50" t="s">
        <v>107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">
        <v>107</v>
      </c>
      <c r="C214" s="50" t="s">
        <v>107</v>
      </c>
      <c r="D214" s="50" t="s">
        <v>107</v>
      </c>
      <c r="E214" s="51" t="s">
        <v>107</v>
      </c>
      <c r="F214" s="51" t="s">
        <v>107</v>
      </c>
      <c r="G214" s="50" t="s">
        <v>107</v>
      </c>
      <c r="H214" s="50" t="s">
        <v>107</v>
      </c>
      <c r="I214" s="50" t="s">
        <v>107</v>
      </c>
      <c r="J214" s="50" t="s">
        <v>107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">
        <v>107</v>
      </c>
      <c r="C215" s="50" t="s">
        <v>107</v>
      </c>
      <c r="D215" s="50" t="s">
        <v>107</v>
      </c>
      <c r="E215" s="51" t="s">
        <v>107</v>
      </c>
      <c r="F215" s="51" t="s">
        <v>107</v>
      </c>
      <c r="G215" s="50" t="s">
        <v>107</v>
      </c>
      <c r="H215" s="50" t="s">
        <v>107</v>
      </c>
      <c r="I215" s="50" t="s">
        <v>107</v>
      </c>
      <c r="J215" s="50" t="s">
        <v>107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">
        <v>107</v>
      </c>
      <c r="C216" s="50" t="s">
        <v>107</v>
      </c>
      <c r="D216" s="50" t="s">
        <v>107</v>
      </c>
      <c r="E216" s="51" t="s">
        <v>107</v>
      </c>
      <c r="F216" s="51" t="s">
        <v>107</v>
      </c>
      <c r="G216" s="50" t="s">
        <v>107</v>
      </c>
      <c r="H216" s="50" t="s">
        <v>107</v>
      </c>
      <c r="I216" s="50" t="s">
        <v>107</v>
      </c>
      <c r="J216" s="50" t="s">
        <v>107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">
        <v>107</v>
      </c>
      <c r="C217" s="50" t="s">
        <v>107</v>
      </c>
      <c r="D217" s="50" t="s">
        <v>107</v>
      </c>
      <c r="E217" s="51" t="s">
        <v>107</v>
      </c>
      <c r="F217" s="51" t="s">
        <v>107</v>
      </c>
      <c r="G217" s="50" t="s">
        <v>107</v>
      </c>
      <c r="H217" s="50" t="s">
        <v>107</v>
      </c>
      <c r="I217" s="50" t="s">
        <v>107</v>
      </c>
      <c r="J217" s="50" t="s">
        <v>107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">
        <v>107</v>
      </c>
      <c r="C218" s="50" t="s">
        <v>107</v>
      </c>
      <c r="D218" s="50" t="s">
        <v>107</v>
      </c>
      <c r="E218" s="51" t="s">
        <v>107</v>
      </c>
      <c r="F218" s="51" t="s">
        <v>107</v>
      </c>
      <c r="G218" s="50" t="s">
        <v>107</v>
      </c>
      <c r="H218" s="50" t="s">
        <v>107</v>
      </c>
      <c r="I218" s="50" t="s">
        <v>107</v>
      </c>
      <c r="J218" s="50" t="s">
        <v>107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">
        <v>107</v>
      </c>
      <c r="C219" s="50" t="s">
        <v>107</v>
      </c>
      <c r="D219" s="50" t="s">
        <v>107</v>
      </c>
      <c r="E219" s="51" t="s">
        <v>107</v>
      </c>
      <c r="F219" s="51" t="s">
        <v>107</v>
      </c>
      <c r="G219" s="50" t="s">
        <v>107</v>
      </c>
      <c r="H219" s="50" t="s">
        <v>107</v>
      </c>
      <c r="I219" s="50" t="s">
        <v>107</v>
      </c>
      <c r="J219" s="50" t="s">
        <v>107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D220" s="50" t="s">
        <v>107</v>
      </c>
      <c r="J220" s="1"/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D221" s="50" t="s">
        <v>107</v>
      </c>
      <c r="J221" s="1"/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J222" s="1"/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J223" s="1"/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6:34" ht="15.75" customHeight="1"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6:34"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6:34"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6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6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6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6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6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6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6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6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6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D40433" s="1">
        <v>1888</v>
      </c>
      <c r="J40433" s="1"/>
      <c r="AH40433" s="1"/>
    </row>
    <row r="40435" spans="4:34">
      <c r="K40435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D112:J112 C112:C219 D113:D221 E113:J219">
    <cfRule type="notContainsBlanks" dxfId="15" priority="2">
      <formula>LEN(TRIM(C112))&gt;0</formula>
    </cfRule>
  </conditionalFormatting>
  <conditionalFormatting sqref="B112:B219">
    <cfRule type="expression" dxfId="14" priority="3">
      <formula>IF($C112=" ",FALSE,TRUE)</formula>
    </cfRule>
  </conditionalFormatting>
  <conditionalFormatting sqref="B112:B219">
    <cfRule type="expression" dxfId="1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178" t="s">
        <v>216</v>
      </c>
      <c r="F1" s="178"/>
      <c r="G1" s="178"/>
      <c r="H1" s="178"/>
      <c r="I1" s="178"/>
      <c r="J1" s="178"/>
      <c r="L1" s="4" t="s">
        <v>0</v>
      </c>
      <c r="N1" s="5">
        <v>10</v>
      </c>
    </row>
    <row r="2" spans="1:38" ht="16.5" customHeight="1">
      <c r="D2" s="2"/>
      <c r="E2" s="178"/>
      <c r="F2" s="178"/>
      <c r="G2" s="178"/>
      <c r="H2" s="178"/>
      <c r="I2" s="178"/>
      <c r="J2" s="178"/>
      <c r="L2" s="8" t="e">
        <f ca="1">INDIRECT("лоты!C"&amp;SUM(N1,3))</f>
        <v>#REF!</v>
      </c>
      <c r="M2" s="9" t="s">
        <v>1</v>
      </c>
      <c r="N2" s="10"/>
      <c r="O2" s="11"/>
      <c r="P2" s="179" t="s">
        <v>2</v>
      </c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79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178"/>
      <c r="F3" s="178"/>
      <c r="G3" s="178"/>
      <c r="H3" s="178"/>
      <c r="I3" s="178"/>
      <c r="J3" s="178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39</v>
      </c>
      <c r="M4" s="9" t="s">
        <v>4</v>
      </c>
      <c r="N4" s="10"/>
      <c r="O4" s="11"/>
      <c r="P4" s="180" t="s">
        <v>5</v>
      </c>
      <c r="Q4" s="180" t="s">
        <v>6</v>
      </c>
      <c r="R4" s="180" t="s">
        <v>7</v>
      </c>
      <c r="S4" s="180" t="s">
        <v>8</v>
      </c>
      <c r="T4" s="180" t="s">
        <v>9</v>
      </c>
      <c r="U4" s="180" t="s">
        <v>10</v>
      </c>
      <c r="V4" s="180" t="s">
        <v>11</v>
      </c>
      <c r="W4" s="180" t="s">
        <v>12</v>
      </c>
      <c r="X4" s="184" t="s">
        <v>13</v>
      </c>
      <c r="Y4" s="185" t="s">
        <v>14</v>
      </c>
      <c r="Z4" s="186"/>
      <c r="AA4" s="185" t="s">
        <v>15</v>
      </c>
      <c r="AB4" s="186"/>
      <c r="AI4" s="12"/>
      <c r="AJ4" s="12"/>
      <c r="AK4" s="13"/>
      <c r="AL4" s="12"/>
    </row>
    <row r="5" spans="1:38" ht="15" customHeight="1">
      <c r="B5" s="191" t="s">
        <v>110</v>
      </c>
      <c r="C5" s="191"/>
      <c r="D5" s="191"/>
      <c r="E5" s="191"/>
      <c r="F5" s="191"/>
      <c r="G5" s="191"/>
      <c r="H5" s="191"/>
      <c r="I5" s="191"/>
      <c r="J5" s="191"/>
      <c r="L5" s="12">
        <v>39</v>
      </c>
      <c r="M5" s="12" t="s">
        <v>17</v>
      </c>
      <c r="N5" s="14"/>
      <c r="O5" s="11"/>
      <c r="P5" s="181"/>
      <c r="Q5" s="181"/>
      <c r="R5" s="181"/>
      <c r="S5" s="181"/>
      <c r="T5" s="181"/>
      <c r="U5" s="181"/>
      <c r="V5" s="181"/>
      <c r="W5" s="181"/>
      <c r="X5" s="184"/>
      <c r="Y5" s="187"/>
      <c r="Z5" s="188"/>
      <c r="AA5" s="187"/>
      <c r="AB5" s="188"/>
      <c r="AI5" s="12"/>
      <c r="AJ5" s="12"/>
      <c r="AK5" s="13"/>
      <c r="AL5" s="12"/>
    </row>
    <row r="6" spans="1:38" ht="15.75" customHeight="1">
      <c r="B6" s="191"/>
      <c r="C6" s="191"/>
      <c r="D6" s="191"/>
      <c r="E6" s="191"/>
      <c r="F6" s="191"/>
      <c r="G6" s="191"/>
      <c r="H6" s="191"/>
      <c r="I6" s="191"/>
      <c r="J6" s="191"/>
      <c r="L6" s="15">
        <v>77</v>
      </c>
      <c r="M6" s="9" t="s">
        <v>18</v>
      </c>
      <c r="N6" s="9"/>
      <c r="P6" s="181"/>
      <c r="Q6" s="181"/>
      <c r="R6" s="181"/>
      <c r="S6" s="181"/>
      <c r="T6" s="181"/>
      <c r="U6" s="181"/>
      <c r="V6" s="181"/>
      <c r="W6" s="181"/>
      <c r="X6" s="184"/>
      <c r="Y6" s="187"/>
      <c r="Z6" s="188"/>
      <c r="AA6" s="187"/>
      <c r="AB6" s="188"/>
      <c r="AI6" s="12"/>
      <c r="AJ6" s="12"/>
      <c r="AK6" s="13"/>
      <c r="AL6" s="12"/>
    </row>
    <row r="7" spans="1:38" ht="15.75" customHeight="1">
      <c r="A7" s="16"/>
      <c r="L7" s="12">
        <v>78</v>
      </c>
      <c r="M7" s="12" t="s">
        <v>19</v>
      </c>
      <c r="N7" s="12"/>
      <c r="P7" s="182"/>
      <c r="Q7" s="182"/>
      <c r="R7" s="182"/>
      <c r="S7" s="182"/>
      <c r="T7" s="182"/>
      <c r="U7" s="182"/>
      <c r="V7" s="182"/>
      <c r="W7" s="182"/>
      <c r="X7" s="184"/>
      <c r="Y7" s="189"/>
      <c r="Z7" s="190"/>
      <c r="AA7" s="189"/>
      <c r="AB7" s="190"/>
      <c r="AI7" s="12"/>
      <c r="AJ7" s="12"/>
      <c r="AK7" s="13"/>
      <c r="AL7" s="12"/>
    </row>
    <row r="8" spans="1:38" ht="15.75" customHeight="1">
      <c r="A8" s="16"/>
      <c r="B8" s="191" t="s">
        <v>20</v>
      </c>
      <c r="C8" s="191"/>
      <c r="D8" s="191"/>
      <c r="E8" s="191"/>
      <c r="F8" s="191"/>
      <c r="G8" s="191"/>
      <c r="H8" s="191"/>
      <c r="I8" s="191"/>
      <c r="J8" s="191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192" t="s">
        <v>22</v>
      </c>
      <c r="Z8" s="192"/>
      <c r="AA8" s="192" t="s">
        <v>23</v>
      </c>
      <c r="AB8" s="192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191"/>
      <c r="C9" s="191"/>
      <c r="D9" s="191"/>
      <c r="E9" s="191"/>
      <c r="F9" s="191"/>
      <c r="G9" s="191"/>
      <c r="H9" s="191"/>
      <c r="I9" s="191"/>
      <c r="J9" s="191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192" t="s">
        <v>22</v>
      </c>
      <c r="Z9" s="192"/>
      <c r="AA9" s="192" t="s">
        <v>23</v>
      </c>
      <c r="AB9" s="192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193" t="s">
        <v>26</v>
      </c>
      <c r="C10" s="193"/>
      <c r="D10" s="193"/>
      <c r="E10" s="193"/>
      <c r="F10" s="193"/>
      <c r="G10" s="193"/>
      <c r="H10" s="193"/>
      <c r="I10" s="193"/>
      <c r="J10" s="193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192" t="s">
        <v>28</v>
      </c>
      <c r="Z10" s="192"/>
      <c r="AA10" s="192" t="s">
        <v>29</v>
      </c>
      <c r="AB10" s="192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193"/>
      <c r="C11" s="193"/>
      <c r="D11" s="193"/>
      <c r="E11" s="193"/>
      <c r="F11" s="193"/>
      <c r="G11" s="193"/>
      <c r="H11" s="193"/>
      <c r="I11" s="193"/>
      <c r="J11" s="193"/>
      <c r="L11" s="12" t="str">
        <f>INDEX(C112:C219,MATCH(L9,C112:C219,0)-1)</f>
        <v>Метро "Братиславская"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192" t="s">
        <v>28</v>
      </c>
      <c r="Z11" s="192"/>
      <c r="AA11" s="192" t="s">
        <v>29</v>
      </c>
      <c r="AB11" s="192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 t="e">
        <v>#N/A</v>
      </c>
      <c r="M13" s="12" t="s">
        <v>32</v>
      </c>
      <c r="N13" s="24" t="e">
        <f>L13-E39</f>
        <v>#N/A</v>
      </c>
      <c r="O13" s="21"/>
      <c r="P13" s="183" t="s">
        <v>33</v>
      </c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191" t="s">
        <v>34</v>
      </c>
      <c r="C14" s="191"/>
      <c r="D14" s="191"/>
      <c r="E14" s="191"/>
      <c r="F14" s="191"/>
      <c r="G14" s="191"/>
      <c r="H14" s="191"/>
      <c r="I14" s="191"/>
      <c r="J14" s="191"/>
      <c r="L14" s="26" t="e">
        <v>#N/A</v>
      </c>
      <c r="M14" s="1" t="s">
        <v>35</v>
      </c>
      <c r="N14" s="24" t="e">
        <f>L14-E35</f>
        <v>#N/A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191"/>
      <c r="C15" s="191"/>
      <c r="D15" s="191"/>
      <c r="E15" s="191"/>
      <c r="F15" s="191"/>
      <c r="G15" s="191"/>
      <c r="H15" s="191"/>
      <c r="I15" s="191"/>
      <c r="J15" s="191"/>
      <c r="L15" s="26" t="e">
        <v>#N/A</v>
      </c>
      <c r="M15" s="12" t="s">
        <v>36</v>
      </c>
      <c r="N15" s="24" t="e">
        <f>L15-E37</f>
        <v>#N/A</v>
      </c>
      <c r="O15" s="21"/>
      <c r="P15" s="194" t="s">
        <v>5</v>
      </c>
      <c r="Q15" s="194"/>
      <c r="R15" s="194"/>
      <c r="S15" s="194"/>
      <c r="T15" s="184" t="s">
        <v>37</v>
      </c>
      <c r="U15" s="184"/>
      <c r="V15" s="184"/>
      <c r="W15" s="184" t="s">
        <v>38</v>
      </c>
      <c r="X15" s="184"/>
      <c r="Y15" s="184"/>
      <c r="Z15" s="184" t="s">
        <v>39</v>
      </c>
      <c r="AA15" s="184"/>
      <c r="AB15" s="184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193" t="s">
        <v>111</v>
      </c>
      <c r="C16" s="193"/>
      <c r="D16" s="193"/>
      <c r="E16" s="193"/>
      <c r="F16" s="193"/>
      <c r="G16" s="193"/>
      <c r="H16" s="193"/>
      <c r="I16" s="193"/>
      <c r="J16" s="193"/>
      <c r="L16" s="20"/>
      <c r="M16" s="12"/>
      <c r="N16" s="12"/>
      <c r="O16" s="21"/>
      <c r="P16" s="194"/>
      <c r="Q16" s="194"/>
      <c r="R16" s="194"/>
      <c r="S16" s="194"/>
      <c r="T16" s="184"/>
      <c r="U16" s="184"/>
      <c r="V16" s="184"/>
      <c r="W16" s="184"/>
      <c r="X16" s="184"/>
      <c r="Y16" s="184"/>
      <c r="Z16" s="184"/>
      <c r="AA16" s="184"/>
      <c r="AB16" s="184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193"/>
      <c r="C17" s="193"/>
      <c r="D17" s="193"/>
      <c r="E17" s="193"/>
      <c r="F17" s="193"/>
      <c r="G17" s="193"/>
      <c r="H17" s="193"/>
      <c r="I17" s="193"/>
      <c r="J17" s="193"/>
      <c r="L17" s="12"/>
      <c r="M17" s="12"/>
      <c r="N17" s="12"/>
      <c r="O17" s="21"/>
      <c r="P17" s="194" t="s">
        <v>41</v>
      </c>
      <c r="Q17" s="194"/>
      <c r="R17" s="194"/>
      <c r="S17" s="194"/>
      <c r="T17" s="184" t="s">
        <v>42</v>
      </c>
      <c r="U17" s="184"/>
      <c r="V17" s="184"/>
      <c r="W17" s="184" t="s">
        <v>43</v>
      </c>
      <c r="X17" s="184"/>
      <c r="Y17" s="184"/>
      <c r="Z17" s="184" t="s">
        <v>41</v>
      </c>
      <c r="AA17" s="184"/>
      <c r="AB17" s="184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e">
        <v>#N/A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191" t="s">
        <v>45</v>
      </c>
      <c r="C19" s="191"/>
      <c r="D19" s="191"/>
      <c r="E19" s="191"/>
      <c r="F19" s="191"/>
      <c r="G19" s="191"/>
      <c r="H19" s="191"/>
      <c r="I19" s="191"/>
      <c r="J19" s="191"/>
      <c r="L19" s="12"/>
      <c r="M19" s="12" t="s">
        <v>46</v>
      </c>
      <c r="N19" s="12"/>
      <c r="O19" s="21"/>
      <c r="P19" s="179" t="s">
        <v>47</v>
      </c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191"/>
      <c r="C20" s="191"/>
      <c r="D20" s="191"/>
      <c r="E20" s="191"/>
      <c r="F20" s="191"/>
      <c r="G20" s="191"/>
      <c r="H20" s="191"/>
      <c r="I20" s="191"/>
      <c r="J20" s="191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195" t="s">
        <v>5</v>
      </c>
      <c r="Q21" s="195" t="s">
        <v>56</v>
      </c>
      <c r="R21" s="198" t="s">
        <v>57</v>
      </c>
      <c r="S21" s="199"/>
      <c r="T21" s="198" t="s">
        <v>58</v>
      </c>
      <c r="U21" s="199"/>
      <c r="V21" s="32"/>
      <c r="W21" s="195" t="s">
        <v>5</v>
      </c>
      <c r="X21" s="195" t="s">
        <v>56</v>
      </c>
      <c r="Y21" s="198" t="s">
        <v>57</v>
      </c>
      <c r="Z21" s="199"/>
      <c r="AA21" s="198" t="s">
        <v>58</v>
      </c>
      <c r="AB21" s="199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193" t="s">
        <v>112</v>
      </c>
      <c r="C22" s="193"/>
      <c r="D22" s="193"/>
      <c r="E22" s="193"/>
      <c r="F22" s="193"/>
      <c r="G22" s="193"/>
      <c r="H22" s="193"/>
      <c r="I22" s="193"/>
      <c r="J22" s="193"/>
      <c r="P22" s="196"/>
      <c r="Q22" s="196"/>
      <c r="R22" s="195" t="s">
        <v>60</v>
      </c>
      <c r="S22" s="195" t="s">
        <v>61</v>
      </c>
      <c r="T22" s="195" t="s">
        <v>60</v>
      </c>
      <c r="U22" s="195" t="s">
        <v>61</v>
      </c>
      <c r="V22" s="32"/>
      <c r="W22" s="196"/>
      <c r="X22" s="196"/>
      <c r="Y22" s="195" t="s">
        <v>60</v>
      </c>
      <c r="Z22" s="195" t="s">
        <v>61</v>
      </c>
      <c r="AA22" s="195" t="s">
        <v>60</v>
      </c>
      <c r="AB22" s="195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193"/>
      <c r="C23" s="193"/>
      <c r="D23" s="193"/>
      <c r="E23" s="193"/>
      <c r="F23" s="193"/>
      <c r="G23" s="193"/>
      <c r="H23" s="193"/>
      <c r="I23" s="193"/>
      <c r="J23" s="193"/>
      <c r="P23" s="196"/>
      <c r="Q23" s="196"/>
      <c r="R23" s="196"/>
      <c r="S23" s="196"/>
      <c r="T23" s="196"/>
      <c r="U23" s="196"/>
      <c r="V23" s="32"/>
      <c r="W23" s="196"/>
      <c r="X23" s="196"/>
      <c r="Y23" s="196"/>
      <c r="Z23" s="196"/>
      <c r="AA23" s="196"/>
      <c r="AB23" s="196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196"/>
      <c r="Q24" s="196"/>
      <c r="R24" s="196"/>
      <c r="S24" s="196"/>
      <c r="T24" s="196"/>
      <c r="U24" s="196"/>
      <c r="V24" s="32"/>
      <c r="W24" s="196"/>
      <c r="X24" s="196"/>
      <c r="Y24" s="196"/>
      <c r="Z24" s="196"/>
      <c r="AA24" s="196"/>
      <c r="AB24" s="196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196"/>
      <c r="Q25" s="196"/>
      <c r="R25" s="196"/>
      <c r="S25" s="196"/>
      <c r="T25" s="196"/>
      <c r="U25" s="196"/>
      <c r="V25" s="32"/>
      <c r="W25" s="196"/>
      <c r="X25" s="196"/>
      <c r="Y25" s="196"/>
      <c r="Z25" s="196"/>
      <c r="AA25" s="196"/>
      <c r="AB25" s="196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193" t="s">
        <v>62</v>
      </c>
      <c r="C26" s="193"/>
      <c r="D26" s="193"/>
      <c r="E26" s="193"/>
      <c r="F26" s="193"/>
      <c r="G26" s="193"/>
      <c r="H26" s="193"/>
      <c r="I26" s="193"/>
      <c r="J26" s="193"/>
      <c r="P26" s="197"/>
      <c r="Q26" s="197"/>
      <c r="R26" s="197"/>
      <c r="S26" s="197"/>
      <c r="T26" s="197"/>
      <c r="U26" s="197"/>
      <c r="V26" s="33"/>
      <c r="W26" s="197"/>
      <c r="X26" s="197"/>
      <c r="Y26" s="197"/>
      <c r="Z26" s="197"/>
      <c r="AA26" s="197"/>
      <c r="AB26" s="197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193"/>
      <c r="C27" s="193"/>
      <c r="D27" s="193"/>
      <c r="E27" s="193"/>
      <c r="F27" s="193"/>
      <c r="G27" s="193"/>
      <c r="H27" s="193"/>
      <c r="I27" s="193"/>
      <c r="J27" s="193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193" t="s">
        <v>113</v>
      </c>
      <c r="C28" s="193"/>
      <c r="D28" s="193"/>
      <c r="E28" s="193"/>
      <c r="F28" s="193"/>
      <c r="G28" s="193"/>
      <c r="H28" s="193"/>
      <c r="I28" s="193"/>
      <c r="J28" s="193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193"/>
      <c r="C29" s="193"/>
      <c r="D29" s="193"/>
      <c r="E29" s="193"/>
      <c r="F29" s="193"/>
      <c r="G29" s="193"/>
      <c r="H29" s="193"/>
      <c r="I29" s="193"/>
      <c r="J29" s="193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193" t="s">
        <v>114</v>
      </c>
      <c r="C30" s="193"/>
      <c r="D30" s="193"/>
      <c r="E30" s="193"/>
      <c r="F30" s="193"/>
      <c r="G30" s="193"/>
      <c r="H30" s="193"/>
      <c r="I30" s="193"/>
      <c r="J30" s="193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193"/>
      <c r="C31" s="193"/>
      <c r="D31" s="193"/>
      <c r="E31" s="193"/>
      <c r="F31" s="193"/>
      <c r="G31" s="193"/>
      <c r="H31" s="193"/>
      <c r="I31" s="193"/>
      <c r="J31" s="193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0</v>
      </c>
      <c r="S32" s="34" t="s">
        <v>63</v>
      </c>
      <c r="T32" s="34">
        <v>0</v>
      </c>
      <c r="U32" s="34" t="s">
        <v>63</v>
      </c>
      <c r="V32" s="33"/>
      <c r="W32" s="36">
        <v>2</v>
      </c>
      <c r="X32" s="41">
        <v>0.22916666666666666</v>
      </c>
      <c r="Y32" s="34">
        <v>0</v>
      </c>
      <c r="Z32" s="34" t="s">
        <v>63</v>
      </c>
      <c r="AA32" s="34">
        <v>0</v>
      </c>
      <c r="AB32" s="34" t="s">
        <v>63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191" t="s">
        <v>68</v>
      </c>
      <c r="C33" s="191"/>
      <c r="D33" s="191"/>
      <c r="E33" s="191"/>
      <c r="F33" s="191"/>
      <c r="G33" s="191"/>
      <c r="H33" s="191"/>
      <c r="I33" s="191"/>
      <c r="J33" s="191"/>
      <c r="M33" s="1">
        <v>33</v>
      </c>
      <c r="N33" s="40">
        <v>360</v>
      </c>
      <c r="P33" s="34">
        <v>1</v>
      </c>
      <c r="Q33" s="35">
        <v>0.25</v>
      </c>
      <c r="R33" s="34">
        <v>0</v>
      </c>
      <c r="S33" s="34" t="s">
        <v>63</v>
      </c>
      <c r="T33" s="34">
        <v>0</v>
      </c>
      <c r="U33" s="34" t="s">
        <v>63</v>
      </c>
      <c r="V33" s="33"/>
      <c r="W33" s="36">
        <v>2</v>
      </c>
      <c r="X33" s="41">
        <v>0.25</v>
      </c>
      <c r="Y33" s="34">
        <v>0</v>
      </c>
      <c r="Z33" s="34" t="s">
        <v>63</v>
      </c>
      <c r="AA33" s="34">
        <v>0</v>
      </c>
      <c r="AB33" s="34" t="s">
        <v>63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191"/>
      <c r="C34" s="191"/>
      <c r="D34" s="191"/>
      <c r="E34" s="191"/>
      <c r="F34" s="191"/>
      <c r="G34" s="191"/>
      <c r="H34" s="191"/>
      <c r="I34" s="191"/>
      <c r="J34" s="191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00" t="s">
        <v>69</v>
      </c>
      <c r="C35" s="200"/>
      <c r="D35" s="200"/>
      <c r="E35" s="201">
        <f t="array" ref="E35">ROUND(MAX(IF(G104:G222=0,H104:H222)),2)</f>
        <v>5.05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6</v>
      </c>
      <c r="S35" s="56" t="s">
        <v>115</v>
      </c>
      <c r="T35" s="34">
        <v>6</v>
      </c>
      <c r="U35" s="34" t="s">
        <v>115</v>
      </c>
      <c r="V35" s="33"/>
      <c r="W35" s="36">
        <v>2</v>
      </c>
      <c r="X35" s="41">
        <v>0.29166666666666669</v>
      </c>
      <c r="Y35" s="34">
        <v>1</v>
      </c>
      <c r="Z35" s="34" t="s">
        <v>66</v>
      </c>
      <c r="AA35" s="34">
        <v>1</v>
      </c>
      <c r="AB35" s="34" t="s">
        <v>66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00"/>
      <c r="C36" s="200"/>
      <c r="D36" s="200"/>
      <c r="E36" s="20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5</v>
      </c>
      <c r="S36" s="56" t="s">
        <v>115</v>
      </c>
      <c r="T36" s="34">
        <v>5</v>
      </c>
      <c r="U36" s="34" t="s">
        <v>115</v>
      </c>
      <c r="V36" s="32"/>
      <c r="W36" s="38">
        <v>2</v>
      </c>
      <c r="X36" s="39">
        <v>0.3125</v>
      </c>
      <c r="Y36" s="34">
        <v>1</v>
      </c>
      <c r="Z36" s="34" t="s">
        <v>66</v>
      </c>
      <c r="AA36" s="34">
        <v>1</v>
      </c>
      <c r="AB36" s="34" t="s">
        <v>66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00" t="s">
        <v>71</v>
      </c>
      <c r="C37" s="200"/>
      <c r="D37" s="200"/>
      <c r="E37" s="201">
        <f t="array" ref="E37">ROUND(MAX(IF(G104:G222=1,H104:H222)),2)</f>
        <v>4.6500000000000004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6</v>
      </c>
      <c r="S37" s="56" t="s">
        <v>115</v>
      </c>
      <c r="T37" s="34">
        <v>6</v>
      </c>
      <c r="U37" s="34" t="s">
        <v>115</v>
      </c>
      <c r="V37" s="32"/>
      <c r="W37" s="38">
        <v>2</v>
      </c>
      <c r="X37" s="39">
        <v>0.33333333333333331</v>
      </c>
      <c r="Y37" s="34">
        <v>1</v>
      </c>
      <c r="Z37" s="34" t="s">
        <v>66</v>
      </c>
      <c r="AA37" s="34">
        <v>1</v>
      </c>
      <c r="AB37" s="34" t="s">
        <v>66</v>
      </c>
    </row>
    <row r="38" spans="1:38" ht="15.75" customHeight="1">
      <c r="A38" s="16"/>
      <c r="B38" s="200"/>
      <c r="C38" s="200"/>
      <c r="D38" s="200"/>
      <c r="E38" s="20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5</v>
      </c>
      <c r="S38" s="56" t="s">
        <v>115</v>
      </c>
      <c r="T38" s="34">
        <v>5</v>
      </c>
      <c r="U38" s="34" t="s">
        <v>115</v>
      </c>
      <c r="V38" s="32"/>
      <c r="W38" s="38">
        <v>2</v>
      </c>
      <c r="X38" s="39">
        <v>0.35416666666666669</v>
      </c>
      <c r="Y38" s="34">
        <v>1</v>
      </c>
      <c r="Z38" s="34" t="s">
        <v>66</v>
      </c>
      <c r="AA38" s="34">
        <v>1</v>
      </c>
      <c r="AB38" s="34" t="s">
        <v>66</v>
      </c>
    </row>
    <row r="39" spans="1:38" ht="15.75" customHeight="1">
      <c r="A39" s="16"/>
      <c r="B39" s="200" t="s">
        <v>72</v>
      </c>
      <c r="C39" s="200"/>
      <c r="D39" s="200"/>
      <c r="E39" s="201">
        <f>SUM(E35:E38)</f>
        <v>9.6999999999999993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2</v>
      </c>
      <c r="S39" s="34" t="s">
        <v>67</v>
      </c>
      <c r="T39" s="34">
        <v>2</v>
      </c>
      <c r="U39" s="34" t="s">
        <v>67</v>
      </c>
      <c r="V39" s="32"/>
      <c r="W39" s="38">
        <v>2</v>
      </c>
      <c r="X39" s="39">
        <v>0.375</v>
      </c>
      <c r="Y39" s="34">
        <v>1</v>
      </c>
      <c r="Z39" s="34" t="s">
        <v>66</v>
      </c>
      <c r="AA39" s="34">
        <v>1</v>
      </c>
      <c r="AB39" s="34" t="s">
        <v>66</v>
      </c>
    </row>
    <row r="40" spans="1:38" ht="15.75" customHeight="1">
      <c r="A40" s="16"/>
      <c r="B40" s="200"/>
      <c r="C40" s="200"/>
      <c r="D40" s="200"/>
      <c r="E40" s="20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1</v>
      </c>
      <c r="S40" s="34" t="s">
        <v>67</v>
      </c>
      <c r="T40" s="34">
        <v>1</v>
      </c>
      <c r="U40" s="34" t="s">
        <v>67</v>
      </c>
      <c r="V40" s="32"/>
      <c r="W40" s="38">
        <v>2</v>
      </c>
      <c r="X40" s="39">
        <v>0.39583333333333331</v>
      </c>
      <c r="Y40" s="34">
        <v>1</v>
      </c>
      <c r="Z40" s="34" t="s">
        <v>66</v>
      </c>
      <c r="AA40" s="34">
        <v>1</v>
      </c>
      <c r="AB40" s="34" t="s">
        <v>66</v>
      </c>
    </row>
    <row r="41" spans="1:38" ht="15.75" customHeight="1">
      <c r="A41" s="16"/>
      <c r="B41" s="200"/>
      <c r="C41" s="200"/>
      <c r="D41" s="200"/>
      <c r="E41" s="203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2</v>
      </c>
      <c r="S41" s="34" t="s">
        <v>67</v>
      </c>
      <c r="T41" s="34">
        <v>2</v>
      </c>
      <c r="U41" s="34" t="s">
        <v>67</v>
      </c>
      <c r="V41" s="32"/>
      <c r="W41" s="38">
        <v>2</v>
      </c>
      <c r="X41" s="39">
        <v>0.41666666666666669</v>
      </c>
      <c r="Y41" s="34">
        <v>2</v>
      </c>
      <c r="Z41" s="34" t="s">
        <v>70</v>
      </c>
      <c r="AA41" s="34">
        <v>2</v>
      </c>
      <c r="AB41" s="34" t="s">
        <v>70</v>
      </c>
    </row>
    <row r="42" spans="1:38" ht="15.75" customHeight="1">
      <c r="A42" s="16"/>
      <c r="B42" s="200"/>
      <c r="C42" s="200"/>
      <c r="D42" s="200"/>
      <c r="E42" s="203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1</v>
      </c>
      <c r="S42" s="34" t="s">
        <v>67</v>
      </c>
      <c r="T42" s="34">
        <v>1</v>
      </c>
      <c r="U42" s="34" t="s">
        <v>67</v>
      </c>
      <c r="V42" s="32"/>
      <c r="W42" s="38">
        <v>2</v>
      </c>
      <c r="X42" s="39">
        <v>0.4375</v>
      </c>
      <c r="Y42" s="34">
        <v>2</v>
      </c>
      <c r="Z42" s="34" t="s">
        <v>70</v>
      </c>
      <c r="AA42" s="34">
        <v>2</v>
      </c>
      <c r="AB42" s="34" t="s">
        <v>70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2</v>
      </c>
      <c r="S43" s="34" t="s">
        <v>67</v>
      </c>
      <c r="T43" s="34">
        <v>2</v>
      </c>
      <c r="U43" s="34" t="s">
        <v>67</v>
      </c>
      <c r="V43" s="32"/>
      <c r="W43" s="38">
        <v>2</v>
      </c>
      <c r="X43" s="39">
        <v>0.45833333333333298</v>
      </c>
      <c r="Y43" s="34">
        <v>2</v>
      </c>
      <c r="Z43" s="34" t="s">
        <v>70</v>
      </c>
      <c r="AA43" s="34">
        <v>2</v>
      </c>
      <c r="AB43" s="34" t="s">
        <v>70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1</v>
      </c>
      <c r="S44" s="34" t="s">
        <v>67</v>
      </c>
      <c r="T44" s="34">
        <v>1</v>
      </c>
      <c r="U44" s="34" t="s">
        <v>67</v>
      </c>
      <c r="V44" s="32"/>
      <c r="W44" s="38">
        <v>2</v>
      </c>
      <c r="X44" s="39">
        <v>0.47916666666666702</v>
      </c>
      <c r="Y44" s="34">
        <v>2</v>
      </c>
      <c r="Z44" s="34" t="s">
        <v>70</v>
      </c>
      <c r="AA44" s="34">
        <v>2</v>
      </c>
      <c r="AB44" s="34" t="s">
        <v>70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2</v>
      </c>
      <c r="S45" s="34" t="s">
        <v>70</v>
      </c>
      <c r="T45" s="34">
        <v>2</v>
      </c>
      <c r="U45" s="34" t="s">
        <v>70</v>
      </c>
      <c r="V45" s="32"/>
      <c r="W45" s="38">
        <v>2</v>
      </c>
      <c r="X45" s="39">
        <v>0.5</v>
      </c>
      <c r="Y45" s="34">
        <v>2</v>
      </c>
      <c r="Z45" s="34" t="s">
        <v>70</v>
      </c>
      <c r="AA45" s="34">
        <v>2</v>
      </c>
      <c r="AB45" s="34" t="s">
        <v>70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2</v>
      </c>
      <c r="S46" s="34" t="s">
        <v>70</v>
      </c>
      <c r="T46" s="34">
        <v>2</v>
      </c>
      <c r="U46" s="34" t="s">
        <v>70</v>
      </c>
      <c r="V46" s="32"/>
      <c r="W46" s="38">
        <v>2</v>
      </c>
      <c r="X46" s="39">
        <v>0.52083333333333337</v>
      </c>
      <c r="Y46" s="34">
        <v>2</v>
      </c>
      <c r="Z46" s="34" t="s">
        <v>70</v>
      </c>
      <c r="AA46" s="34">
        <v>2</v>
      </c>
      <c r="AB46" s="34" t="s">
        <v>70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2</v>
      </c>
      <c r="S47" s="34" t="s">
        <v>70</v>
      </c>
      <c r="T47" s="34">
        <v>2</v>
      </c>
      <c r="U47" s="34" t="s">
        <v>70</v>
      </c>
      <c r="V47" s="32"/>
      <c r="W47" s="38">
        <v>2</v>
      </c>
      <c r="X47" s="39">
        <v>0.54166666666666663</v>
      </c>
      <c r="Y47" s="34">
        <v>2</v>
      </c>
      <c r="Z47" s="34" t="s">
        <v>70</v>
      </c>
      <c r="AA47" s="34">
        <v>2</v>
      </c>
      <c r="AB47" s="34" t="s">
        <v>70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2</v>
      </c>
      <c r="S48" s="34" t="s">
        <v>70</v>
      </c>
      <c r="T48" s="34">
        <v>2</v>
      </c>
      <c r="U48" s="34" t="s">
        <v>70</v>
      </c>
      <c r="V48" s="32"/>
      <c r="W48" s="38">
        <v>2</v>
      </c>
      <c r="X48" s="39">
        <v>0.5625</v>
      </c>
      <c r="Y48" s="34">
        <v>2</v>
      </c>
      <c r="Z48" s="34" t="s">
        <v>70</v>
      </c>
      <c r="AA48" s="34">
        <v>2</v>
      </c>
      <c r="AB48" s="34" t="s">
        <v>70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2</v>
      </c>
      <c r="S49" s="34" t="s">
        <v>70</v>
      </c>
      <c r="T49" s="34">
        <v>2</v>
      </c>
      <c r="U49" s="34" t="s">
        <v>70</v>
      </c>
      <c r="V49" s="32"/>
      <c r="W49" s="38">
        <v>2</v>
      </c>
      <c r="X49" s="39">
        <v>0.58333333333333337</v>
      </c>
      <c r="Y49" s="34">
        <v>2</v>
      </c>
      <c r="Z49" s="34" t="s">
        <v>70</v>
      </c>
      <c r="AA49" s="34">
        <v>2</v>
      </c>
      <c r="AB49" s="34" t="s">
        <v>70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70</v>
      </c>
      <c r="T50" s="34">
        <v>2</v>
      </c>
      <c r="U50" s="34" t="s">
        <v>70</v>
      </c>
      <c r="V50" s="32"/>
      <c r="W50" s="38">
        <v>2</v>
      </c>
      <c r="X50" s="39">
        <v>0.60416666666666663</v>
      </c>
      <c r="Y50" s="34">
        <v>2</v>
      </c>
      <c r="Z50" s="34" t="s">
        <v>70</v>
      </c>
      <c r="AA50" s="34">
        <v>2</v>
      </c>
      <c r="AB50" s="34" t="s">
        <v>70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2</v>
      </c>
      <c r="S51" s="34" t="s">
        <v>70</v>
      </c>
      <c r="T51" s="34">
        <v>2</v>
      </c>
      <c r="U51" s="34" t="s">
        <v>70</v>
      </c>
      <c r="V51" s="32"/>
      <c r="W51" s="38">
        <v>2</v>
      </c>
      <c r="X51" s="39">
        <v>0.625</v>
      </c>
      <c r="Y51" s="34">
        <v>2</v>
      </c>
      <c r="Z51" s="34" t="s">
        <v>70</v>
      </c>
      <c r="AA51" s="34">
        <v>2</v>
      </c>
      <c r="AB51" s="34" t="s">
        <v>70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2</v>
      </c>
      <c r="S52" s="34" t="s">
        <v>70</v>
      </c>
      <c r="T52" s="34">
        <v>2</v>
      </c>
      <c r="U52" s="34" t="s">
        <v>70</v>
      </c>
      <c r="V52" s="32"/>
      <c r="W52" s="38">
        <v>2</v>
      </c>
      <c r="X52" s="39">
        <v>0.64583333333333337</v>
      </c>
      <c r="Y52" s="34">
        <v>2</v>
      </c>
      <c r="Z52" s="34" t="s">
        <v>70</v>
      </c>
      <c r="AA52" s="34">
        <v>2</v>
      </c>
      <c r="AB52" s="34" t="s">
        <v>70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73</v>
      </c>
      <c r="T53" s="34">
        <v>2</v>
      </c>
      <c r="U53" s="34" t="s">
        <v>73</v>
      </c>
      <c r="V53" s="32"/>
      <c r="W53" s="38">
        <v>2</v>
      </c>
      <c r="X53" s="39">
        <v>0.66666666666666663</v>
      </c>
      <c r="Y53" s="34">
        <v>2</v>
      </c>
      <c r="Z53" s="34" t="s">
        <v>70</v>
      </c>
      <c r="AA53" s="34">
        <v>2</v>
      </c>
      <c r="AB53" s="34" t="s">
        <v>70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3</v>
      </c>
      <c r="S54" s="34" t="s">
        <v>73</v>
      </c>
      <c r="T54" s="34">
        <v>3</v>
      </c>
      <c r="U54" s="34" t="s">
        <v>73</v>
      </c>
      <c r="V54" s="32"/>
      <c r="W54" s="38">
        <v>2</v>
      </c>
      <c r="X54" s="39">
        <v>0.6875</v>
      </c>
      <c r="Y54" s="34">
        <v>2</v>
      </c>
      <c r="Z54" s="34" t="s">
        <v>70</v>
      </c>
      <c r="AA54" s="34">
        <v>2</v>
      </c>
      <c r="AB54" s="34" t="s">
        <v>70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2</v>
      </c>
      <c r="S55" s="34" t="s">
        <v>73</v>
      </c>
      <c r="T55" s="34">
        <v>2</v>
      </c>
      <c r="U55" s="34" t="s">
        <v>73</v>
      </c>
      <c r="V55" s="32"/>
      <c r="W55" s="38">
        <v>2</v>
      </c>
      <c r="X55" s="39">
        <v>0.70833333333333337</v>
      </c>
      <c r="Y55" s="34">
        <v>2</v>
      </c>
      <c r="Z55" s="34" t="s">
        <v>70</v>
      </c>
      <c r="AA55" s="34">
        <v>2</v>
      </c>
      <c r="AB55" s="34" t="s">
        <v>70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3</v>
      </c>
      <c r="S56" s="34" t="s">
        <v>73</v>
      </c>
      <c r="T56" s="34">
        <v>3</v>
      </c>
      <c r="U56" s="34" t="s">
        <v>73</v>
      </c>
      <c r="V56" s="32"/>
      <c r="W56" s="38">
        <v>2</v>
      </c>
      <c r="X56" s="39">
        <v>0.72916666666666663</v>
      </c>
      <c r="Y56" s="34">
        <v>2</v>
      </c>
      <c r="Z56" s="34" t="s">
        <v>70</v>
      </c>
      <c r="AA56" s="34">
        <v>2</v>
      </c>
      <c r="AB56" s="34" t="s">
        <v>70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2</v>
      </c>
      <c r="S57" s="34" t="s">
        <v>73</v>
      </c>
      <c r="T57" s="34">
        <v>2</v>
      </c>
      <c r="U57" s="34" t="s">
        <v>73</v>
      </c>
      <c r="V57" s="32"/>
      <c r="W57" s="38">
        <v>2</v>
      </c>
      <c r="X57" s="39">
        <v>0.75</v>
      </c>
      <c r="Y57" s="34">
        <v>2</v>
      </c>
      <c r="Z57" s="34" t="s">
        <v>70</v>
      </c>
      <c r="AA57" s="34">
        <v>2</v>
      </c>
      <c r="AB57" s="34" t="s">
        <v>70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3</v>
      </c>
      <c r="S58" s="34" t="s">
        <v>73</v>
      </c>
      <c r="T58" s="34">
        <v>3</v>
      </c>
      <c r="U58" s="34" t="s">
        <v>73</v>
      </c>
      <c r="V58" s="32"/>
      <c r="W58" s="38">
        <v>2</v>
      </c>
      <c r="X58" s="39">
        <v>0.77083333333333337</v>
      </c>
      <c r="Y58" s="34">
        <v>2</v>
      </c>
      <c r="Z58" s="34" t="s">
        <v>70</v>
      </c>
      <c r="AA58" s="34">
        <v>2</v>
      </c>
      <c r="AB58" s="34" t="s">
        <v>70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2</v>
      </c>
      <c r="S59" s="34" t="s">
        <v>67</v>
      </c>
      <c r="T59" s="34">
        <v>2</v>
      </c>
      <c r="U59" s="34" t="s">
        <v>67</v>
      </c>
      <c r="V59" s="32"/>
      <c r="W59" s="38">
        <v>2</v>
      </c>
      <c r="X59" s="39">
        <v>0.79166666666666663</v>
      </c>
      <c r="Y59" s="34">
        <v>2</v>
      </c>
      <c r="Z59" s="34" t="s">
        <v>70</v>
      </c>
      <c r="AA59" s="34">
        <v>2</v>
      </c>
      <c r="AB59" s="34" t="s">
        <v>70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1</v>
      </c>
      <c r="S60" s="34" t="s">
        <v>67</v>
      </c>
      <c r="T60" s="34">
        <v>1</v>
      </c>
      <c r="U60" s="34" t="s">
        <v>67</v>
      </c>
      <c r="V60" s="32"/>
      <c r="W60" s="38">
        <v>2</v>
      </c>
      <c r="X60" s="39">
        <v>0.8125</v>
      </c>
      <c r="Y60" s="34">
        <v>2</v>
      </c>
      <c r="Z60" s="34" t="s">
        <v>70</v>
      </c>
      <c r="AA60" s="34">
        <v>2</v>
      </c>
      <c r="AB60" s="34" t="s">
        <v>70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2</v>
      </c>
      <c r="S61" s="34" t="s">
        <v>67</v>
      </c>
      <c r="T61" s="34">
        <v>2</v>
      </c>
      <c r="U61" s="34" t="s">
        <v>67</v>
      </c>
      <c r="V61" s="32"/>
      <c r="W61" s="38">
        <v>2</v>
      </c>
      <c r="X61" s="39">
        <v>0.83333333333333337</v>
      </c>
      <c r="Y61" s="34">
        <v>1</v>
      </c>
      <c r="Z61" s="34" t="s">
        <v>66</v>
      </c>
      <c r="AA61" s="34">
        <v>1</v>
      </c>
      <c r="AB61" s="34" t="s">
        <v>66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1</v>
      </c>
      <c r="S62" s="34" t="s">
        <v>67</v>
      </c>
      <c r="T62" s="34">
        <v>1</v>
      </c>
      <c r="U62" s="34" t="s">
        <v>67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66</v>
      </c>
      <c r="T63" s="34">
        <v>1</v>
      </c>
      <c r="U63" s="34" t="s">
        <v>66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66</v>
      </c>
      <c r="T64" s="34">
        <v>1</v>
      </c>
      <c r="U64" s="34" t="s">
        <v>66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0</v>
      </c>
      <c r="S67" s="34" t="s">
        <v>63</v>
      </c>
      <c r="T67" s="34">
        <v>0</v>
      </c>
      <c r="U67" s="34" t="s">
        <v>63</v>
      </c>
      <c r="V67" s="32"/>
      <c r="W67" s="38">
        <v>2</v>
      </c>
      <c r="X67" s="39">
        <v>0.95833333333333337</v>
      </c>
      <c r="Y67" s="34">
        <v>0</v>
      </c>
      <c r="Z67" s="34" t="s">
        <v>63</v>
      </c>
      <c r="AA67" s="34">
        <v>0</v>
      </c>
      <c r="AB67" s="34" t="s">
        <v>63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0</v>
      </c>
      <c r="S68" s="34" t="s">
        <v>63</v>
      </c>
      <c r="T68" s="34">
        <v>0</v>
      </c>
      <c r="U68" s="34" t="s">
        <v>63</v>
      </c>
      <c r="V68" s="32"/>
      <c r="W68" s="38">
        <v>2</v>
      </c>
      <c r="X68" s="39">
        <v>0.97916666666666663</v>
      </c>
      <c r="Y68" s="34">
        <v>0</v>
      </c>
      <c r="Z68" s="34" t="s">
        <v>63</v>
      </c>
      <c r="AA68" s="34">
        <v>0</v>
      </c>
      <c r="AB68" s="34" t="s">
        <v>63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0</v>
      </c>
      <c r="S69" s="34" t="s">
        <v>63</v>
      </c>
      <c r="T69" s="34">
        <v>0</v>
      </c>
      <c r="U69" s="34" t="s">
        <v>63</v>
      </c>
      <c r="V69" s="32"/>
      <c r="W69" s="38">
        <v>2</v>
      </c>
      <c r="X69" s="39">
        <v>0</v>
      </c>
      <c r="Y69" s="34">
        <v>0</v>
      </c>
      <c r="Z69" s="34" t="s">
        <v>63</v>
      </c>
      <c r="AA69" s="34">
        <v>0</v>
      </c>
      <c r="AB69" s="34" t="s">
        <v>63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0</v>
      </c>
      <c r="U70" s="34" t="s">
        <v>63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04" t="s">
        <v>60</v>
      </c>
      <c r="Q75" s="205"/>
      <c r="R75" s="44">
        <f>SUM(R27:R74)</f>
        <v>73</v>
      </c>
      <c r="S75" s="44"/>
      <c r="T75" s="44">
        <f>SUM(T27:T74)</f>
        <v>73</v>
      </c>
      <c r="U75" s="44"/>
      <c r="V75" s="32"/>
      <c r="W75" s="206" t="s">
        <v>60</v>
      </c>
      <c r="X75" s="207"/>
      <c r="Y75" s="44">
        <f>SUM(Y27:Y74)</f>
        <v>53</v>
      </c>
      <c r="Z75" s="44"/>
      <c r="AA75" s="44">
        <f>SUM(AA27:AA74)</f>
        <v>53</v>
      </c>
      <c r="AB75" s="44"/>
      <c r="AH75" s="1"/>
    </row>
    <row r="76" spans="1:34" ht="15.75" customHeight="1">
      <c r="P76" s="73"/>
      <c r="Q76" s="73"/>
      <c r="R76" s="74"/>
      <c r="S76" s="74"/>
      <c r="T76" s="74"/>
      <c r="U76" s="74"/>
      <c r="V76" s="32"/>
      <c r="W76" s="74"/>
      <c r="X76" s="74"/>
      <c r="Y76" s="74"/>
      <c r="Z76" s="74"/>
      <c r="AA76" s="74"/>
      <c r="AB76" s="74"/>
      <c r="AH76" s="1"/>
    </row>
    <row r="77" spans="1:34" ht="15.75" customHeight="1">
      <c r="P77" s="73"/>
      <c r="Q77" s="73"/>
      <c r="R77" s="74"/>
      <c r="S77" s="74"/>
      <c r="T77" s="74"/>
      <c r="U77" s="74"/>
      <c r="V77" s="32"/>
      <c r="W77" s="74"/>
      <c r="X77" s="74"/>
      <c r="Y77" s="74"/>
      <c r="Z77" s="74"/>
      <c r="AA77" s="74"/>
      <c r="AB77" s="74"/>
      <c r="AH77" s="1"/>
    </row>
    <row r="78" spans="1:34" ht="15.75" customHeight="1">
      <c r="P78" s="73"/>
      <c r="Q78" s="73"/>
      <c r="R78" s="74"/>
      <c r="S78" s="74"/>
      <c r="T78" s="74"/>
      <c r="U78" s="74"/>
      <c r="V78" s="32"/>
      <c r="W78" s="74"/>
      <c r="X78" s="74"/>
      <c r="Y78" s="74"/>
      <c r="Z78" s="74"/>
      <c r="AA78" s="74"/>
      <c r="AB78" s="74"/>
      <c r="AH78" s="1"/>
    </row>
    <row r="79" spans="1:34" ht="15.75" customHeight="1">
      <c r="P79" s="73"/>
      <c r="Q79" s="73"/>
      <c r="R79" s="74"/>
      <c r="S79" s="74"/>
      <c r="T79" s="74"/>
      <c r="U79" s="74"/>
      <c r="V79" s="32"/>
      <c r="W79" s="74"/>
      <c r="X79" s="74"/>
      <c r="Y79" s="74"/>
      <c r="Z79" s="74"/>
      <c r="AA79" s="74"/>
      <c r="AB79" s="74"/>
      <c r="AH79" s="1"/>
    </row>
    <row r="80" spans="1:34" ht="15.75" customHeight="1">
      <c r="P80" s="73"/>
      <c r="Q80" s="73"/>
      <c r="R80" s="74"/>
      <c r="S80" s="74"/>
      <c r="T80" s="74"/>
      <c r="U80" s="74"/>
      <c r="V80" s="32"/>
      <c r="W80" s="74"/>
      <c r="X80" s="74"/>
      <c r="Y80" s="74"/>
      <c r="Z80" s="74"/>
      <c r="AA80" s="74"/>
      <c r="AB80" s="74"/>
      <c r="AH80" s="1"/>
    </row>
    <row r="81" spans="16:34" ht="15.75" customHeight="1">
      <c r="P81" s="73"/>
      <c r="Q81" s="73"/>
      <c r="R81" s="74"/>
      <c r="S81" s="74"/>
      <c r="T81" s="74"/>
      <c r="U81" s="74"/>
      <c r="V81" s="32"/>
      <c r="W81" s="74"/>
      <c r="X81" s="74"/>
      <c r="Y81" s="74"/>
      <c r="Z81" s="74"/>
      <c r="AA81" s="74"/>
      <c r="AB81" s="74"/>
      <c r="AH81" s="1"/>
    </row>
    <row r="82" spans="16:34" ht="15.75" customHeight="1">
      <c r="P82" s="73"/>
      <c r="Q82" s="73"/>
      <c r="R82" s="74"/>
      <c r="S82" s="74"/>
      <c r="T82" s="74"/>
      <c r="U82" s="74"/>
      <c r="V82" s="32"/>
      <c r="W82" s="74"/>
      <c r="X82" s="74"/>
      <c r="Y82" s="74"/>
      <c r="Z82" s="74"/>
      <c r="AA82" s="74"/>
      <c r="AB82" s="74"/>
      <c r="AH82" s="1"/>
    </row>
    <row r="83" spans="16:34" ht="15.75" customHeight="1">
      <c r="P83" s="73"/>
      <c r="Q83" s="73"/>
      <c r="R83" s="74"/>
      <c r="S83" s="74"/>
      <c r="T83" s="74"/>
      <c r="U83" s="74"/>
      <c r="V83" s="32"/>
      <c r="W83" s="74"/>
      <c r="X83" s="74"/>
      <c r="Y83" s="74"/>
      <c r="Z83" s="74"/>
      <c r="AA83" s="74"/>
      <c r="AB83" s="74"/>
      <c r="AH83" s="1"/>
    </row>
    <row r="84" spans="16:34" ht="15.75" customHeight="1">
      <c r="P84" s="73"/>
      <c r="Q84" s="73"/>
      <c r="R84" s="74"/>
      <c r="S84" s="74"/>
      <c r="T84" s="74"/>
      <c r="U84" s="74"/>
      <c r="V84" s="32"/>
      <c r="W84" s="74"/>
      <c r="X84" s="74"/>
      <c r="Y84" s="74"/>
      <c r="Z84" s="74"/>
      <c r="AA84" s="74"/>
      <c r="AB84" s="74"/>
      <c r="AH84" s="1"/>
    </row>
    <row r="85" spans="16:34" ht="15.75" customHeight="1">
      <c r="P85" s="73"/>
      <c r="Q85" s="73"/>
      <c r="R85" s="74"/>
      <c r="S85" s="74"/>
      <c r="T85" s="74"/>
      <c r="U85" s="74"/>
      <c r="V85" s="32"/>
      <c r="W85" s="74"/>
      <c r="X85" s="74"/>
      <c r="Y85" s="74"/>
      <c r="Z85" s="74"/>
      <c r="AA85" s="74"/>
      <c r="AB85" s="74"/>
      <c r="AH85" s="1"/>
    </row>
    <row r="86" spans="16:34" ht="15.75" customHeight="1">
      <c r="P86" s="73"/>
      <c r="Q86" s="73"/>
      <c r="R86" s="74"/>
      <c r="S86" s="74"/>
      <c r="T86" s="74"/>
      <c r="U86" s="74"/>
      <c r="V86" s="32"/>
      <c r="W86" s="74"/>
      <c r="X86" s="74"/>
      <c r="Y86" s="74"/>
      <c r="Z86" s="74"/>
      <c r="AA86" s="74"/>
      <c r="AB86" s="74"/>
      <c r="AH86" s="1"/>
    </row>
    <row r="87" spans="16:34" ht="15.75" customHeight="1">
      <c r="P87" s="73"/>
      <c r="Q87" s="73"/>
      <c r="R87" s="74"/>
      <c r="S87" s="74"/>
      <c r="T87" s="74"/>
      <c r="U87" s="74"/>
      <c r="V87" s="32"/>
      <c r="W87" s="74"/>
      <c r="X87" s="74"/>
      <c r="Y87" s="74"/>
      <c r="Z87" s="74"/>
      <c r="AA87" s="74"/>
      <c r="AB87" s="74"/>
      <c r="AH87" s="1"/>
    </row>
    <row r="88" spans="16:34" ht="15.75" customHeight="1">
      <c r="P88" s="73"/>
      <c r="Q88" s="73"/>
      <c r="R88" s="74"/>
      <c r="S88" s="74"/>
      <c r="T88" s="74"/>
      <c r="U88" s="74"/>
      <c r="V88" s="32"/>
      <c r="W88" s="74"/>
      <c r="X88" s="74"/>
      <c r="Y88" s="74"/>
      <c r="Z88" s="74"/>
      <c r="AA88" s="74"/>
      <c r="AB88" s="74"/>
      <c r="AH88" s="1"/>
    </row>
    <row r="89" spans="16:34" ht="15.75" customHeight="1">
      <c r="P89" s="73"/>
      <c r="Q89" s="73"/>
      <c r="R89" s="74"/>
      <c r="S89" s="74"/>
      <c r="T89" s="74"/>
      <c r="U89" s="74"/>
      <c r="V89" s="32"/>
      <c r="W89" s="74"/>
      <c r="X89" s="74"/>
      <c r="Y89" s="74"/>
      <c r="Z89" s="74"/>
      <c r="AA89" s="74"/>
      <c r="AB89" s="74"/>
      <c r="AH89" s="1"/>
    </row>
    <row r="90" spans="16:34" ht="15.75" customHeight="1">
      <c r="P90" s="73"/>
      <c r="Q90" s="73"/>
      <c r="R90" s="74"/>
      <c r="S90" s="74"/>
      <c r="T90" s="74"/>
      <c r="U90" s="74"/>
      <c r="V90" s="32"/>
      <c r="W90" s="74"/>
      <c r="X90" s="74"/>
      <c r="Y90" s="74"/>
      <c r="Z90" s="74"/>
      <c r="AA90" s="74"/>
      <c r="AB90" s="74"/>
      <c r="AH90" s="1"/>
    </row>
    <row r="91" spans="16:34" ht="15.75" customHeight="1">
      <c r="P91" s="73"/>
      <c r="Q91" s="73"/>
      <c r="R91" s="74"/>
      <c r="S91" s="74"/>
      <c r="T91" s="74"/>
      <c r="U91" s="74"/>
      <c r="V91" s="32"/>
      <c r="W91" s="74"/>
      <c r="X91" s="74"/>
      <c r="Y91" s="74"/>
      <c r="Z91" s="74"/>
      <c r="AA91" s="74"/>
      <c r="AB91" s="74"/>
      <c r="AH91" s="1"/>
    </row>
    <row r="92" spans="16:34" ht="15.75" customHeight="1">
      <c r="P92" s="73"/>
      <c r="Q92" s="73"/>
      <c r="R92" s="74"/>
      <c r="S92" s="74"/>
      <c r="T92" s="74"/>
      <c r="U92" s="74"/>
      <c r="V92" s="32"/>
      <c r="W92" s="74"/>
      <c r="X92" s="74"/>
      <c r="Y92" s="74"/>
      <c r="Z92" s="74"/>
      <c r="AA92" s="74"/>
      <c r="AB92" s="74"/>
      <c r="AH92" s="1"/>
    </row>
    <row r="93" spans="16:34" ht="15.75" customHeight="1">
      <c r="P93" s="73"/>
      <c r="Q93" s="73"/>
      <c r="R93" s="74"/>
      <c r="S93" s="74"/>
      <c r="T93" s="74"/>
      <c r="U93" s="74"/>
      <c r="V93" s="32"/>
      <c r="W93" s="74"/>
      <c r="X93" s="74"/>
      <c r="Y93" s="74"/>
      <c r="Z93" s="74"/>
      <c r="AA93" s="74"/>
      <c r="AB93" s="74"/>
      <c r="AH93" s="1"/>
    </row>
    <row r="94" spans="16:34" ht="15.75" customHeight="1">
      <c r="P94" s="73"/>
      <c r="Q94" s="73"/>
      <c r="R94" s="74"/>
      <c r="S94" s="74"/>
      <c r="T94" s="74"/>
      <c r="U94" s="74"/>
      <c r="V94" s="32"/>
      <c r="W94" s="74"/>
      <c r="X94" s="74"/>
      <c r="Y94" s="74"/>
      <c r="Z94" s="74"/>
      <c r="AA94" s="74"/>
      <c r="AB94" s="74"/>
      <c r="AH94" s="1"/>
    </row>
    <row r="95" spans="16:34" ht="15.75" customHeight="1">
      <c r="P95" s="73"/>
      <c r="Q95" s="73"/>
      <c r="R95" s="74"/>
      <c r="S95" s="74"/>
      <c r="T95" s="74"/>
      <c r="U95" s="74"/>
      <c r="V95" s="32"/>
      <c r="W95" s="74"/>
      <c r="X95" s="74"/>
      <c r="Y95" s="74"/>
      <c r="Z95" s="74"/>
      <c r="AA95" s="74"/>
      <c r="AB95" s="74"/>
      <c r="AH95" s="1"/>
    </row>
    <row r="96" spans="16:34" ht="15.75" customHeight="1">
      <c r="P96" s="73"/>
      <c r="Q96" s="73"/>
      <c r="R96" s="74"/>
      <c r="S96" s="74"/>
      <c r="T96" s="74"/>
      <c r="U96" s="74"/>
      <c r="V96" s="32"/>
      <c r="W96" s="74"/>
      <c r="X96" s="74"/>
      <c r="Y96" s="74"/>
      <c r="Z96" s="74"/>
      <c r="AA96" s="74"/>
      <c r="AB96" s="74"/>
      <c r="AH96" s="1"/>
    </row>
    <row r="97" spans="2:34" ht="15.75" customHeight="1">
      <c r="P97" s="73"/>
      <c r="Q97" s="73"/>
      <c r="R97" s="74"/>
      <c r="S97" s="74"/>
      <c r="T97" s="74"/>
      <c r="U97" s="74"/>
      <c r="V97" s="32"/>
      <c r="W97" s="74"/>
      <c r="X97" s="74"/>
      <c r="Y97" s="74"/>
      <c r="Z97" s="74"/>
      <c r="AA97" s="74"/>
      <c r="AB97" s="74"/>
      <c r="AH97" s="1"/>
    </row>
    <row r="98" spans="2:34" ht="15.75" customHeight="1">
      <c r="P98" s="73"/>
      <c r="Q98" s="73"/>
      <c r="R98" s="74"/>
      <c r="S98" s="74"/>
      <c r="T98" s="74"/>
      <c r="U98" s="74"/>
      <c r="V98" s="32"/>
      <c r="W98" s="74"/>
      <c r="X98" s="74"/>
      <c r="Y98" s="74"/>
      <c r="Z98" s="74"/>
      <c r="AA98" s="74"/>
      <c r="AB98" s="74"/>
      <c r="AH98" s="1"/>
    </row>
    <row r="99" spans="2:34" ht="15.75" customHeight="1">
      <c r="P99" s="73"/>
      <c r="Q99" s="73"/>
      <c r="R99" s="74"/>
      <c r="S99" s="74"/>
      <c r="T99" s="74"/>
      <c r="U99" s="74"/>
      <c r="V99" s="32"/>
      <c r="W99" s="74"/>
      <c r="X99" s="74"/>
      <c r="Y99" s="74"/>
      <c r="Z99" s="74"/>
      <c r="AA99" s="74"/>
      <c r="AB99" s="74"/>
      <c r="AH99" s="1"/>
    </row>
    <row r="100" spans="2:34" ht="15.75" customHeight="1">
      <c r="P100" s="73"/>
      <c r="Q100" s="73"/>
      <c r="R100" s="74"/>
      <c r="S100" s="74"/>
      <c r="T100" s="74"/>
      <c r="U100" s="74"/>
      <c r="V100" s="32"/>
      <c r="W100" s="74"/>
      <c r="X100" s="74"/>
      <c r="Y100" s="74"/>
      <c r="Z100" s="74"/>
      <c r="AA100" s="74"/>
      <c r="AB100" s="74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179" t="s">
        <v>75</v>
      </c>
      <c r="E102" s="179"/>
      <c r="F102" s="179"/>
      <c r="G102" s="179"/>
      <c r="H102" s="179"/>
      <c r="I102" s="179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02" t="s">
        <v>76</v>
      </c>
      <c r="C104" s="208" t="s">
        <v>77</v>
      </c>
      <c r="D104" s="202" t="s">
        <v>78</v>
      </c>
      <c r="E104" s="202" t="s">
        <v>79</v>
      </c>
      <c r="F104" s="202" t="s">
        <v>80</v>
      </c>
      <c r="G104" s="202" t="s">
        <v>81</v>
      </c>
      <c r="H104" s="202" t="s">
        <v>82</v>
      </c>
      <c r="I104" s="202" t="s">
        <v>83</v>
      </c>
      <c r="J104" s="202" t="s">
        <v>84</v>
      </c>
      <c r="P104" s="195" t="s">
        <v>5</v>
      </c>
      <c r="Q104" s="195" t="s">
        <v>56</v>
      </c>
      <c r="R104" s="198" t="s">
        <v>57</v>
      </c>
      <c r="S104" s="199"/>
      <c r="T104" s="198" t="s">
        <v>58</v>
      </c>
      <c r="U104" s="199"/>
      <c r="V104" s="32"/>
      <c r="W104" s="195" t="s">
        <v>5</v>
      </c>
      <c r="X104" s="195" t="s">
        <v>56</v>
      </c>
      <c r="Y104" s="198" t="s">
        <v>57</v>
      </c>
      <c r="Z104" s="199"/>
      <c r="AA104" s="198" t="s">
        <v>58</v>
      </c>
      <c r="AB104" s="199"/>
      <c r="AH104" s="1"/>
    </row>
    <row r="105" spans="2:34" ht="15.75" customHeight="1">
      <c r="B105" s="202"/>
      <c r="C105" s="209"/>
      <c r="D105" s="202"/>
      <c r="E105" s="202"/>
      <c r="F105" s="202"/>
      <c r="G105" s="202"/>
      <c r="H105" s="202"/>
      <c r="I105" s="202"/>
      <c r="J105" s="202"/>
      <c r="P105" s="196"/>
      <c r="Q105" s="196"/>
      <c r="R105" s="195" t="s">
        <v>60</v>
      </c>
      <c r="S105" s="195" t="s">
        <v>61</v>
      </c>
      <c r="T105" s="195" t="s">
        <v>85</v>
      </c>
      <c r="U105" s="195" t="s">
        <v>61</v>
      </c>
      <c r="V105" s="32"/>
      <c r="W105" s="196"/>
      <c r="X105" s="196"/>
      <c r="Y105" s="195" t="s">
        <v>60</v>
      </c>
      <c r="Z105" s="195" t="s">
        <v>61</v>
      </c>
      <c r="AA105" s="195" t="s">
        <v>60</v>
      </c>
      <c r="AB105" s="195" t="s">
        <v>61</v>
      </c>
      <c r="AH105" s="1"/>
    </row>
    <row r="106" spans="2:34" ht="15.75" customHeight="1">
      <c r="B106" s="202"/>
      <c r="C106" s="209"/>
      <c r="D106" s="202"/>
      <c r="E106" s="202"/>
      <c r="F106" s="202"/>
      <c r="G106" s="202"/>
      <c r="H106" s="202"/>
      <c r="I106" s="202"/>
      <c r="J106" s="202"/>
      <c r="P106" s="196"/>
      <c r="Q106" s="196"/>
      <c r="R106" s="196"/>
      <c r="S106" s="196"/>
      <c r="T106" s="196"/>
      <c r="U106" s="196"/>
      <c r="V106" s="32"/>
      <c r="W106" s="196"/>
      <c r="X106" s="196"/>
      <c r="Y106" s="196"/>
      <c r="Z106" s="196"/>
      <c r="AA106" s="196"/>
      <c r="AB106" s="196"/>
    </row>
    <row r="107" spans="2:34" ht="15.75" customHeight="1">
      <c r="B107" s="202"/>
      <c r="C107" s="209"/>
      <c r="D107" s="202"/>
      <c r="E107" s="202"/>
      <c r="F107" s="202"/>
      <c r="G107" s="202"/>
      <c r="H107" s="202"/>
      <c r="I107" s="202"/>
      <c r="J107" s="202"/>
      <c r="P107" s="196"/>
      <c r="Q107" s="196"/>
      <c r="R107" s="196"/>
      <c r="S107" s="196"/>
      <c r="T107" s="196"/>
      <c r="U107" s="196"/>
      <c r="V107" s="32"/>
      <c r="W107" s="196"/>
      <c r="X107" s="196"/>
      <c r="Y107" s="196"/>
      <c r="Z107" s="196"/>
      <c r="AA107" s="196"/>
      <c r="AB107" s="196"/>
    </row>
    <row r="108" spans="2:34" ht="15.75" customHeight="1">
      <c r="B108" s="202"/>
      <c r="C108" s="209"/>
      <c r="D108" s="202"/>
      <c r="E108" s="202"/>
      <c r="F108" s="202"/>
      <c r="G108" s="202"/>
      <c r="H108" s="202"/>
      <c r="I108" s="202"/>
      <c r="J108" s="202"/>
      <c r="P108" s="196"/>
      <c r="Q108" s="196"/>
      <c r="R108" s="196"/>
      <c r="S108" s="196"/>
      <c r="T108" s="196"/>
      <c r="U108" s="196"/>
      <c r="V108" s="32"/>
      <c r="W108" s="196"/>
      <c r="X108" s="196"/>
      <c r="Y108" s="196"/>
      <c r="Z108" s="196"/>
      <c r="AA108" s="196"/>
      <c r="AB108" s="196"/>
    </row>
    <row r="109" spans="2:34" ht="15.75" customHeight="1">
      <c r="B109" s="202"/>
      <c r="C109" s="209"/>
      <c r="D109" s="202"/>
      <c r="E109" s="202"/>
      <c r="F109" s="202"/>
      <c r="G109" s="202"/>
      <c r="H109" s="202"/>
      <c r="I109" s="202"/>
      <c r="J109" s="202"/>
      <c r="P109" s="197"/>
      <c r="Q109" s="197"/>
      <c r="R109" s="197"/>
      <c r="S109" s="197"/>
      <c r="T109" s="197"/>
      <c r="U109" s="197"/>
      <c r="V109" s="32"/>
      <c r="W109" s="197"/>
      <c r="X109" s="197"/>
      <c r="Y109" s="197"/>
      <c r="Z109" s="197"/>
      <c r="AA109" s="197"/>
      <c r="AB109" s="197"/>
    </row>
    <row r="110" spans="2:34" ht="15.75" customHeight="1">
      <c r="B110" s="202"/>
      <c r="C110" s="209"/>
      <c r="D110" s="202"/>
      <c r="E110" s="202"/>
      <c r="F110" s="202"/>
      <c r="G110" s="202"/>
      <c r="H110" s="202"/>
      <c r="I110" s="202"/>
      <c r="J110" s="202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02"/>
      <c r="C111" s="210"/>
      <c r="D111" s="202"/>
      <c r="E111" s="202"/>
      <c r="F111" s="202"/>
      <c r="G111" s="202"/>
      <c r="H111" s="202"/>
      <c r="I111" s="202"/>
      <c r="J111" s="202"/>
      <c r="L111" s="1" t="s">
        <v>86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116</v>
      </c>
      <c r="D112" s="1" t="s">
        <v>117</v>
      </c>
      <c r="E112" s="51">
        <v>55.6479202217606</v>
      </c>
      <c r="F112" s="51">
        <v>37.740787695182703</v>
      </c>
      <c r="G112" s="13">
        <f>IF(M112&gt;0,0,IF(N112&gt;0,1,""))</f>
        <v>0</v>
      </c>
      <c r="H112" s="57">
        <v>0</v>
      </c>
      <c r="I112" s="58"/>
      <c r="J112" s="13">
        <f>IF(AND(M112&gt;0,M112&lt;999),M112,IF(AND(N112&gt;0,N112&lt;999),N112," "))</f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f t="shared" ref="B113:B176" si="0">IF(C113=" ","",IF(C113=$L$9,B112,B112+1))</f>
        <v>2</v>
      </c>
      <c r="C113" s="50" t="s">
        <v>118</v>
      </c>
      <c r="D113" s="1" t="s">
        <v>119</v>
      </c>
      <c r="E113" s="51">
        <v>55.646729765859902</v>
      </c>
      <c r="F113" s="51">
        <v>37.743747235632704</v>
      </c>
      <c r="G113" s="13">
        <f>IF(M113&gt;0,0,IF(N113&gt;0,1,""))</f>
        <v>0</v>
      </c>
      <c r="H113" s="57">
        <v>0.30299999999999999</v>
      </c>
      <c r="I113" s="58">
        <v>0.30299999999999999</v>
      </c>
      <c r="J113" s="13">
        <f t="shared" ref="J113:J121" si="1">IF(AND(M113&gt;0,M113&lt;999),M113,IF(AND(N113&gt;0,N113&lt;999),N113," "))</f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f t="shared" si="0"/>
        <v>3</v>
      </c>
      <c r="C114" s="50" t="s">
        <v>120</v>
      </c>
      <c r="D114" s="1" t="s">
        <v>121</v>
      </c>
      <c r="E114" s="51">
        <v>55.644010808754203</v>
      </c>
      <c r="F114" s="51">
        <v>37.750707306279601</v>
      </c>
      <c r="G114" s="13">
        <v>0</v>
      </c>
      <c r="H114" s="57">
        <v>1.0529999999999999</v>
      </c>
      <c r="I114" s="58">
        <v>0.75</v>
      </c>
      <c r="J114" s="13">
        <f t="shared" si="1"/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13">
        <f t="shared" si="0"/>
        <v>4</v>
      </c>
      <c r="C115" s="50" t="s">
        <v>122</v>
      </c>
      <c r="D115" s="1" t="s">
        <v>121</v>
      </c>
      <c r="E115" s="51">
        <v>55.644712466007903</v>
      </c>
      <c r="F115" s="51">
        <v>37.754979658637097</v>
      </c>
      <c r="G115" s="13">
        <v>0</v>
      </c>
      <c r="H115" s="57">
        <v>1.3140000000000001</v>
      </c>
      <c r="I115" s="58">
        <v>0.26100000000000012</v>
      </c>
      <c r="J115" s="13">
        <f t="shared" si="1"/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0</v>
      </c>
      <c r="S115" s="17" t="s">
        <v>63</v>
      </c>
      <c r="T115" s="17">
        <v>0</v>
      </c>
      <c r="U115" s="17" t="s">
        <v>63</v>
      </c>
      <c r="V115" s="32"/>
      <c r="W115" s="38">
        <v>4</v>
      </c>
      <c r="X115" s="37">
        <v>0.22916666666666666</v>
      </c>
      <c r="Y115" s="17">
        <v>0</v>
      </c>
      <c r="Z115" s="17" t="s">
        <v>63</v>
      </c>
      <c r="AA115" s="17">
        <v>0</v>
      </c>
      <c r="AB115" s="17" t="s">
        <v>63</v>
      </c>
      <c r="AH115" s="53"/>
    </row>
    <row r="116" spans="2:34" ht="15.75" customHeight="1">
      <c r="B116" s="13">
        <f t="shared" si="0"/>
        <v>5</v>
      </c>
      <c r="C116" s="50" t="s">
        <v>123</v>
      </c>
      <c r="D116" s="1" t="s">
        <v>121</v>
      </c>
      <c r="E116" s="51">
        <v>55.646129951967303</v>
      </c>
      <c r="F116" s="51">
        <v>37.759038012725597</v>
      </c>
      <c r="G116" s="13">
        <v>0</v>
      </c>
      <c r="H116" s="57">
        <v>1.5940000000000001</v>
      </c>
      <c r="I116" s="58">
        <v>0.28000000000000003</v>
      </c>
      <c r="J116" s="13">
        <f t="shared" si="1"/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0</v>
      </c>
      <c r="S116" s="17" t="s">
        <v>63</v>
      </c>
      <c r="T116" s="17">
        <v>0</v>
      </c>
      <c r="U116" s="17" t="s">
        <v>63</v>
      </c>
      <c r="V116" s="32"/>
      <c r="W116" s="38">
        <v>4</v>
      </c>
      <c r="X116" s="37">
        <v>0.25</v>
      </c>
      <c r="Y116" s="17">
        <v>0</v>
      </c>
      <c r="Z116" s="17" t="s">
        <v>63</v>
      </c>
      <c r="AA116" s="17">
        <v>0</v>
      </c>
      <c r="AB116" s="17" t="s">
        <v>63</v>
      </c>
      <c r="AH116" s="53"/>
    </row>
    <row r="117" spans="2:34" ht="15.75" customHeight="1">
      <c r="B117" s="13">
        <f t="shared" si="0"/>
        <v>6</v>
      </c>
      <c r="C117" s="50" t="s">
        <v>124</v>
      </c>
      <c r="D117" s="1" t="s">
        <v>121</v>
      </c>
      <c r="E117" s="51">
        <v>55.648028472746397</v>
      </c>
      <c r="F117" s="51">
        <v>37.763933213764702</v>
      </c>
      <c r="G117" s="13">
        <v>0</v>
      </c>
      <c r="H117" s="57">
        <v>1.9670000000000001</v>
      </c>
      <c r="I117" s="58">
        <v>0.373</v>
      </c>
      <c r="J117" s="13">
        <f t="shared" si="1"/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32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3"/>
    </row>
    <row r="118" spans="2:34" ht="15.75" customHeight="1">
      <c r="B118" s="13">
        <f t="shared" si="0"/>
        <v>7</v>
      </c>
      <c r="C118" s="50" t="s">
        <v>125</v>
      </c>
      <c r="D118" s="1" t="s">
        <v>121</v>
      </c>
      <c r="E118" s="51">
        <v>55.6488803474872</v>
      </c>
      <c r="F118" s="51">
        <v>37.766177041702797</v>
      </c>
      <c r="G118" s="13">
        <v>0</v>
      </c>
      <c r="H118" s="57">
        <v>2.1379999999999999</v>
      </c>
      <c r="I118" s="58">
        <v>0.17099999999999982</v>
      </c>
      <c r="J118" s="13">
        <f t="shared" si="1"/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4</v>
      </c>
      <c r="S118" s="17">
        <v>7</v>
      </c>
      <c r="T118" s="17">
        <v>4</v>
      </c>
      <c r="U118" s="17">
        <v>7</v>
      </c>
      <c r="V118" s="32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3"/>
    </row>
    <row r="119" spans="2:34" ht="15.75" customHeight="1">
      <c r="B119" s="13">
        <f t="shared" si="0"/>
        <v>8</v>
      </c>
      <c r="C119" s="50" t="s">
        <v>126</v>
      </c>
      <c r="D119" s="1" t="s">
        <v>127</v>
      </c>
      <c r="E119" s="51">
        <v>55.652308868303201</v>
      </c>
      <c r="F119" s="51">
        <v>37.767225040089997</v>
      </c>
      <c r="G119" s="13">
        <v>0</v>
      </c>
      <c r="H119" s="57">
        <v>2.9669999999999996</v>
      </c>
      <c r="I119" s="58">
        <v>0.82899999999999974</v>
      </c>
      <c r="J119" s="13">
        <f t="shared" si="1"/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5</v>
      </c>
      <c r="S119" s="17">
        <v>7</v>
      </c>
      <c r="T119" s="17">
        <v>5</v>
      </c>
      <c r="U119" s="17">
        <v>7</v>
      </c>
      <c r="V119" s="32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3"/>
    </row>
    <row r="120" spans="2:34" ht="15.75" customHeight="1">
      <c r="B120" s="13">
        <f t="shared" si="0"/>
        <v>9</v>
      </c>
      <c r="C120" s="50" t="s">
        <v>128</v>
      </c>
      <c r="D120" s="1" t="s">
        <v>127</v>
      </c>
      <c r="E120" s="51">
        <v>55.653354226955798</v>
      </c>
      <c r="F120" s="51">
        <v>37.765988407178597</v>
      </c>
      <c r="G120" s="13">
        <v>0</v>
      </c>
      <c r="H120" s="57">
        <v>3.1069999999999998</v>
      </c>
      <c r="I120" s="58">
        <v>0.14000000000000012</v>
      </c>
      <c r="J120" s="13">
        <f t="shared" si="1"/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4</v>
      </c>
      <c r="S120" s="17">
        <v>7</v>
      </c>
      <c r="T120" s="17">
        <v>4</v>
      </c>
      <c r="U120" s="17">
        <v>7</v>
      </c>
      <c r="V120" s="32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3"/>
    </row>
    <row r="121" spans="2:34" ht="15.75" customHeight="1">
      <c r="B121" s="13">
        <f t="shared" si="0"/>
        <v>10</v>
      </c>
      <c r="C121" s="50" t="s">
        <v>129</v>
      </c>
      <c r="D121" s="1" t="s">
        <v>99</v>
      </c>
      <c r="E121" s="51">
        <v>55.655529065053202</v>
      </c>
      <c r="F121" s="51">
        <v>37.760333831313297</v>
      </c>
      <c r="G121" s="13">
        <v>0</v>
      </c>
      <c r="H121" s="57">
        <f>H120+I121</f>
        <v>3.7569999999999997</v>
      </c>
      <c r="I121" s="58">
        <f>0.4+0.25</f>
        <v>0.65</v>
      </c>
      <c r="J121" s="13">
        <f t="shared" si="1"/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5</v>
      </c>
      <c r="S121" s="17">
        <v>7</v>
      </c>
      <c r="T121" s="17">
        <v>5</v>
      </c>
      <c r="U121" s="17">
        <v>7</v>
      </c>
      <c r="V121" s="32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3"/>
    </row>
    <row r="122" spans="2:34" ht="15.75" customHeight="1">
      <c r="B122" s="13">
        <f t="shared" si="0"/>
        <v>11</v>
      </c>
      <c r="C122" s="50" t="s">
        <v>100</v>
      </c>
      <c r="D122" s="1" t="s">
        <v>90</v>
      </c>
      <c r="E122" s="51">
        <v>55.654172164493097</v>
      </c>
      <c r="F122" s="51">
        <v>37.755096715792497</v>
      </c>
      <c r="G122" s="13">
        <v>0</v>
      </c>
      <c r="H122" s="57">
        <f>H121+I122</f>
        <v>4.1789999999999994</v>
      </c>
      <c r="I122" s="58">
        <v>0.42199999999999971</v>
      </c>
      <c r="J122" s="13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4</v>
      </c>
      <c r="S122" s="17">
        <v>7</v>
      </c>
      <c r="T122" s="17">
        <v>4</v>
      </c>
      <c r="U122" s="17">
        <v>7</v>
      </c>
      <c r="V122" s="32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3"/>
    </row>
    <row r="123" spans="2:34" ht="15.75" customHeight="1">
      <c r="B123" s="13">
        <f t="shared" si="0"/>
        <v>12</v>
      </c>
      <c r="C123" s="50" t="s">
        <v>130</v>
      </c>
      <c r="D123" s="1" t="s">
        <v>90</v>
      </c>
      <c r="E123" s="51">
        <v>55.656463878533103</v>
      </c>
      <c r="F123" s="51">
        <v>37.752357984715303</v>
      </c>
      <c r="G123" s="13">
        <v>0</v>
      </c>
      <c r="H123" s="57">
        <f>H122+I123</f>
        <v>4.4669999999999996</v>
      </c>
      <c r="I123" s="58">
        <v>0.28800000000000026</v>
      </c>
      <c r="J123" s="13"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2</v>
      </c>
      <c r="S123" s="17" t="s">
        <v>93</v>
      </c>
      <c r="T123" s="17">
        <v>2</v>
      </c>
      <c r="U123" s="17" t="s">
        <v>93</v>
      </c>
      <c r="V123" s="32"/>
      <c r="W123" s="38">
        <v>4</v>
      </c>
      <c r="X123" s="37">
        <v>0.39583333333333331</v>
      </c>
      <c r="Y123" s="17">
        <v>1</v>
      </c>
      <c r="Z123" s="17" t="s">
        <v>66</v>
      </c>
      <c r="AA123" s="17">
        <v>1</v>
      </c>
      <c r="AB123" s="17" t="s">
        <v>66</v>
      </c>
      <c r="AH123" s="53"/>
    </row>
    <row r="124" spans="2:34" ht="15.75" customHeight="1">
      <c r="B124" s="13">
        <f t="shared" si="0"/>
        <v>13</v>
      </c>
      <c r="C124" s="50" t="s">
        <v>89</v>
      </c>
      <c r="D124" s="1" t="s">
        <v>90</v>
      </c>
      <c r="E124" s="51">
        <v>55.658348762611197</v>
      </c>
      <c r="F124" s="51">
        <v>37.750076246296302</v>
      </c>
      <c r="G124" s="13">
        <v>0</v>
      </c>
      <c r="H124" s="57">
        <f>H123+I124</f>
        <v>4.7059999999999995</v>
      </c>
      <c r="I124" s="58">
        <v>0.23899999999999988</v>
      </c>
      <c r="J124" s="13"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2</v>
      </c>
      <c r="S124" s="17" t="s">
        <v>93</v>
      </c>
      <c r="T124" s="17">
        <v>2</v>
      </c>
      <c r="U124" s="17" t="s">
        <v>93</v>
      </c>
      <c r="V124" s="32"/>
      <c r="W124" s="38">
        <v>4</v>
      </c>
      <c r="X124" s="37">
        <v>0.41666666666666669</v>
      </c>
      <c r="Y124" s="17">
        <v>2</v>
      </c>
      <c r="Z124" s="17" t="s">
        <v>70</v>
      </c>
      <c r="AA124" s="17">
        <v>2</v>
      </c>
      <c r="AB124" s="17" t="s">
        <v>70</v>
      </c>
      <c r="AH124" s="53"/>
    </row>
    <row r="125" spans="2:34" ht="15.75" customHeight="1">
      <c r="B125" s="13">
        <f t="shared" si="0"/>
        <v>13</v>
      </c>
      <c r="C125" s="50" t="s">
        <v>24</v>
      </c>
      <c r="D125" s="1" t="s">
        <v>107</v>
      </c>
      <c r="E125" s="51"/>
      <c r="F125" s="51"/>
      <c r="G125" s="13">
        <v>0</v>
      </c>
      <c r="H125" s="57">
        <f>H124+I125</f>
        <v>5.0459999999999994</v>
      </c>
      <c r="I125" s="58">
        <v>0.34</v>
      </c>
      <c r="J125" s="13" t="s">
        <v>107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1</v>
      </c>
      <c r="S125" s="17" t="s">
        <v>93</v>
      </c>
      <c r="T125" s="17">
        <v>1</v>
      </c>
      <c r="U125" s="17" t="s">
        <v>93</v>
      </c>
      <c r="V125" s="32"/>
      <c r="W125" s="38">
        <v>4</v>
      </c>
      <c r="X125" s="37">
        <v>0.4375</v>
      </c>
      <c r="Y125" s="17">
        <v>2</v>
      </c>
      <c r="Z125" s="17" t="s">
        <v>70</v>
      </c>
      <c r="AA125" s="17">
        <v>2</v>
      </c>
      <c r="AB125" s="17" t="s">
        <v>70</v>
      </c>
      <c r="AH125" s="53"/>
    </row>
    <row r="126" spans="2:34" ht="15.75" customHeight="1">
      <c r="B126" s="13">
        <f t="shared" si="0"/>
        <v>14</v>
      </c>
      <c r="C126" s="50" t="s">
        <v>89</v>
      </c>
      <c r="D126" s="1" t="s">
        <v>90</v>
      </c>
      <c r="E126" s="51">
        <v>55.658370275579799</v>
      </c>
      <c r="F126" s="51">
        <v>37.750217313034803</v>
      </c>
      <c r="G126" s="13">
        <v>1</v>
      </c>
      <c r="H126" s="57">
        <v>0</v>
      </c>
      <c r="I126" s="58" t="s">
        <v>131</v>
      </c>
      <c r="J126" s="13">
        <v>1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2</v>
      </c>
      <c r="S126" s="17" t="s">
        <v>93</v>
      </c>
      <c r="T126" s="17">
        <v>2</v>
      </c>
      <c r="U126" s="17" t="s">
        <v>93</v>
      </c>
      <c r="V126" s="32"/>
      <c r="W126" s="38">
        <v>4</v>
      </c>
      <c r="X126" s="37">
        <v>0.45833333333333298</v>
      </c>
      <c r="Y126" s="17">
        <v>2</v>
      </c>
      <c r="Z126" s="17" t="s">
        <v>70</v>
      </c>
      <c r="AA126" s="17">
        <v>2</v>
      </c>
      <c r="AB126" s="17" t="s">
        <v>70</v>
      </c>
      <c r="AH126" s="53"/>
    </row>
    <row r="127" spans="2:34" ht="15.75" customHeight="1">
      <c r="B127" s="13">
        <f t="shared" si="0"/>
        <v>15</v>
      </c>
      <c r="C127" s="50" t="s">
        <v>130</v>
      </c>
      <c r="D127" s="1" t="s">
        <v>90</v>
      </c>
      <c r="E127" s="51">
        <v>55.6568246502489</v>
      </c>
      <c r="F127" s="51">
        <v>37.751607290272702</v>
      </c>
      <c r="G127" s="13">
        <v>1</v>
      </c>
      <c r="H127" s="57">
        <v>0.23200000000000001</v>
      </c>
      <c r="I127" s="58">
        <v>0.23200000000000001</v>
      </c>
      <c r="J127" s="13">
        <v>2</v>
      </c>
      <c r="L127" s="12">
        <v>16</v>
      </c>
      <c r="M127" s="50">
        <v>999</v>
      </c>
      <c r="N127" s="50">
        <v>0</v>
      </c>
      <c r="O127" s="21"/>
      <c r="P127" s="17">
        <v>3</v>
      </c>
      <c r="Q127" s="37">
        <v>0.47916666666666702</v>
      </c>
      <c r="R127" s="17">
        <v>2</v>
      </c>
      <c r="S127" s="17" t="s">
        <v>93</v>
      </c>
      <c r="T127" s="17">
        <v>2</v>
      </c>
      <c r="U127" s="17" t="s">
        <v>93</v>
      </c>
      <c r="V127" s="32"/>
      <c r="W127" s="38">
        <v>4</v>
      </c>
      <c r="X127" s="37">
        <v>0.47916666666666702</v>
      </c>
      <c r="Y127" s="17">
        <v>2</v>
      </c>
      <c r="Z127" s="17" t="s">
        <v>70</v>
      </c>
      <c r="AA127" s="17">
        <v>2</v>
      </c>
      <c r="AB127" s="17" t="s">
        <v>70</v>
      </c>
      <c r="AH127" s="53"/>
    </row>
    <row r="128" spans="2:34" ht="15.75" customHeight="1">
      <c r="B128" s="13">
        <f t="shared" si="0"/>
        <v>16</v>
      </c>
      <c r="C128" s="50" t="s">
        <v>132</v>
      </c>
      <c r="D128" s="1" t="s">
        <v>99</v>
      </c>
      <c r="E128" s="51">
        <v>55.653759436418703</v>
      </c>
      <c r="F128" s="51">
        <v>37.756407647198799</v>
      </c>
      <c r="G128" s="13">
        <v>1</v>
      </c>
      <c r="H128" s="57">
        <v>0.73199999999999998</v>
      </c>
      <c r="I128" s="58">
        <v>0.5</v>
      </c>
      <c r="J128" s="13">
        <v>3</v>
      </c>
      <c r="L128" s="12">
        <v>17</v>
      </c>
      <c r="M128" s="50">
        <v>0</v>
      </c>
      <c r="N128" s="50">
        <v>1</v>
      </c>
      <c r="O128" s="21"/>
      <c r="P128" s="17">
        <v>3</v>
      </c>
      <c r="Q128" s="37">
        <v>0.5</v>
      </c>
      <c r="R128" s="17">
        <v>1</v>
      </c>
      <c r="S128" s="17" t="s">
        <v>93</v>
      </c>
      <c r="T128" s="17">
        <v>1</v>
      </c>
      <c r="U128" s="17" t="s">
        <v>93</v>
      </c>
      <c r="V128" s="32"/>
      <c r="W128" s="38">
        <v>4</v>
      </c>
      <c r="X128" s="37">
        <v>0.5</v>
      </c>
      <c r="Y128" s="17">
        <v>2</v>
      </c>
      <c r="Z128" s="17" t="s">
        <v>70</v>
      </c>
      <c r="AA128" s="17">
        <v>2</v>
      </c>
      <c r="AB128" s="17" t="s">
        <v>70</v>
      </c>
      <c r="AH128" s="53"/>
    </row>
    <row r="129" spans="2:34" ht="15.75" customHeight="1">
      <c r="B129" s="13">
        <f t="shared" si="0"/>
        <v>17</v>
      </c>
      <c r="C129" s="50" t="s">
        <v>133</v>
      </c>
      <c r="D129" s="1" t="s">
        <v>99</v>
      </c>
      <c r="E129" s="51">
        <v>55.654929467210003</v>
      </c>
      <c r="F129" s="51">
        <v>37.759588756819902</v>
      </c>
      <c r="G129" s="13">
        <v>1</v>
      </c>
      <c r="H129" s="57">
        <v>0.98499999999999999</v>
      </c>
      <c r="I129" s="58">
        <v>0.253</v>
      </c>
      <c r="J129" s="13">
        <v>4</v>
      </c>
      <c r="L129" s="12">
        <v>18</v>
      </c>
      <c r="M129" s="50">
        <v>0</v>
      </c>
      <c r="N129" s="50">
        <v>2</v>
      </c>
      <c r="O129" s="21"/>
      <c r="P129" s="17">
        <v>3</v>
      </c>
      <c r="Q129" s="37">
        <v>0.52083333333333337</v>
      </c>
      <c r="R129" s="17">
        <v>2</v>
      </c>
      <c r="S129" s="17" t="s">
        <v>93</v>
      </c>
      <c r="T129" s="17">
        <v>2</v>
      </c>
      <c r="U129" s="17" t="s">
        <v>93</v>
      </c>
      <c r="V129" s="32"/>
      <c r="W129" s="38">
        <v>4</v>
      </c>
      <c r="X129" s="37">
        <v>0.52083333333333337</v>
      </c>
      <c r="Y129" s="17">
        <v>2</v>
      </c>
      <c r="Z129" s="17" t="s">
        <v>70</v>
      </c>
      <c r="AA129" s="17">
        <v>2</v>
      </c>
      <c r="AB129" s="17" t="s">
        <v>70</v>
      </c>
      <c r="AH129" s="53"/>
    </row>
    <row r="130" spans="2:34" ht="15.75" customHeight="1">
      <c r="B130" s="13">
        <f t="shared" si="0"/>
        <v>18</v>
      </c>
      <c r="C130" s="50" t="s">
        <v>134</v>
      </c>
      <c r="D130" s="1" t="s">
        <v>127</v>
      </c>
      <c r="E130" s="51">
        <v>55.654477595955797</v>
      </c>
      <c r="F130" s="51">
        <v>37.764244514503901</v>
      </c>
      <c r="G130" s="13">
        <v>1</v>
      </c>
      <c r="H130" s="57">
        <v>1.4359999999999999</v>
      </c>
      <c r="I130" s="58">
        <v>0.45099999999999996</v>
      </c>
      <c r="J130" s="13">
        <v>5</v>
      </c>
      <c r="L130" s="12">
        <v>19</v>
      </c>
      <c r="M130" s="50">
        <v>0</v>
      </c>
      <c r="N130" s="50">
        <v>3</v>
      </c>
      <c r="O130" s="21" t="s">
        <v>107</v>
      </c>
      <c r="P130" s="17">
        <v>3</v>
      </c>
      <c r="Q130" s="37">
        <v>0.54166666666666663</v>
      </c>
      <c r="R130" s="17">
        <v>2</v>
      </c>
      <c r="S130" s="17" t="s">
        <v>93</v>
      </c>
      <c r="T130" s="17">
        <v>2</v>
      </c>
      <c r="U130" s="17" t="s">
        <v>93</v>
      </c>
      <c r="V130" s="32"/>
      <c r="W130" s="38">
        <v>4</v>
      </c>
      <c r="X130" s="37">
        <v>0.54166666666666663</v>
      </c>
      <c r="Y130" s="17">
        <v>2</v>
      </c>
      <c r="Z130" s="17" t="s">
        <v>70</v>
      </c>
      <c r="AA130" s="17">
        <v>2</v>
      </c>
      <c r="AB130" s="17" t="s">
        <v>70</v>
      </c>
      <c r="AH130" s="53"/>
    </row>
    <row r="131" spans="2:34" ht="15.75" customHeight="1">
      <c r="B131" s="13">
        <f t="shared" si="0"/>
        <v>19</v>
      </c>
      <c r="C131" s="50" t="s">
        <v>128</v>
      </c>
      <c r="D131" s="1" t="s">
        <v>127</v>
      </c>
      <c r="E131" s="51">
        <v>55.653101288042897</v>
      </c>
      <c r="F131" s="51">
        <v>37.765917828585899</v>
      </c>
      <c r="G131" s="13">
        <v>1</v>
      </c>
      <c r="H131" s="57">
        <v>1.613</v>
      </c>
      <c r="I131" s="58">
        <v>0.17700000000000005</v>
      </c>
      <c r="J131" s="13">
        <v>6</v>
      </c>
      <c r="L131" s="12">
        <v>20</v>
      </c>
      <c r="M131" s="50">
        <v>0</v>
      </c>
      <c r="N131" s="50">
        <v>4</v>
      </c>
      <c r="O131" s="21"/>
      <c r="P131" s="17">
        <v>3</v>
      </c>
      <c r="Q131" s="37">
        <v>0.5625</v>
      </c>
      <c r="R131" s="17">
        <v>1</v>
      </c>
      <c r="S131" s="17" t="s">
        <v>93</v>
      </c>
      <c r="T131" s="17">
        <v>1</v>
      </c>
      <c r="U131" s="17" t="s">
        <v>93</v>
      </c>
      <c r="V131" s="32"/>
      <c r="W131" s="38">
        <v>4</v>
      </c>
      <c r="X131" s="37">
        <v>0.5625</v>
      </c>
      <c r="Y131" s="17">
        <v>2</v>
      </c>
      <c r="Z131" s="17" t="s">
        <v>70</v>
      </c>
      <c r="AA131" s="17">
        <v>2</v>
      </c>
      <c r="AB131" s="17" t="s">
        <v>70</v>
      </c>
      <c r="AH131" s="53"/>
    </row>
    <row r="132" spans="2:34" ht="15.75" customHeight="1">
      <c r="B132" s="13">
        <f t="shared" si="0"/>
        <v>20</v>
      </c>
      <c r="C132" s="50" t="s">
        <v>126</v>
      </c>
      <c r="D132" s="1" t="s">
        <v>121</v>
      </c>
      <c r="E132" s="51">
        <v>55.650765139533299</v>
      </c>
      <c r="F132" s="51">
        <v>37.767505835350498</v>
      </c>
      <c r="G132" s="13">
        <v>1</v>
      </c>
      <c r="H132" s="57">
        <v>2.048</v>
      </c>
      <c r="I132" s="58">
        <v>0.43500000000000005</v>
      </c>
      <c r="J132" s="13">
        <v>7</v>
      </c>
      <c r="L132" s="12">
        <v>21</v>
      </c>
      <c r="M132" s="50">
        <v>0</v>
      </c>
      <c r="N132" s="50">
        <v>5</v>
      </c>
      <c r="O132" s="21"/>
      <c r="P132" s="17">
        <v>3</v>
      </c>
      <c r="Q132" s="37">
        <v>0.58333333333333337</v>
      </c>
      <c r="R132" s="17">
        <v>2</v>
      </c>
      <c r="S132" s="17" t="s">
        <v>93</v>
      </c>
      <c r="T132" s="17">
        <v>2</v>
      </c>
      <c r="U132" s="17" t="s">
        <v>93</v>
      </c>
      <c r="V132" s="32"/>
      <c r="W132" s="38">
        <v>4</v>
      </c>
      <c r="X132" s="37">
        <v>0.58333333333333337</v>
      </c>
      <c r="Y132" s="17">
        <v>2</v>
      </c>
      <c r="Z132" s="17" t="s">
        <v>70</v>
      </c>
      <c r="AA132" s="17">
        <v>2</v>
      </c>
      <c r="AB132" s="17" t="s">
        <v>70</v>
      </c>
      <c r="AH132" s="53"/>
    </row>
    <row r="133" spans="2:34" ht="15.75" customHeight="1">
      <c r="B133" s="13">
        <f t="shared" si="0"/>
        <v>21</v>
      </c>
      <c r="C133" s="50" t="s">
        <v>125</v>
      </c>
      <c r="D133" s="1" t="s">
        <v>121</v>
      </c>
      <c r="E133" s="51">
        <v>55.649258689966203</v>
      </c>
      <c r="F133" s="51">
        <v>37.766351917648699</v>
      </c>
      <c r="G133" s="13">
        <v>1</v>
      </c>
      <c r="H133" s="57">
        <v>2.278</v>
      </c>
      <c r="I133" s="58">
        <v>0.22999999999999998</v>
      </c>
      <c r="J133" s="13">
        <v>8</v>
      </c>
      <c r="L133" s="12">
        <v>22</v>
      </c>
      <c r="M133" s="50">
        <v>0</v>
      </c>
      <c r="N133" s="50">
        <v>6</v>
      </c>
      <c r="O133" s="21"/>
      <c r="P133" s="17">
        <v>3</v>
      </c>
      <c r="Q133" s="37">
        <v>0.60416666666666663</v>
      </c>
      <c r="R133" s="17">
        <v>2</v>
      </c>
      <c r="S133" s="17" t="s">
        <v>93</v>
      </c>
      <c r="T133" s="17">
        <v>2</v>
      </c>
      <c r="U133" s="17" t="s">
        <v>93</v>
      </c>
      <c r="V133" s="32"/>
      <c r="W133" s="38">
        <v>4</v>
      </c>
      <c r="X133" s="37">
        <v>0.60416666666666663</v>
      </c>
      <c r="Y133" s="17">
        <v>2</v>
      </c>
      <c r="Z133" s="17" t="s">
        <v>70</v>
      </c>
      <c r="AA133" s="17">
        <v>2</v>
      </c>
      <c r="AB133" s="17" t="s">
        <v>70</v>
      </c>
      <c r="AH133" s="53"/>
    </row>
    <row r="134" spans="2:34" ht="15.75" customHeight="1">
      <c r="B134" s="13">
        <f t="shared" si="0"/>
        <v>22</v>
      </c>
      <c r="C134" s="50" t="s">
        <v>124</v>
      </c>
      <c r="D134" s="1" t="s">
        <v>121</v>
      </c>
      <c r="E134" s="51">
        <v>55.647526953326803</v>
      </c>
      <c r="F134" s="51">
        <v>37.7620708588178</v>
      </c>
      <c r="G134" s="13">
        <v>1</v>
      </c>
      <c r="H134" s="57">
        <v>2.6070000000000002</v>
      </c>
      <c r="I134" s="58">
        <v>0.32900000000000018</v>
      </c>
      <c r="J134" s="13">
        <v>9</v>
      </c>
      <c r="L134" s="12">
        <v>23</v>
      </c>
      <c r="M134" s="50">
        <v>0</v>
      </c>
      <c r="N134" s="50">
        <v>7</v>
      </c>
      <c r="O134" s="21"/>
      <c r="P134" s="17">
        <v>3</v>
      </c>
      <c r="Q134" s="37">
        <v>0.625</v>
      </c>
      <c r="R134" s="17">
        <v>1</v>
      </c>
      <c r="S134" s="17" t="s">
        <v>93</v>
      </c>
      <c r="T134" s="17">
        <v>1</v>
      </c>
      <c r="U134" s="17" t="s">
        <v>93</v>
      </c>
      <c r="V134" s="32"/>
      <c r="W134" s="38">
        <v>4</v>
      </c>
      <c r="X134" s="37">
        <v>0.625</v>
      </c>
      <c r="Y134" s="17">
        <v>2</v>
      </c>
      <c r="Z134" s="17" t="s">
        <v>70</v>
      </c>
      <c r="AA134" s="17">
        <v>2</v>
      </c>
      <c r="AB134" s="17" t="s">
        <v>70</v>
      </c>
      <c r="AH134" s="53"/>
    </row>
    <row r="135" spans="2:34" ht="15.75" customHeight="1">
      <c r="B135" s="13">
        <f t="shared" si="0"/>
        <v>23</v>
      </c>
      <c r="C135" s="50" t="s">
        <v>123</v>
      </c>
      <c r="D135" s="1" t="s">
        <v>121</v>
      </c>
      <c r="E135" s="51">
        <v>55.6458606624632</v>
      </c>
      <c r="F135" s="51">
        <v>37.757665612129998</v>
      </c>
      <c r="G135" s="13">
        <v>1</v>
      </c>
      <c r="H135" s="57">
        <v>2.9650000000000003</v>
      </c>
      <c r="I135" s="58">
        <v>0.3580000000000001</v>
      </c>
      <c r="J135" s="13">
        <v>10</v>
      </c>
      <c r="L135" s="12">
        <v>24</v>
      </c>
      <c r="M135" s="50">
        <v>0</v>
      </c>
      <c r="N135" s="50">
        <v>8</v>
      </c>
      <c r="O135" s="21"/>
      <c r="P135" s="17">
        <v>3</v>
      </c>
      <c r="Q135" s="37">
        <v>0.64583333333333337</v>
      </c>
      <c r="R135" s="17">
        <v>2</v>
      </c>
      <c r="S135" s="17" t="s">
        <v>70</v>
      </c>
      <c r="T135" s="17">
        <v>2</v>
      </c>
      <c r="U135" s="17" t="s">
        <v>70</v>
      </c>
      <c r="V135" s="32"/>
      <c r="W135" s="38">
        <v>4</v>
      </c>
      <c r="X135" s="37">
        <v>0.64583333333333337</v>
      </c>
      <c r="Y135" s="17">
        <v>2</v>
      </c>
      <c r="Z135" s="17" t="s">
        <v>70</v>
      </c>
      <c r="AA135" s="17">
        <v>2</v>
      </c>
      <c r="AB135" s="17" t="s">
        <v>70</v>
      </c>
      <c r="AH135" s="53"/>
    </row>
    <row r="136" spans="2:34" ht="15.75" customHeight="1">
      <c r="B136" s="13">
        <f t="shared" si="0"/>
        <v>24</v>
      </c>
      <c r="C136" s="50" t="s">
        <v>122</v>
      </c>
      <c r="D136" s="1" t="s">
        <v>121</v>
      </c>
      <c r="E136" s="51">
        <v>55.644562873070903</v>
      </c>
      <c r="F136" s="51">
        <v>37.7532094206354</v>
      </c>
      <c r="G136" s="13">
        <v>1</v>
      </c>
      <c r="H136" s="57">
        <v>3.3060000000000005</v>
      </c>
      <c r="I136" s="58">
        <v>0.34100000000000019</v>
      </c>
      <c r="J136" s="13">
        <v>11</v>
      </c>
      <c r="L136" s="12">
        <v>25</v>
      </c>
      <c r="M136" s="50">
        <v>0</v>
      </c>
      <c r="N136" s="50">
        <v>9</v>
      </c>
      <c r="O136" s="21"/>
      <c r="P136" s="17">
        <v>3</v>
      </c>
      <c r="Q136" s="37">
        <v>0.66666666666666663</v>
      </c>
      <c r="R136" s="17">
        <v>2</v>
      </c>
      <c r="S136" s="17" t="s">
        <v>70</v>
      </c>
      <c r="T136" s="17">
        <v>2</v>
      </c>
      <c r="U136" s="17" t="s">
        <v>70</v>
      </c>
      <c r="V136" s="32"/>
      <c r="W136" s="38">
        <v>4</v>
      </c>
      <c r="X136" s="37">
        <v>0.66666666666666663</v>
      </c>
      <c r="Y136" s="17">
        <v>2</v>
      </c>
      <c r="Z136" s="17" t="s">
        <v>70</v>
      </c>
      <c r="AA136" s="17">
        <v>2</v>
      </c>
      <c r="AB136" s="17" t="s">
        <v>70</v>
      </c>
      <c r="AH136" s="53"/>
    </row>
    <row r="137" spans="2:34" ht="15.75" customHeight="1">
      <c r="B137" s="13">
        <f t="shared" si="0"/>
        <v>25</v>
      </c>
      <c r="C137" s="50" t="s">
        <v>120</v>
      </c>
      <c r="D137" s="1" t="s">
        <v>121</v>
      </c>
      <c r="E137" s="51">
        <v>55.643970303210601</v>
      </c>
      <c r="F137" s="51">
        <v>37.749135807435401</v>
      </c>
      <c r="G137" s="13">
        <v>1</v>
      </c>
      <c r="H137" s="57">
        <v>3.5900000000000003</v>
      </c>
      <c r="I137" s="58">
        <v>0.28399999999999981</v>
      </c>
      <c r="J137" s="13">
        <v>12</v>
      </c>
      <c r="L137" s="12">
        <v>26</v>
      </c>
      <c r="M137" s="50">
        <v>0</v>
      </c>
      <c r="N137" s="50">
        <v>10</v>
      </c>
      <c r="O137" s="21"/>
      <c r="P137" s="17">
        <v>3</v>
      </c>
      <c r="Q137" s="37">
        <v>0.6875</v>
      </c>
      <c r="R137" s="17">
        <v>2</v>
      </c>
      <c r="S137" s="17" t="s">
        <v>70</v>
      </c>
      <c r="T137" s="17">
        <v>2</v>
      </c>
      <c r="U137" s="17" t="s">
        <v>70</v>
      </c>
      <c r="V137" s="32"/>
      <c r="W137" s="38">
        <v>4</v>
      </c>
      <c r="X137" s="37">
        <v>0.6875</v>
      </c>
      <c r="Y137" s="17">
        <v>1</v>
      </c>
      <c r="Z137" s="17" t="s">
        <v>93</v>
      </c>
      <c r="AA137" s="17">
        <v>1</v>
      </c>
      <c r="AB137" s="17" t="s">
        <v>93</v>
      </c>
      <c r="AH137" s="53"/>
    </row>
    <row r="138" spans="2:34" ht="15.75" customHeight="1">
      <c r="B138" s="13">
        <f t="shared" si="0"/>
        <v>26</v>
      </c>
      <c r="C138" s="50" t="s">
        <v>135</v>
      </c>
      <c r="D138" s="1" t="s">
        <v>119</v>
      </c>
      <c r="E138" s="51">
        <v>55.646783360170197</v>
      </c>
      <c r="F138" s="51">
        <v>37.746571215920497</v>
      </c>
      <c r="G138" s="13">
        <v>1</v>
      </c>
      <c r="H138" s="57">
        <v>4.0570000000000004</v>
      </c>
      <c r="I138" s="58">
        <v>0.46700000000000008</v>
      </c>
      <c r="J138" s="13">
        <v>13</v>
      </c>
      <c r="L138" s="12">
        <v>27</v>
      </c>
      <c r="M138" s="50">
        <v>0</v>
      </c>
      <c r="N138" s="50">
        <v>11</v>
      </c>
      <c r="O138" s="21"/>
      <c r="P138" s="17">
        <v>3</v>
      </c>
      <c r="Q138" s="37">
        <v>0.70833333333333337</v>
      </c>
      <c r="R138" s="17">
        <v>2</v>
      </c>
      <c r="S138" s="17" t="s">
        <v>73</v>
      </c>
      <c r="T138" s="17">
        <v>2</v>
      </c>
      <c r="U138" s="17" t="s">
        <v>73</v>
      </c>
      <c r="V138" s="32"/>
      <c r="W138" s="38">
        <v>4</v>
      </c>
      <c r="X138" s="37">
        <v>0.70833333333333337</v>
      </c>
      <c r="Y138" s="17">
        <v>2</v>
      </c>
      <c r="Z138" s="17" t="s">
        <v>93</v>
      </c>
      <c r="AA138" s="17">
        <v>2</v>
      </c>
      <c r="AB138" s="17" t="s">
        <v>93</v>
      </c>
      <c r="AH138" s="53"/>
    </row>
    <row r="139" spans="2:34" ht="15.75" customHeight="1">
      <c r="B139" s="13">
        <f t="shared" si="0"/>
        <v>27</v>
      </c>
      <c r="C139" s="50" t="s">
        <v>136</v>
      </c>
      <c r="D139" s="1" t="s">
        <v>117</v>
      </c>
      <c r="E139" s="51">
        <v>55.648221208327399</v>
      </c>
      <c r="F139" s="51">
        <v>37.7418731672009</v>
      </c>
      <c r="G139" s="13">
        <v>1</v>
      </c>
      <c r="H139" s="57">
        <v>4.5470000000000006</v>
      </c>
      <c r="I139" s="58">
        <v>0.49000000000000021</v>
      </c>
      <c r="J139" s="13">
        <v>14</v>
      </c>
      <c r="L139" s="12">
        <v>28</v>
      </c>
      <c r="M139" s="50">
        <v>0</v>
      </c>
      <c r="N139" s="50">
        <v>12</v>
      </c>
      <c r="O139" s="21"/>
      <c r="P139" s="17">
        <v>3</v>
      </c>
      <c r="Q139" s="37">
        <v>0.72916666666666663</v>
      </c>
      <c r="R139" s="17">
        <v>3</v>
      </c>
      <c r="S139" s="17" t="s">
        <v>73</v>
      </c>
      <c r="T139" s="17">
        <v>3</v>
      </c>
      <c r="U139" s="17" t="s">
        <v>73</v>
      </c>
      <c r="V139" s="32"/>
      <c r="W139" s="38">
        <v>4</v>
      </c>
      <c r="X139" s="37">
        <v>0.72916666666666663</v>
      </c>
      <c r="Y139" s="17">
        <v>2</v>
      </c>
      <c r="Z139" s="17" t="s">
        <v>93</v>
      </c>
      <c r="AA139" s="17">
        <v>2</v>
      </c>
      <c r="AB139" s="17" t="s">
        <v>93</v>
      </c>
      <c r="AH139" s="53"/>
    </row>
    <row r="140" spans="2:34" ht="15.75" customHeight="1">
      <c r="B140" s="13">
        <f t="shared" si="0"/>
        <v>27</v>
      </c>
      <c r="C140" s="50" t="s">
        <v>24</v>
      </c>
      <c r="D140" s="1" t="s">
        <v>107</v>
      </c>
      <c r="E140" s="51"/>
      <c r="F140" s="51"/>
      <c r="G140" s="13">
        <v>1</v>
      </c>
      <c r="H140" s="57">
        <v>4.6470000000000002</v>
      </c>
      <c r="I140" s="58">
        <v>9.9999999999999645E-2</v>
      </c>
      <c r="J140" s="13" t="s">
        <v>107</v>
      </c>
      <c r="L140" s="12">
        <v>29</v>
      </c>
      <c r="M140" s="50">
        <v>0</v>
      </c>
      <c r="N140" s="50">
        <v>13</v>
      </c>
      <c r="O140" s="21"/>
      <c r="P140" s="17">
        <v>3</v>
      </c>
      <c r="Q140" s="37">
        <v>0.75</v>
      </c>
      <c r="R140" s="17">
        <v>2</v>
      </c>
      <c r="S140" s="17" t="s">
        <v>73</v>
      </c>
      <c r="T140" s="17">
        <v>2</v>
      </c>
      <c r="U140" s="17" t="s">
        <v>73</v>
      </c>
      <c r="V140" s="32"/>
      <c r="W140" s="38">
        <v>4</v>
      </c>
      <c r="X140" s="37">
        <v>0.75</v>
      </c>
      <c r="Y140" s="17">
        <v>1</v>
      </c>
      <c r="Z140" s="17" t="s">
        <v>93</v>
      </c>
      <c r="AA140" s="17">
        <v>1</v>
      </c>
      <c r="AB140" s="17" t="s">
        <v>93</v>
      </c>
      <c r="AH140" s="53"/>
    </row>
    <row r="141" spans="2:34" ht="15.75" customHeight="1">
      <c r="B141" s="13" t="str">
        <f>IF(C141=" ","",IF(C141=$L$9,#REF!,#REF!+1))</f>
        <v/>
      </c>
      <c r="C141" s="50" t="s">
        <v>107</v>
      </c>
      <c r="D141" s="1" t="s">
        <v>107</v>
      </c>
      <c r="E141" s="51" t="s">
        <v>107</v>
      </c>
      <c r="F141" s="51" t="s">
        <v>107</v>
      </c>
      <c r="G141" s="13" t="str">
        <f t="shared" ref="G141:G204" si="2">IF(M143&gt;0,0,IF(N143&gt;0,1,""))</f>
        <v/>
      </c>
      <c r="H141" s="57" t="s">
        <v>131</v>
      </c>
      <c r="I141" s="58" t="s">
        <v>107</v>
      </c>
      <c r="J141" s="13" t="str">
        <f t="shared" ref="J141:J204" si="3">IF(AND(M143&gt;0,M143&lt;999),M143,IF(AND(N143&gt;0,N143&lt;999),N143," "))</f>
        <v xml:space="preserve"> </v>
      </c>
      <c r="L141" s="12">
        <v>30</v>
      </c>
      <c r="M141" s="50">
        <v>0</v>
      </c>
      <c r="N141" s="50">
        <v>14</v>
      </c>
      <c r="O141" s="21"/>
      <c r="P141" s="17">
        <v>3</v>
      </c>
      <c r="Q141" s="37">
        <v>0.77083333333333337</v>
      </c>
      <c r="R141" s="17">
        <v>3</v>
      </c>
      <c r="S141" s="17" t="s">
        <v>73</v>
      </c>
      <c r="T141" s="17">
        <v>3</v>
      </c>
      <c r="U141" s="17" t="s">
        <v>73</v>
      </c>
      <c r="V141" s="32"/>
      <c r="W141" s="38">
        <v>4</v>
      </c>
      <c r="X141" s="37">
        <v>0.77083333333333337</v>
      </c>
      <c r="Y141" s="17">
        <v>2</v>
      </c>
      <c r="Z141" s="17" t="s">
        <v>93</v>
      </c>
      <c r="AA141" s="17">
        <v>2</v>
      </c>
      <c r="AB141" s="17" t="s">
        <v>93</v>
      </c>
      <c r="AH141" s="53"/>
    </row>
    <row r="142" spans="2:34" ht="15.75" customHeight="1">
      <c r="B142" s="13" t="str">
        <f t="shared" si="0"/>
        <v/>
      </c>
      <c r="C142" s="50" t="s">
        <v>107</v>
      </c>
      <c r="D142" s="1" t="s">
        <v>107</v>
      </c>
      <c r="E142" s="51" t="s">
        <v>107</v>
      </c>
      <c r="F142" s="51" t="s">
        <v>107</v>
      </c>
      <c r="G142" s="13" t="str">
        <f t="shared" si="2"/>
        <v/>
      </c>
      <c r="H142" s="57" t="s">
        <v>131</v>
      </c>
      <c r="I142" s="58" t="str">
        <f t="shared" ref="I142:I205" si="4">IFERROR(IF(IF(ISERROR(H142-H141),"",H142-H141)&lt;0,"",H142-H141)," ")</f>
        <v xml:space="preserve"> </v>
      </c>
      <c r="J142" s="13" t="str">
        <f t="shared" si="3"/>
        <v xml:space="preserve"> </v>
      </c>
      <c r="L142" s="12">
        <v>31</v>
      </c>
      <c r="M142" s="50">
        <v>0</v>
      </c>
      <c r="N142" s="50">
        <v>999</v>
      </c>
      <c r="O142" s="21"/>
      <c r="P142" s="17">
        <v>3</v>
      </c>
      <c r="Q142" s="37">
        <v>0.79166666666666663</v>
      </c>
      <c r="R142" s="17">
        <v>2</v>
      </c>
      <c r="S142" s="17" t="s">
        <v>73</v>
      </c>
      <c r="T142" s="17">
        <v>2</v>
      </c>
      <c r="U142" s="17" t="s">
        <v>73</v>
      </c>
      <c r="V142" s="32"/>
      <c r="W142" s="38">
        <v>4</v>
      </c>
      <c r="X142" s="37">
        <v>0.79166666666666663</v>
      </c>
      <c r="Y142" s="17">
        <v>2</v>
      </c>
      <c r="Z142" s="17" t="s">
        <v>93</v>
      </c>
      <c r="AA142" s="17">
        <v>2</v>
      </c>
      <c r="AB142" s="17" t="s">
        <v>93</v>
      </c>
      <c r="AH142" s="53"/>
    </row>
    <row r="143" spans="2:34" ht="15.75" customHeight="1">
      <c r="B143" s="13" t="str">
        <f t="shared" si="0"/>
        <v/>
      </c>
      <c r="C143" s="50" t="s">
        <v>107</v>
      </c>
      <c r="D143" s="1" t="s">
        <v>107</v>
      </c>
      <c r="E143" s="51" t="s">
        <v>107</v>
      </c>
      <c r="F143" s="51" t="s">
        <v>107</v>
      </c>
      <c r="G143" s="13" t="str">
        <f t="shared" si="2"/>
        <v/>
      </c>
      <c r="H143" s="57" t="s">
        <v>131</v>
      </c>
      <c r="I143" s="58" t="str">
        <f t="shared" si="4"/>
        <v xml:space="preserve"> </v>
      </c>
      <c r="J143" s="13" t="str">
        <f t="shared" si="3"/>
        <v xml:space="preserve"> </v>
      </c>
      <c r="L143" s="12">
        <v>32</v>
      </c>
      <c r="M143" s="50">
        <v>0</v>
      </c>
      <c r="N143" s="50">
        <v>0</v>
      </c>
      <c r="O143" s="21"/>
      <c r="P143" s="17">
        <v>3</v>
      </c>
      <c r="Q143" s="37">
        <v>0.8125</v>
      </c>
      <c r="R143" s="17">
        <v>1</v>
      </c>
      <c r="S143" s="17" t="s">
        <v>66</v>
      </c>
      <c r="T143" s="17">
        <v>1</v>
      </c>
      <c r="U143" s="17" t="s">
        <v>66</v>
      </c>
      <c r="V143" s="32"/>
      <c r="W143" s="38">
        <v>4</v>
      </c>
      <c r="X143" s="37">
        <v>0.8125</v>
      </c>
      <c r="Y143" s="17">
        <v>1</v>
      </c>
      <c r="Z143" s="17" t="s">
        <v>93</v>
      </c>
      <c r="AA143" s="17">
        <v>1</v>
      </c>
      <c r="AB143" s="17" t="s">
        <v>93</v>
      </c>
      <c r="AH143" s="53"/>
    </row>
    <row r="144" spans="2:34" ht="15.75" customHeight="1">
      <c r="B144" s="13" t="str">
        <f t="shared" si="0"/>
        <v/>
      </c>
      <c r="C144" s="50" t="s">
        <v>107</v>
      </c>
      <c r="D144" s="1" t="s">
        <v>107</v>
      </c>
      <c r="E144" s="51" t="s">
        <v>107</v>
      </c>
      <c r="F144" s="51" t="s">
        <v>107</v>
      </c>
      <c r="G144" s="13" t="str">
        <f t="shared" si="2"/>
        <v/>
      </c>
      <c r="H144" s="57" t="s">
        <v>131</v>
      </c>
      <c r="I144" s="58" t="str">
        <f t="shared" si="4"/>
        <v xml:space="preserve"> </v>
      </c>
      <c r="J144" s="13" t="str">
        <f t="shared" si="3"/>
        <v xml:space="preserve"> </v>
      </c>
      <c r="L144" s="12">
        <v>33</v>
      </c>
      <c r="M144" s="50">
        <v>0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66</v>
      </c>
      <c r="T144" s="17">
        <v>1</v>
      </c>
      <c r="U144" s="17" t="s">
        <v>66</v>
      </c>
      <c r="V144" s="32"/>
      <c r="W144" s="38">
        <v>4</v>
      </c>
      <c r="X144" s="37">
        <v>0.83333333333333337</v>
      </c>
      <c r="Y144" s="17">
        <v>2</v>
      </c>
      <c r="Z144" s="17" t="s">
        <v>93</v>
      </c>
      <c r="AA144" s="17">
        <v>2</v>
      </c>
      <c r="AB144" s="17" t="s">
        <v>93</v>
      </c>
      <c r="AH144" s="53"/>
    </row>
    <row r="145" spans="2:34" ht="15.75" customHeight="1">
      <c r="B145" s="13" t="str">
        <f t="shared" si="0"/>
        <v/>
      </c>
      <c r="C145" s="50" t="s">
        <v>107</v>
      </c>
      <c r="D145" s="1" t="s">
        <v>107</v>
      </c>
      <c r="E145" s="51" t="s">
        <v>107</v>
      </c>
      <c r="F145" s="51" t="s">
        <v>107</v>
      </c>
      <c r="G145" s="13" t="str">
        <f t="shared" si="2"/>
        <v/>
      </c>
      <c r="H145" s="57" t="s">
        <v>131</v>
      </c>
      <c r="I145" s="58" t="str">
        <f t="shared" si="4"/>
        <v xml:space="preserve"> </v>
      </c>
      <c r="J145" s="13" t="str">
        <f t="shared" si="3"/>
        <v xml:space="preserve"> </v>
      </c>
      <c r="L145" s="12">
        <v>34</v>
      </c>
      <c r="M145" s="50">
        <v>0</v>
      </c>
      <c r="N145" s="50">
        <v>0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3"/>
    </row>
    <row r="146" spans="2:34" ht="15.75" customHeight="1">
      <c r="B146" s="13" t="str">
        <f t="shared" si="0"/>
        <v/>
      </c>
      <c r="C146" s="50" t="s">
        <v>107</v>
      </c>
      <c r="D146" s="1" t="s">
        <v>107</v>
      </c>
      <c r="E146" s="51" t="s">
        <v>107</v>
      </c>
      <c r="F146" s="51" t="s">
        <v>107</v>
      </c>
      <c r="G146" s="13" t="str">
        <f t="shared" si="2"/>
        <v/>
      </c>
      <c r="H146" s="57" t="s">
        <v>131</v>
      </c>
      <c r="I146" s="58" t="str">
        <f t="shared" si="4"/>
        <v xml:space="preserve"> </v>
      </c>
      <c r="J146" s="13" t="str">
        <f t="shared" si="3"/>
        <v xml:space="preserve"> </v>
      </c>
      <c r="L146" s="12">
        <v>35</v>
      </c>
      <c r="M146" s="50">
        <v>0</v>
      </c>
      <c r="N146" s="50">
        <v>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3"/>
    </row>
    <row r="147" spans="2:34" ht="15.75" customHeight="1">
      <c r="B147" s="13" t="str">
        <f t="shared" si="0"/>
        <v/>
      </c>
      <c r="C147" s="50" t="s">
        <v>107</v>
      </c>
      <c r="D147" s="1" t="s">
        <v>107</v>
      </c>
      <c r="E147" s="51" t="s">
        <v>107</v>
      </c>
      <c r="F147" s="51" t="s">
        <v>107</v>
      </c>
      <c r="G147" s="13" t="str">
        <f t="shared" si="2"/>
        <v/>
      </c>
      <c r="H147" s="57" t="s">
        <v>131</v>
      </c>
      <c r="I147" s="58" t="str">
        <f t="shared" si="4"/>
        <v xml:space="preserve"> </v>
      </c>
      <c r="J147" s="13" t="str">
        <f t="shared" si="3"/>
        <v xml:space="preserve"> </v>
      </c>
      <c r="L147" s="12">
        <v>36</v>
      </c>
      <c r="M147" s="50">
        <v>0</v>
      </c>
      <c r="N147" s="50">
        <v>0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3"/>
    </row>
    <row r="148" spans="2:34" ht="15.75" customHeight="1">
      <c r="B148" s="13" t="str">
        <f t="shared" si="0"/>
        <v/>
      </c>
      <c r="C148" s="50" t="s">
        <v>107</v>
      </c>
      <c r="D148" s="1" t="s">
        <v>107</v>
      </c>
      <c r="E148" s="51" t="s">
        <v>107</v>
      </c>
      <c r="F148" s="51" t="s">
        <v>107</v>
      </c>
      <c r="G148" s="13" t="str">
        <f t="shared" si="2"/>
        <v/>
      </c>
      <c r="H148" s="57" t="s">
        <v>131</v>
      </c>
      <c r="I148" s="58" t="str">
        <f t="shared" si="4"/>
        <v xml:space="preserve"> </v>
      </c>
      <c r="J148" s="13" t="str">
        <f t="shared" si="3"/>
        <v xml:space="preserve"> </v>
      </c>
      <c r="L148" s="12">
        <v>37</v>
      </c>
      <c r="M148" s="50">
        <v>0</v>
      </c>
      <c r="N148" s="50">
        <v>0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3"/>
    </row>
    <row r="149" spans="2:34" ht="15.75" customHeight="1">
      <c r="B149" s="13" t="str">
        <f t="shared" si="0"/>
        <v/>
      </c>
      <c r="C149" s="50" t="s">
        <v>107</v>
      </c>
      <c r="D149" s="1" t="s">
        <v>107</v>
      </c>
      <c r="E149" s="51" t="s">
        <v>107</v>
      </c>
      <c r="F149" s="51" t="s">
        <v>107</v>
      </c>
      <c r="G149" s="13" t="str">
        <f t="shared" si="2"/>
        <v/>
      </c>
      <c r="H149" s="57" t="s">
        <v>131</v>
      </c>
      <c r="I149" s="58" t="str">
        <f t="shared" si="4"/>
        <v xml:space="preserve"> </v>
      </c>
      <c r="J149" s="13" t="str">
        <f t="shared" si="3"/>
        <v xml:space="preserve"> </v>
      </c>
      <c r="L149" s="12">
        <v>38</v>
      </c>
      <c r="M149" s="50">
        <v>0</v>
      </c>
      <c r="N149" s="50">
        <v>0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3"/>
    </row>
    <row r="150" spans="2:34" ht="15.75" customHeight="1">
      <c r="B150" s="13" t="str">
        <f t="shared" si="0"/>
        <v/>
      </c>
      <c r="C150" s="50" t="s">
        <v>107</v>
      </c>
      <c r="D150" s="1" t="s">
        <v>107</v>
      </c>
      <c r="E150" s="51" t="s">
        <v>107</v>
      </c>
      <c r="F150" s="51" t="s">
        <v>107</v>
      </c>
      <c r="G150" s="13" t="str">
        <f t="shared" si="2"/>
        <v/>
      </c>
      <c r="H150" s="57" t="s">
        <v>131</v>
      </c>
      <c r="I150" s="58" t="str">
        <f t="shared" si="4"/>
        <v xml:space="preserve"> </v>
      </c>
      <c r="J150" s="13" t="str">
        <f t="shared" si="3"/>
        <v xml:space="preserve"> </v>
      </c>
      <c r="L150" s="12">
        <v>39</v>
      </c>
      <c r="M150" s="50">
        <v>0</v>
      </c>
      <c r="N150" s="50">
        <v>0</v>
      </c>
      <c r="O150" s="21"/>
      <c r="P150" s="17">
        <v>3</v>
      </c>
      <c r="Q150" s="37">
        <v>0.95833333333333337</v>
      </c>
      <c r="R150" s="17">
        <v>0</v>
      </c>
      <c r="S150" s="17" t="s">
        <v>63</v>
      </c>
      <c r="T150" s="17">
        <v>0</v>
      </c>
      <c r="U150" s="17" t="s">
        <v>63</v>
      </c>
      <c r="V150" s="32"/>
      <c r="W150" s="38">
        <v>4</v>
      </c>
      <c r="X150" s="37">
        <v>0.95833333333333337</v>
      </c>
      <c r="Y150" s="17">
        <v>0</v>
      </c>
      <c r="Z150" s="17" t="s">
        <v>63</v>
      </c>
      <c r="AA150" s="17">
        <v>0</v>
      </c>
      <c r="AB150" s="17" t="s">
        <v>63</v>
      </c>
      <c r="AH150" s="53"/>
    </row>
    <row r="151" spans="2:34" ht="15.75" customHeight="1">
      <c r="B151" s="13" t="str">
        <f t="shared" si="0"/>
        <v/>
      </c>
      <c r="C151" s="50" t="s">
        <v>107</v>
      </c>
      <c r="D151" s="1" t="s">
        <v>107</v>
      </c>
      <c r="E151" s="51" t="s">
        <v>107</v>
      </c>
      <c r="F151" s="51" t="s">
        <v>107</v>
      </c>
      <c r="G151" s="13" t="str">
        <f t="shared" si="2"/>
        <v/>
      </c>
      <c r="H151" s="57" t="s">
        <v>131</v>
      </c>
      <c r="I151" s="58" t="str">
        <f t="shared" si="4"/>
        <v xml:space="preserve"> </v>
      </c>
      <c r="J151" s="13" t="str">
        <f t="shared" si="3"/>
        <v xml:space="preserve"> </v>
      </c>
      <c r="L151" s="12">
        <v>40</v>
      </c>
      <c r="M151" s="50">
        <v>0</v>
      </c>
      <c r="N151" s="50">
        <v>0</v>
      </c>
      <c r="O151" s="21"/>
      <c r="P151" s="17">
        <v>3</v>
      </c>
      <c r="Q151" s="37">
        <v>0.97916666666666663</v>
      </c>
      <c r="R151" s="17">
        <v>0</v>
      </c>
      <c r="S151" s="17" t="s">
        <v>63</v>
      </c>
      <c r="T151" s="17">
        <v>0</v>
      </c>
      <c r="U151" s="17" t="s">
        <v>63</v>
      </c>
      <c r="V151" s="32"/>
      <c r="W151" s="38">
        <v>4</v>
      </c>
      <c r="X151" s="37">
        <v>0.97916666666666663</v>
      </c>
      <c r="Y151" s="17">
        <v>0</v>
      </c>
      <c r="Z151" s="17" t="s">
        <v>63</v>
      </c>
      <c r="AA151" s="17">
        <v>0</v>
      </c>
      <c r="AB151" s="17" t="s">
        <v>63</v>
      </c>
      <c r="AH151" s="53"/>
    </row>
    <row r="152" spans="2:34" ht="15.75" customHeight="1">
      <c r="B152" s="13" t="str">
        <f t="shared" si="0"/>
        <v/>
      </c>
      <c r="C152" s="50" t="s">
        <v>107</v>
      </c>
      <c r="D152" s="1" t="s">
        <v>107</v>
      </c>
      <c r="E152" s="51" t="s">
        <v>107</v>
      </c>
      <c r="F152" s="51" t="s">
        <v>107</v>
      </c>
      <c r="G152" s="13" t="str">
        <f t="shared" si="2"/>
        <v/>
      </c>
      <c r="H152" s="59" t="s">
        <v>131</v>
      </c>
      <c r="I152" s="58" t="str">
        <f t="shared" si="4"/>
        <v xml:space="preserve"> </v>
      </c>
      <c r="J152" s="13" t="str">
        <f t="shared" si="3"/>
        <v xml:space="preserve"> </v>
      </c>
      <c r="L152" s="12">
        <v>41</v>
      </c>
      <c r="M152" s="50">
        <v>0</v>
      </c>
      <c r="N152" s="50">
        <v>0</v>
      </c>
      <c r="O152" s="21"/>
      <c r="P152" s="17">
        <v>3</v>
      </c>
      <c r="Q152" s="37">
        <v>0</v>
      </c>
      <c r="R152" s="17">
        <v>0</v>
      </c>
      <c r="S152" s="17" t="s">
        <v>63</v>
      </c>
      <c r="T152" s="17">
        <v>0</v>
      </c>
      <c r="U152" s="17" t="s">
        <v>63</v>
      </c>
      <c r="V152" s="32"/>
      <c r="W152" s="38">
        <v>4</v>
      </c>
      <c r="X152" s="37">
        <v>0</v>
      </c>
      <c r="Y152" s="17">
        <v>0</v>
      </c>
      <c r="Z152" s="17" t="s">
        <v>63</v>
      </c>
      <c r="AA152" s="17">
        <v>0</v>
      </c>
      <c r="AB152" s="17" t="s">
        <v>63</v>
      </c>
      <c r="AH152" s="53"/>
    </row>
    <row r="153" spans="2:34" ht="15.75" customHeight="1">
      <c r="B153" s="13" t="str">
        <f t="shared" si="0"/>
        <v/>
      </c>
      <c r="C153" s="50" t="s">
        <v>107</v>
      </c>
      <c r="D153" s="1" t="s">
        <v>107</v>
      </c>
      <c r="E153" s="51" t="s">
        <v>107</v>
      </c>
      <c r="F153" s="51" t="s">
        <v>107</v>
      </c>
      <c r="G153" s="13" t="str">
        <f t="shared" si="2"/>
        <v/>
      </c>
      <c r="H153" s="59" t="s">
        <v>131</v>
      </c>
      <c r="I153" s="58" t="str">
        <f t="shared" si="4"/>
        <v xml:space="preserve"> </v>
      </c>
      <c r="J153" s="13" t="str">
        <f t="shared" si="3"/>
        <v xml:space="preserve"> </v>
      </c>
      <c r="L153" s="12">
        <v>42</v>
      </c>
      <c r="M153" s="50">
        <v>0</v>
      </c>
      <c r="N153" s="50">
        <v>0</v>
      </c>
      <c r="O153" s="21"/>
      <c r="P153" s="17">
        <v>3</v>
      </c>
      <c r="Q153" s="37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32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3"/>
    </row>
    <row r="154" spans="2:34" ht="15.75" customHeight="1">
      <c r="B154" s="13" t="str">
        <f t="shared" si="0"/>
        <v/>
      </c>
      <c r="C154" s="50" t="s">
        <v>107</v>
      </c>
      <c r="D154" s="1" t="s">
        <v>107</v>
      </c>
      <c r="E154" s="51" t="s">
        <v>107</v>
      </c>
      <c r="F154" s="51" t="s">
        <v>107</v>
      </c>
      <c r="G154" s="13" t="str">
        <f t="shared" si="2"/>
        <v/>
      </c>
      <c r="H154" s="59" t="s">
        <v>131</v>
      </c>
      <c r="I154" s="58" t="str">
        <f t="shared" si="4"/>
        <v xml:space="preserve"> </v>
      </c>
      <c r="J154" s="13" t="str">
        <f t="shared" si="3"/>
        <v xml:space="preserve"> </v>
      </c>
      <c r="L154" s="12">
        <v>43</v>
      </c>
      <c r="M154" s="50">
        <v>0</v>
      </c>
      <c r="N154" s="50">
        <v>0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13" t="str">
        <f t="shared" si="0"/>
        <v/>
      </c>
      <c r="C155" s="50" t="s">
        <v>107</v>
      </c>
      <c r="D155" s="1" t="s">
        <v>107</v>
      </c>
      <c r="E155" s="51" t="s">
        <v>107</v>
      </c>
      <c r="F155" s="51" t="s">
        <v>107</v>
      </c>
      <c r="G155" s="13" t="str">
        <f t="shared" si="2"/>
        <v/>
      </c>
      <c r="H155" s="59" t="s">
        <v>131</v>
      </c>
      <c r="I155" s="58" t="str">
        <f t="shared" si="4"/>
        <v xml:space="preserve"> </v>
      </c>
      <c r="J155" s="13" t="str">
        <f t="shared" si="3"/>
        <v xml:space="preserve"> </v>
      </c>
      <c r="L155" s="12">
        <v>44</v>
      </c>
      <c r="M155" s="50">
        <v>0</v>
      </c>
      <c r="N155" s="50">
        <v>0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 t="str">
        <f t="shared" si="0"/>
        <v/>
      </c>
      <c r="C156" s="50" t="s">
        <v>107</v>
      </c>
      <c r="D156" s="1" t="s">
        <v>107</v>
      </c>
      <c r="E156" s="51" t="s">
        <v>107</v>
      </c>
      <c r="F156" s="51" t="s">
        <v>107</v>
      </c>
      <c r="G156" s="13" t="str">
        <f t="shared" si="2"/>
        <v/>
      </c>
      <c r="H156" s="59" t="s">
        <v>131</v>
      </c>
      <c r="I156" s="58" t="str">
        <f t="shared" si="4"/>
        <v xml:space="preserve"> </v>
      </c>
      <c r="J156" s="13" t="str">
        <f t="shared" si="3"/>
        <v xml:space="preserve"> </v>
      </c>
      <c r="L156" s="12">
        <v>45</v>
      </c>
      <c r="M156" s="50">
        <v>0</v>
      </c>
      <c r="N156" s="50">
        <v>0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 t="str">
        <f t="shared" si="0"/>
        <v/>
      </c>
      <c r="C157" s="50" t="s">
        <v>107</v>
      </c>
      <c r="D157" s="1" t="s">
        <v>107</v>
      </c>
      <c r="E157" s="51" t="s">
        <v>107</v>
      </c>
      <c r="F157" s="51" t="s">
        <v>107</v>
      </c>
      <c r="G157" s="13" t="str">
        <f t="shared" si="2"/>
        <v/>
      </c>
      <c r="H157" s="59" t="s">
        <v>131</v>
      </c>
      <c r="I157" s="58" t="str">
        <f t="shared" si="4"/>
        <v xml:space="preserve"> </v>
      </c>
      <c r="J157" s="13" t="str">
        <f t="shared" si="3"/>
        <v xml:space="preserve"> </v>
      </c>
      <c r="L157" s="12">
        <v>46</v>
      </c>
      <c r="M157" s="50">
        <v>0</v>
      </c>
      <c r="N157" s="50">
        <v>0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 t="str">
        <f t="shared" si="0"/>
        <v/>
      </c>
      <c r="C158" s="50" t="s">
        <v>107</v>
      </c>
      <c r="D158" s="1" t="s">
        <v>107</v>
      </c>
      <c r="E158" s="51" t="s">
        <v>107</v>
      </c>
      <c r="F158" s="51" t="s">
        <v>107</v>
      </c>
      <c r="G158" s="13" t="str">
        <f t="shared" si="2"/>
        <v/>
      </c>
      <c r="H158" s="59" t="s">
        <v>131</v>
      </c>
      <c r="I158" s="58" t="str">
        <f t="shared" si="4"/>
        <v xml:space="preserve"> </v>
      </c>
      <c r="J158" s="13" t="str">
        <f t="shared" si="3"/>
        <v xml:space="preserve"> </v>
      </c>
      <c r="L158" s="12">
        <v>47</v>
      </c>
      <c r="M158" s="50">
        <v>0</v>
      </c>
      <c r="N158" s="50">
        <v>0</v>
      </c>
      <c r="O158" s="21"/>
      <c r="P158" s="204" t="s">
        <v>60</v>
      </c>
      <c r="Q158" s="205"/>
      <c r="R158" s="44">
        <f>SUM(R110:R157)</f>
        <v>68</v>
      </c>
      <c r="S158" s="44"/>
      <c r="T158" s="44">
        <f>SUM(T110:T157)</f>
        <v>68</v>
      </c>
      <c r="U158" s="44"/>
      <c r="V158" s="54"/>
      <c r="W158" s="206" t="s">
        <v>60</v>
      </c>
      <c r="X158" s="207"/>
      <c r="Y158" s="44">
        <f>SUM(Y110:Y157)</f>
        <v>51</v>
      </c>
      <c r="Z158" s="44"/>
      <c r="AA158" s="44">
        <f>SUM(AA110:AA157)</f>
        <v>51</v>
      </c>
      <c r="AB158" s="44"/>
      <c r="AH158" s="13"/>
    </row>
    <row r="159" spans="2:34" ht="15.75" customHeight="1">
      <c r="B159" s="13" t="str">
        <f t="shared" si="0"/>
        <v/>
      </c>
      <c r="C159" s="50" t="s">
        <v>107</v>
      </c>
      <c r="D159" s="1" t="s">
        <v>107</v>
      </c>
      <c r="E159" s="51" t="s">
        <v>107</v>
      </c>
      <c r="F159" s="51" t="s">
        <v>107</v>
      </c>
      <c r="G159" s="13" t="str">
        <f t="shared" si="2"/>
        <v/>
      </c>
      <c r="H159" s="59" t="s">
        <v>131</v>
      </c>
      <c r="I159" s="58" t="str">
        <f t="shared" si="4"/>
        <v xml:space="preserve"> </v>
      </c>
      <c r="J159" s="13" t="str">
        <f t="shared" si="3"/>
        <v xml:space="preserve"> </v>
      </c>
      <c r="L159" s="12">
        <v>48</v>
      </c>
      <c r="M159" s="50">
        <v>0</v>
      </c>
      <c r="N159" s="50">
        <v>0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13" t="str">
        <f t="shared" si="0"/>
        <v/>
      </c>
      <c r="C160" s="50" t="s">
        <v>107</v>
      </c>
      <c r="D160" s="1" t="s">
        <v>107</v>
      </c>
      <c r="E160" s="51" t="s">
        <v>107</v>
      </c>
      <c r="F160" s="51" t="s">
        <v>107</v>
      </c>
      <c r="G160" s="13" t="str">
        <f t="shared" si="2"/>
        <v/>
      </c>
      <c r="H160" s="59" t="s">
        <v>131</v>
      </c>
      <c r="I160" s="58" t="str">
        <f t="shared" si="4"/>
        <v xml:space="preserve"> </v>
      </c>
      <c r="J160" s="13" t="str">
        <f t="shared" si="3"/>
        <v xml:space="preserve"> </v>
      </c>
      <c r="L160" s="12">
        <v>49</v>
      </c>
      <c r="M160" s="50">
        <v>0</v>
      </c>
      <c r="N160" s="50">
        <v>0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13" t="str">
        <f t="shared" si="0"/>
        <v/>
      </c>
      <c r="C161" s="50" t="s">
        <v>107</v>
      </c>
      <c r="D161" s="1" t="s">
        <v>107</v>
      </c>
      <c r="E161" s="51" t="s">
        <v>107</v>
      </c>
      <c r="F161" s="51" t="s">
        <v>107</v>
      </c>
      <c r="G161" s="13" t="str">
        <f t="shared" si="2"/>
        <v/>
      </c>
      <c r="H161" s="59" t="s">
        <v>131</v>
      </c>
      <c r="I161" s="58" t="str">
        <f t="shared" si="4"/>
        <v xml:space="preserve"> </v>
      </c>
      <c r="J161" s="13" t="str">
        <f t="shared" si="3"/>
        <v xml:space="preserve"> </v>
      </c>
      <c r="L161" s="12">
        <v>50</v>
      </c>
      <c r="M161" s="50">
        <v>0</v>
      </c>
      <c r="N161" s="50">
        <v>0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13" t="str">
        <f t="shared" si="0"/>
        <v/>
      </c>
      <c r="C162" s="50" t="s">
        <v>107</v>
      </c>
      <c r="D162" s="1" t="s">
        <v>107</v>
      </c>
      <c r="E162" s="51" t="s">
        <v>107</v>
      </c>
      <c r="F162" s="51" t="s">
        <v>107</v>
      </c>
      <c r="G162" s="13" t="str">
        <f t="shared" si="2"/>
        <v/>
      </c>
      <c r="H162" s="59" t="s">
        <v>131</v>
      </c>
      <c r="I162" s="58" t="str">
        <f t="shared" si="4"/>
        <v xml:space="preserve"> </v>
      </c>
      <c r="J162" s="13" t="str">
        <f t="shared" si="3"/>
        <v xml:space="preserve"> </v>
      </c>
      <c r="L162" s="12">
        <v>51</v>
      </c>
      <c r="M162" s="50">
        <v>0</v>
      </c>
      <c r="N162" s="50">
        <v>0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13" t="str">
        <f t="shared" si="0"/>
        <v/>
      </c>
      <c r="C163" s="50" t="s">
        <v>107</v>
      </c>
      <c r="D163" s="1" t="s">
        <v>107</v>
      </c>
      <c r="E163" s="51" t="s">
        <v>107</v>
      </c>
      <c r="F163" s="51" t="s">
        <v>107</v>
      </c>
      <c r="G163" s="13" t="str">
        <f t="shared" si="2"/>
        <v/>
      </c>
      <c r="H163" s="59" t="s">
        <v>131</v>
      </c>
      <c r="I163" s="58" t="str">
        <f t="shared" si="4"/>
        <v xml:space="preserve"> </v>
      </c>
      <c r="J163" s="13" t="str">
        <f t="shared" si="3"/>
        <v xml:space="preserve"> </v>
      </c>
      <c r="L163" s="12">
        <v>52</v>
      </c>
      <c r="M163" s="50">
        <v>0</v>
      </c>
      <c r="N163" s="50">
        <v>0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13" t="str">
        <f t="shared" si="0"/>
        <v/>
      </c>
      <c r="C164" s="50" t="s">
        <v>107</v>
      </c>
      <c r="D164" s="1" t="s">
        <v>107</v>
      </c>
      <c r="E164" s="51" t="s">
        <v>107</v>
      </c>
      <c r="F164" s="51" t="s">
        <v>107</v>
      </c>
      <c r="G164" s="13" t="str">
        <f t="shared" si="2"/>
        <v/>
      </c>
      <c r="H164" s="59" t="s">
        <v>131</v>
      </c>
      <c r="I164" s="58" t="str">
        <f t="shared" si="4"/>
        <v xml:space="preserve"> </v>
      </c>
      <c r="J164" s="13" t="str">
        <f t="shared" si="3"/>
        <v xml:space="preserve"> </v>
      </c>
      <c r="L164" s="12">
        <v>53</v>
      </c>
      <c r="M164" s="50">
        <v>0</v>
      </c>
      <c r="N164" s="50">
        <v>0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13" t="str">
        <f t="shared" si="0"/>
        <v/>
      </c>
      <c r="C165" s="50" t="s">
        <v>107</v>
      </c>
      <c r="D165" s="1" t="s">
        <v>107</v>
      </c>
      <c r="E165" s="51" t="s">
        <v>107</v>
      </c>
      <c r="F165" s="51" t="s">
        <v>107</v>
      </c>
      <c r="G165" s="13" t="str">
        <f t="shared" si="2"/>
        <v/>
      </c>
      <c r="H165" s="59" t="s">
        <v>131</v>
      </c>
      <c r="I165" s="58" t="str">
        <f t="shared" si="4"/>
        <v xml:space="preserve"> </v>
      </c>
      <c r="J165" s="13" t="str">
        <f t="shared" si="3"/>
        <v xml:space="preserve"> </v>
      </c>
      <c r="L165" s="12">
        <v>54</v>
      </c>
      <c r="M165" s="50">
        <v>0</v>
      </c>
      <c r="N165" s="50">
        <v>0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13" t="str">
        <f t="shared" si="0"/>
        <v/>
      </c>
      <c r="C166" s="50" t="s">
        <v>107</v>
      </c>
      <c r="D166" s="1" t="s">
        <v>107</v>
      </c>
      <c r="E166" s="51" t="s">
        <v>107</v>
      </c>
      <c r="F166" s="51" t="s">
        <v>107</v>
      </c>
      <c r="G166" s="13" t="str">
        <f t="shared" si="2"/>
        <v/>
      </c>
      <c r="H166" s="59" t="s">
        <v>131</v>
      </c>
      <c r="I166" s="58" t="str">
        <f t="shared" si="4"/>
        <v xml:space="preserve"> </v>
      </c>
      <c r="J166" s="13" t="str">
        <f t="shared" si="3"/>
        <v xml:space="preserve"> </v>
      </c>
      <c r="L166" s="12">
        <v>55</v>
      </c>
      <c r="M166" s="50">
        <v>0</v>
      </c>
      <c r="N166" s="50">
        <v>0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13" t="str">
        <f t="shared" si="0"/>
        <v/>
      </c>
      <c r="C167" s="50" t="s">
        <v>107</v>
      </c>
      <c r="D167" s="1" t="s">
        <v>107</v>
      </c>
      <c r="E167" s="51" t="s">
        <v>107</v>
      </c>
      <c r="F167" s="51" t="s">
        <v>107</v>
      </c>
      <c r="G167" s="13" t="str">
        <f t="shared" si="2"/>
        <v/>
      </c>
      <c r="H167" s="59" t="s">
        <v>131</v>
      </c>
      <c r="I167" s="58" t="str">
        <f t="shared" si="4"/>
        <v xml:space="preserve"> </v>
      </c>
      <c r="J167" s="13" t="str">
        <f t="shared" si="3"/>
        <v xml:space="preserve"> </v>
      </c>
      <c r="L167" s="12">
        <v>56</v>
      </c>
      <c r="M167" s="50">
        <v>0</v>
      </c>
      <c r="N167" s="50">
        <v>0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13" t="str">
        <f t="shared" si="0"/>
        <v/>
      </c>
      <c r="C168" s="50" t="s">
        <v>107</v>
      </c>
      <c r="D168" s="1" t="s">
        <v>107</v>
      </c>
      <c r="E168" s="51" t="s">
        <v>107</v>
      </c>
      <c r="F168" s="51" t="s">
        <v>107</v>
      </c>
      <c r="G168" s="13" t="str">
        <f t="shared" si="2"/>
        <v/>
      </c>
      <c r="H168" s="59" t="s">
        <v>131</v>
      </c>
      <c r="I168" s="58" t="str">
        <f t="shared" si="4"/>
        <v xml:space="preserve"> </v>
      </c>
      <c r="J168" s="13" t="str">
        <f t="shared" si="3"/>
        <v xml:space="preserve"> </v>
      </c>
      <c r="L168" s="12">
        <v>57</v>
      </c>
      <c r="M168" s="50">
        <v>0</v>
      </c>
      <c r="N168" s="50">
        <v>0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13" t="str">
        <f t="shared" si="0"/>
        <v/>
      </c>
      <c r="C169" s="50" t="s">
        <v>107</v>
      </c>
      <c r="D169" s="1" t="s">
        <v>107</v>
      </c>
      <c r="E169" s="51" t="s">
        <v>107</v>
      </c>
      <c r="F169" s="51" t="s">
        <v>107</v>
      </c>
      <c r="G169" s="13" t="str">
        <f t="shared" si="2"/>
        <v/>
      </c>
      <c r="H169" s="59" t="s">
        <v>131</v>
      </c>
      <c r="I169" s="58" t="str">
        <f t="shared" si="4"/>
        <v xml:space="preserve"> </v>
      </c>
      <c r="J169" s="13" t="str">
        <f t="shared" si="3"/>
        <v xml:space="preserve"> </v>
      </c>
      <c r="L169" s="12">
        <v>58</v>
      </c>
      <c r="M169" s="50">
        <v>0</v>
      </c>
      <c r="N169" s="50">
        <v>0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13" t="str">
        <f t="shared" si="0"/>
        <v/>
      </c>
      <c r="C170" s="50" t="s">
        <v>107</v>
      </c>
      <c r="D170" s="1" t="s">
        <v>107</v>
      </c>
      <c r="E170" s="51" t="s">
        <v>107</v>
      </c>
      <c r="F170" s="51" t="s">
        <v>107</v>
      </c>
      <c r="G170" s="13" t="str">
        <f t="shared" si="2"/>
        <v/>
      </c>
      <c r="H170" s="59" t="s">
        <v>131</v>
      </c>
      <c r="I170" s="58" t="str">
        <f t="shared" si="4"/>
        <v xml:space="preserve"> </v>
      </c>
      <c r="J170" s="13" t="str">
        <f t="shared" si="3"/>
        <v xml:space="preserve"> </v>
      </c>
      <c r="L170" s="12">
        <v>59</v>
      </c>
      <c r="M170" s="50">
        <v>0</v>
      </c>
      <c r="N170" s="50">
        <v>0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13" t="str">
        <f t="shared" si="0"/>
        <v/>
      </c>
      <c r="C171" s="50" t="s">
        <v>107</v>
      </c>
      <c r="D171" s="1" t="s">
        <v>107</v>
      </c>
      <c r="E171" s="51" t="s">
        <v>107</v>
      </c>
      <c r="F171" s="51" t="s">
        <v>107</v>
      </c>
      <c r="G171" s="13" t="str">
        <f t="shared" si="2"/>
        <v/>
      </c>
      <c r="H171" s="59" t="s">
        <v>131</v>
      </c>
      <c r="I171" s="58" t="str">
        <f t="shared" si="4"/>
        <v xml:space="preserve"> </v>
      </c>
      <c r="J171" s="13" t="str">
        <f t="shared" si="3"/>
        <v xml:space="preserve"> </v>
      </c>
      <c r="L171" s="12">
        <v>60</v>
      </c>
      <c r="M171" s="50">
        <v>0</v>
      </c>
      <c r="N171" s="50">
        <v>0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13" t="str">
        <f t="shared" si="0"/>
        <v/>
      </c>
      <c r="C172" s="50" t="s">
        <v>107</v>
      </c>
      <c r="D172" s="1" t="s">
        <v>107</v>
      </c>
      <c r="E172" s="51" t="s">
        <v>107</v>
      </c>
      <c r="F172" s="51" t="s">
        <v>107</v>
      </c>
      <c r="G172" s="13" t="str">
        <f t="shared" si="2"/>
        <v/>
      </c>
      <c r="H172" s="59" t="s">
        <v>131</v>
      </c>
      <c r="I172" s="58" t="str">
        <f t="shared" si="4"/>
        <v xml:space="preserve"> </v>
      </c>
      <c r="J172" s="13" t="str">
        <f t="shared" si="3"/>
        <v xml:space="preserve"> </v>
      </c>
      <c r="L172" s="12">
        <v>61</v>
      </c>
      <c r="M172" s="50">
        <v>0</v>
      </c>
      <c r="N172" s="50">
        <v>0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13" t="str">
        <f t="shared" si="0"/>
        <v/>
      </c>
      <c r="C173" s="50" t="s">
        <v>107</v>
      </c>
      <c r="D173" s="1" t="s">
        <v>107</v>
      </c>
      <c r="E173" s="51" t="s">
        <v>107</v>
      </c>
      <c r="F173" s="51" t="s">
        <v>107</v>
      </c>
      <c r="G173" s="13" t="str">
        <f t="shared" si="2"/>
        <v/>
      </c>
      <c r="H173" s="59" t="s">
        <v>131</v>
      </c>
      <c r="I173" s="58" t="str">
        <f t="shared" si="4"/>
        <v xml:space="preserve"> </v>
      </c>
      <c r="J173" s="13" t="str">
        <f t="shared" si="3"/>
        <v xml:space="preserve"> </v>
      </c>
      <c r="L173" s="12">
        <v>62</v>
      </c>
      <c r="M173" s="50">
        <v>0</v>
      </c>
      <c r="N173" s="50">
        <v>0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13" t="str">
        <f t="shared" si="0"/>
        <v/>
      </c>
      <c r="C174" s="50" t="s">
        <v>107</v>
      </c>
      <c r="D174" s="1" t="s">
        <v>107</v>
      </c>
      <c r="E174" s="51" t="s">
        <v>107</v>
      </c>
      <c r="F174" s="51" t="s">
        <v>107</v>
      </c>
      <c r="G174" s="13" t="str">
        <f t="shared" si="2"/>
        <v/>
      </c>
      <c r="H174" s="59" t="s">
        <v>131</v>
      </c>
      <c r="I174" s="58" t="str">
        <f t="shared" si="4"/>
        <v xml:space="preserve"> </v>
      </c>
      <c r="J174" s="13" t="str">
        <f t="shared" si="3"/>
        <v xml:space="preserve"> </v>
      </c>
      <c r="L174" s="12">
        <v>63</v>
      </c>
      <c r="M174" s="50">
        <v>0</v>
      </c>
      <c r="N174" s="50">
        <v>0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13" t="str">
        <f t="shared" si="0"/>
        <v/>
      </c>
      <c r="C175" s="50" t="s">
        <v>107</v>
      </c>
      <c r="D175" s="1" t="s">
        <v>107</v>
      </c>
      <c r="E175" s="51" t="s">
        <v>107</v>
      </c>
      <c r="F175" s="51" t="s">
        <v>107</v>
      </c>
      <c r="G175" s="13" t="str">
        <f t="shared" si="2"/>
        <v/>
      </c>
      <c r="H175" s="59" t="s">
        <v>131</v>
      </c>
      <c r="I175" s="58" t="str">
        <f t="shared" si="4"/>
        <v xml:space="preserve"> </v>
      </c>
      <c r="J175" s="13" t="str">
        <f t="shared" si="3"/>
        <v xml:space="preserve"> </v>
      </c>
      <c r="L175" s="12">
        <v>64</v>
      </c>
      <c r="M175" s="50">
        <v>0</v>
      </c>
      <c r="N175" s="50">
        <v>0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13" t="str">
        <f t="shared" si="0"/>
        <v/>
      </c>
      <c r="C176" s="50" t="s">
        <v>107</v>
      </c>
      <c r="D176" s="1" t="s">
        <v>107</v>
      </c>
      <c r="E176" s="51" t="s">
        <v>107</v>
      </c>
      <c r="F176" s="51" t="s">
        <v>107</v>
      </c>
      <c r="G176" s="13" t="str">
        <f t="shared" si="2"/>
        <v/>
      </c>
      <c r="H176" s="59" t="s">
        <v>131</v>
      </c>
      <c r="I176" s="58" t="str">
        <f t="shared" si="4"/>
        <v xml:space="preserve"> </v>
      </c>
      <c r="J176" s="13" t="str">
        <f t="shared" si="3"/>
        <v xml:space="preserve"> </v>
      </c>
      <c r="L176" s="12">
        <v>65</v>
      </c>
      <c r="M176" s="50">
        <v>0</v>
      </c>
      <c r="N176" s="50">
        <v>0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13" t="str">
        <f t="shared" ref="B177:B219" si="5">IF(C177=" ","",IF(C177=$L$9,B176,B176+1))</f>
        <v/>
      </c>
      <c r="C177" s="50" t="s">
        <v>107</v>
      </c>
      <c r="D177" s="1" t="s">
        <v>107</v>
      </c>
      <c r="E177" s="51" t="s">
        <v>107</v>
      </c>
      <c r="F177" s="51" t="s">
        <v>107</v>
      </c>
      <c r="G177" s="13" t="str">
        <f t="shared" si="2"/>
        <v/>
      </c>
      <c r="H177" s="59" t="s">
        <v>131</v>
      </c>
      <c r="I177" s="58" t="str">
        <f t="shared" si="4"/>
        <v xml:space="preserve"> </v>
      </c>
      <c r="J177" s="13" t="str">
        <f t="shared" si="3"/>
        <v xml:space="preserve"> </v>
      </c>
      <c r="L177" s="12">
        <v>66</v>
      </c>
      <c r="M177" s="50">
        <v>0</v>
      </c>
      <c r="N177" s="50">
        <v>0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13" t="str">
        <f t="shared" si="5"/>
        <v/>
      </c>
      <c r="C178" s="50" t="s">
        <v>107</v>
      </c>
      <c r="D178" s="1" t="s">
        <v>107</v>
      </c>
      <c r="E178" s="51" t="s">
        <v>107</v>
      </c>
      <c r="F178" s="51" t="s">
        <v>107</v>
      </c>
      <c r="G178" s="13" t="str">
        <f t="shared" si="2"/>
        <v/>
      </c>
      <c r="H178" s="59" t="s">
        <v>131</v>
      </c>
      <c r="I178" s="58" t="str">
        <f t="shared" si="4"/>
        <v xml:space="preserve"> </v>
      </c>
      <c r="J178" s="13" t="str">
        <f t="shared" si="3"/>
        <v xml:space="preserve"> </v>
      </c>
      <c r="L178" s="12">
        <v>67</v>
      </c>
      <c r="M178" s="50">
        <v>0</v>
      </c>
      <c r="N178" s="50">
        <v>0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13" t="str">
        <f t="shared" si="5"/>
        <v/>
      </c>
      <c r="C179" s="50" t="s">
        <v>107</v>
      </c>
      <c r="D179" s="1" t="s">
        <v>107</v>
      </c>
      <c r="E179" s="51" t="s">
        <v>107</v>
      </c>
      <c r="F179" s="51" t="s">
        <v>107</v>
      </c>
      <c r="G179" s="13" t="str">
        <f t="shared" si="2"/>
        <v/>
      </c>
      <c r="H179" s="59" t="s">
        <v>131</v>
      </c>
      <c r="I179" s="58" t="str">
        <f t="shared" si="4"/>
        <v xml:space="preserve"> </v>
      </c>
      <c r="J179" s="13" t="str">
        <f t="shared" si="3"/>
        <v xml:space="preserve"> </v>
      </c>
      <c r="L179" s="12">
        <v>68</v>
      </c>
      <c r="M179" s="50">
        <v>0</v>
      </c>
      <c r="N179" s="50">
        <v>0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13" t="str">
        <f t="shared" si="5"/>
        <v/>
      </c>
      <c r="C180" s="50" t="s">
        <v>107</v>
      </c>
      <c r="D180" s="1" t="s">
        <v>107</v>
      </c>
      <c r="E180" s="51" t="s">
        <v>107</v>
      </c>
      <c r="F180" s="51" t="s">
        <v>107</v>
      </c>
      <c r="G180" s="13" t="str">
        <f t="shared" si="2"/>
        <v/>
      </c>
      <c r="H180" s="59" t="s">
        <v>131</v>
      </c>
      <c r="I180" s="58" t="str">
        <f t="shared" si="4"/>
        <v xml:space="preserve"> </v>
      </c>
      <c r="J180" s="13" t="str">
        <f t="shared" si="3"/>
        <v xml:space="preserve"> </v>
      </c>
      <c r="L180" s="12">
        <v>69</v>
      </c>
      <c r="M180" s="50">
        <v>0</v>
      </c>
      <c r="N180" s="50">
        <v>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13" t="str">
        <f t="shared" si="5"/>
        <v/>
      </c>
      <c r="C181" s="50" t="s">
        <v>107</v>
      </c>
      <c r="D181" s="1" t="s">
        <v>107</v>
      </c>
      <c r="E181" s="51" t="s">
        <v>107</v>
      </c>
      <c r="F181" s="51" t="s">
        <v>107</v>
      </c>
      <c r="G181" s="13" t="str">
        <f t="shared" si="2"/>
        <v/>
      </c>
      <c r="H181" s="59" t="s">
        <v>131</v>
      </c>
      <c r="I181" s="58" t="str">
        <f t="shared" si="4"/>
        <v xml:space="preserve"> </v>
      </c>
      <c r="J181" s="13" t="str">
        <f t="shared" si="3"/>
        <v xml:space="preserve"> </v>
      </c>
      <c r="L181" s="12">
        <v>70</v>
      </c>
      <c r="M181" s="50">
        <v>0</v>
      </c>
      <c r="N181" s="50">
        <v>0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13" t="str">
        <f t="shared" si="5"/>
        <v/>
      </c>
      <c r="C182" s="50" t="s">
        <v>107</v>
      </c>
      <c r="D182" s="1" t="s">
        <v>107</v>
      </c>
      <c r="E182" s="51" t="s">
        <v>107</v>
      </c>
      <c r="F182" s="51" t="s">
        <v>107</v>
      </c>
      <c r="G182" s="13" t="str">
        <f t="shared" si="2"/>
        <v/>
      </c>
      <c r="H182" s="59" t="s">
        <v>131</v>
      </c>
      <c r="I182" s="58" t="str">
        <f t="shared" si="4"/>
        <v xml:space="preserve"> </v>
      </c>
      <c r="J182" s="13" t="str">
        <f t="shared" si="3"/>
        <v xml:space="preserve"> </v>
      </c>
      <c r="L182" s="12">
        <v>71</v>
      </c>
      <c r="M182" s="50">
        <v>0</v>
      </c>
      <c r="N182" s="50">
        <v>0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13" t="str">
        <f t="shared" si="5"/>
        <v/>
      </c>
      <c r="C183" s="50" t="s">
        <v>107</v>
      </c>
      <c r="D183" s="1" t="s">
        <v>107</v>
      </c>
      <c r="E183" s="51" t="s">
        <v>107</v>
      </c>
      <c r="F183" s="51" t="s">
        <v>107</v>
      </c>
      <c r="G183" s="13" t="str">
        <f t="shared" si="2"/>
        <v/>
      </c>
      <c r="H183" s="59" t="s">
        <v>131</v>
      </c>
      <c r="I183" s="58" t="str">
        <f t="shared" si="4"/>
        <v xml:space="preserve"> </v>
      </c>
      <c r="J183" s="13" t="str">
        <f t="shared" si="3"/>
        <v xml:space="preserve"> </v>
      </c>
      <c r="L183" s="12">
        <v>72</v>
      </c>
      <c r="M183" s="50">
        <v>0</v>
      </c>
      <c r="N183" s="50">
        <v>0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13" t="str">
        <f t="shared" si="5"/>
        <v/>
      </c>
      <c r="C184" s="50" t="s">
        <v>107</v>
      </c>
      <c r="D184" s="1" t="s">
        <v>107</v>
      </c>
      <c r="E184" s="51" t="s">
        <v>107</v>
      </c>
      <c r="F184" s="51" t="s">
        <v>107</v>
      </c>
      <c r="G184" s="13" t="str">
        <f t="shared" si="2"/>
        <v/>
      </c>
      <c r="H184" s="59" t="s">
        <v>131</v>
      </c>
      <c r="I184" s="58" t="str">
        <f t="shared" si="4"/>
        <v xml:space="preserve"> </v>
      </c>
      <c r="J184" s="13" t="str">
        <f t="shared" si="3"/>
        <v xml:space="preserve"> </v>
      </c>
      <c r="L184" s="12">
        <v>73</v>
      </c>
      <c r="M184" s="50">
        <v>0</v>
      </c>
      <c r="N184" s="50">
        <v>0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13" t="str">
        <f t="shared" si="5"/>
        <v/>
      </c>
      <c r="C185" s="50" t="s">
        <v>107</v>
      </c>
      <c r="D185" s="1" t="s">
        <v>107</v>
      </c>
      <c r="E185" s="51" t="s">
        <v>107</v>
      </c>
      <c r="F185" s="51" t="s">
        <v>107</v>
      </c>
      <c r="G185" s="13" t="str">
        <f t="shared" si="2"/>
        <v/>
      </c>
      <c r="H185" s="59" t="s">
        <v>131</v>
      </c>
      <c r="I185" s="58" t="str">
        <f t="shared" si="4"/>
        <v xml:space="preserve"> </v>
      </c>
      <c r="J185" s="13" t="str">
        <f t="shared" si="3"/>
        <v xml:space="preserve"> </v>
      </c>
      <c r="L185" s="12">
        <v>74</v>
      </c>
      <c r="M185" s="50">
        <v>0</v>
      </c>
      <c r="N185" s="50">
        <v>0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13" t="str">
        <f t="shared" si="5"/>
        <v/>
      </c>
      <c r="C186" s="50" t="s">
        <v>107</v>
      </c>
      <c r="D186" s="1" t="s">
        <v>107</v>
      </c>
      <c r="E186" s="51" t="s">
        <v>107</v>
      </c>
      <c r="F186" s="51" t="s">
        <v>107</v>
      </c>
      <c r="G186" s="13" t="str">
        <f t="shared" si="2"/>
        <v/>
      </c>
      <c r="H186" s="59" t="s">
        <v>131</v>
      </c>
      <c r="I186" s="58" t="str">
        <f t="shared" si="4"/>
        <v xml:space="preserve"> </v>
      </c>
      <c r="J186" s="13" t="str">
        <f t="shared" si="3"/>
        <v xml:space="preserve"> </v>
      </c>
      <c r="L186" s="12">
        <v>75</v>
      </c>
      <c r="M186" s="50">
        <v>0</v>
      </c>
      <c r="N186" s="50">
        <v>0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13" t="str">
        <f t="shared" si="5"/>
        <v/>
      </c>
      <c r="C187" s="50" t="s">
        <v>107</v>
      </c>
      <c r="D187" s="1" t="s">
        <v>107</v>
      </c>
      <c r="E187" s="51" t="s">
        <v>107</v>
      </c>
      <c r="F187" s="51" t="s">
        <v>107</v>
      </c>
      <c r="G187" s="13" t="str">
        <f t="shared" si="2"/>
        <v/>
      </c>
      <c r="H187" s="59" t="s">
        <v>131</v>
      </c>
      <c r="I187" s="58" t="str">
        <f t="shared" si="4"/>
        <v xml:space="preserve"> </v>
      </c>
      <c r="J187" s="13" t="str">
        <f t="shared" si="3"/>
        <v xml:space="preserve"> </v>
      </c>
      <c r="L187" s="12">
        <v>76</v>
      </c>
      <c r="M187" s="50">
        <v>0</v>
      </c>
      <c r="N187" s="50">
        <v>0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13" t="str">
        <f t="shared" si="5"/>
        <v/>
      </c>
      <c r="C188" s="50" t="s">
        <v>107</v>
      </c>
      <c r="D188" s="1" t="s">
        <v>107</v>
      </c>
      <c r="E188" s="51" t="s">
        <v>107</v>
      </c>
      <c r="F188" s="51" t="s">
        <v>107</v>
      </c>
      <c r="G188" s="13" t="str">
        <f t="shared" si="2"/>
        <v/>
      </c>
      <c r="H188" s="59" t="s">
        <v>131</v>
      </c>
      <c r="I188" s="58" t="str">
        <f t="shared" si="4"/>
        <v xml:space="preserve"> </v>
      </c>
      <c r="J188" s="13" t="str">
        <f t="shared" si="3"/>
        <v xml:space="preserve"> </v>
      </c>
      <c r="L188" s="12">
        <v>77</v>
      </c>
      <c r="M188" s="50">
        <v>0</v>
      </c>
      <c r="N188" s="50">
        <v>0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 t="str">
        <f t="shared" si="5"/>
        <v/>
      </c>
      <c r="C189" s="50" t="s">
        <v>107</v>
      </c>
      <c r="D189" s="1" t="s">
        <v>107</v>
      </c>
      <c r="E189" s="51" t="s">
        <v>107</v>
      </c>
      <c r="F189" s="51" t="s">
        <v>107</v>
      </c>
      <c r="G189" s="13" t="str">
        <f t="shared" si="2"/>
        <v/>
      </c>
      <c r="H189" s="59" t="s">
        <v>131</v>
      </c>
      <c r="I189" s="58" t="str">
        <f t="shared" si="4"/>
        <v xml:space="preserve"> </v>
      </c>
      <c r="J189" s="13" t="str">
        <f t="shared" si="3"/>
        <v xml:space="preserve"> </v>
      </c>
      <c r="L189" s="12">
        <v>78</v>
      </c>
      <c r="M189" s="50">
        <v>0</v>
      </c>
      <c r="N189" s="50">
        <v>0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 t="str">
        <f t="shared" si="5"/>
        <v/>
      </c>
      <c r="C190" s="50" t="s">
        <v>107</v>
      </c>
      <c r="D190" s="1" t="s">
        <v>107</v>
      </c>
      <c r="E190" s="51" t="s">
        <v>107</v>
      </c>
      <c r="F190" s="51" t="s">
        <v>107</v>
      </c>
      <c r="G190" s="13" t="str">
        <f t="shared" si="2"/>
        <v/>
      </c>
      <c r="H190" s="59" t="s">
        <v>131</v>
      </c>
      <c r="I190" s="58" t="str">
        <f t="shared" si="4"/>
        <v xml:space="preserve"> </v>
      </c>
      <c r="J190" s="13" t="str">
        <f t="shared" si="3"/>
        <v xml:space="preserve"> </v>
      </c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 t="str">
        <f t="shared" si="5"/>
        <v/>
      </c>
      <c r="C191" s="50" t="s">
        <v>107</v>
      </c>
      <c r="D191" s="1" t="s">
        <v>107</v>
      </c>
      <c r="E191" s="51" t="s">
        <v>107</v>
      </c>
      <c r="F191" s="51" t="s">
        <v>107</v>
      </c>
      <c r="G191" s="13" t="str">
        <f t="shared" si="2"/>
        <v/>
      </c>
      <c r="H191" s="59" t="s">
        <v>131</v>
      </c>
      <c r="I191" s="58" t="str">
        <f t="shared" si="4"/>
        <v xml:space="preserve"> </v>
      </c>
      <c r="J191" s="13" t="str">
        <f t="shared" si="3"/>
        <v xml:space="preserve"> </v>
      </c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tr">
        <f t="shared" si="5"/>
        <v/>
      </c>
      <c r="C192" s="50" t="s">
        <v>107</v>
      </c>
      <c r="D192" s="1" t="s">
        <v>107</v>
      </c>
      <c r="E192" s="51" t="s">
        <v>107</v>
      </c>
      <c r="F192" s="51" t="s">
        <v>107</v>
      </c>
      <c r="G192" s="13" t="str">
        <f t="shared" si="2"/>
        <v/>
      </c>
      <c r="H192" s="59" t="s">
        <v>131</v>
      </c>
      <c r="I192" s="58" t="str">
        <f t="shared" si="4"/>
        <v xml:space="preserve"> </v>
      </c>
      <c r="J192" s="13" t="str">
        <f t="shared" si="3"/>
        <v xml:space="preserve"> 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tr">
        <f t="shared" si="5"/>
        <v/>
      </c>
      <c r="C193" s="50" t="s">
        <v>107</v>
      </c>
      <c r="D193" s="1" t="s">
        <v>107</v>
      </c>
      <c r="E193" s="51" t="s">
        <v>107</v>
      </c>
      <c r="F193" s="51" t="s">
        <v>107</v>
      </c>
      <c r="G193" s="13" t="str">
        <f t="shared" si="2"/>
        <v/>
      </c>
      <c r="H193" s="59" t="s">
        <v>131</v>
      </c>
      <c r="I193" s="58" t="str">
        <f t="shared" si="4"/>
        <v xml:space="preserve"> </v>
      </c>
      <c r="J193" s="13" t="str">
        <f t="shared" si="3"/>
        <v xml:space="preserve"> 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tr">
        <f t="shared" si="5"/>
        <v/>
      </c>
      <c r="C194" s="50" t="s">
        <v>107</v>
      </c>
      <c r="D194" s="1" t="s">
        <v>107</v>
      </c>
      <c r="E194" s="51" t="s">
        <v>107</v>
      </c>
      <c r="F194" s="51" t="s">
        <v>107</v>
      </c>
      <c r="G194" s="13" t="str">
        <f t="shared" si="2"/>
        <v/>
      </c>
      <c r="H194" s="59" t="s">
        <v>131</v>
      </c>
      <c r="I194" s="58" t="str">
        <f t="shared" si="4"/>
        <v xml:space="preserve"> </v>
      </c>
      <c r="J194" s="13" t="str">
        <f t="shared" si="3"/>
        <v xml:space="preserve"> 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tr">
        <f t="shared" si="5"/>
        <v/>
      </c>
      <c r="C195" s="50" t="s">
        <v>107</v>
      </c>
      <c r="D195" s="1" t="s">
        <v>107</v>
      </c>
      <c r="E195" s="51" t="s">
        <v>107</v>
      </c>
      <c r="F195" s="51" t="s">
        <v>107</v>
      </c>
      <c r="G195" s="13" t="str">
        <f t="shared" si="2"/>
        <v/>
      </c>
      <c r="H195" s="59" t="s">
        <v>131</v>
      </c>
      <c r="I195" s="58" t="str">
        <f t="shared" si="4"/>
        <v xml:space="preserve"> </v>
      </c>
      <c r="J195" s="13" t="str">
        <f t="shared" si="3"/>
        <v xml:space="preserve"> 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tr">
        <f t="shared" si="5"/>
        <v/>
      </c>
      <c r="C196" s="50" t="s">
        <v>107</v>
      </c>
      <c r="D196" s="1" t="s">
        <v>107</v>
      </c>
      <c r="E196" s="51" t="s">
        <v>107</v>
      </c>
      <c r="F196" s="51" t="s">
        <v>107</v>
      </c>
      <c r="G196" s="13" t="str">
        <f t="shared" si="2"/>
        <v/>
      </c>
      <c r="H196" s="59" t="s">
        <v>131</v>
      </c>
      <c r="I196" s="58" t="str">
        <f t="shared" si="4"/>
        <v xml:space="preserve"> </v>
      </c>
      <c r="J196" s="13" t="str">
        <f t="shared" si="3"/>
        <v xml:space="preserve"> 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tr">
        <f t="shared" si="5"/>
        <v/>
      </c>
      <c r="C197" s="50" t="s">
        <v>107</v>
      </c>
      <c r="D197" s="1" t="s">
        <v>107</v>
      </c>
      <c r="E197" s="51" t="s">
        <v>107</v>
      </c>
      <c r="F197" s="51" t="s">
        <v>107</v>
      </c>
      <c r="G197" s="13" t="str">
        <f t="shared" si="2"/>
        <v/>
      </c>
      <c r="H197" s="59" t="s">
        <v>131</v>
      </c>
      <c r="I197" s="58" t="str">
        <f t="shared" si="4"/>
        <v xml:space="preserve"> </v>
      </c>
      <c r="J197" s="13" t="str">
        <f t="shared" si="3"/>
        <v xml:space="preserve"> 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tr">
        <f t="shared" si="5"/>
        <v/>
      </c>
      <c r="C198" s="50" t="s">
        <v>107</v>
      </c>
      <c r="D198" s="1" t="s">
        <v>107</v>
      </c>
      <c r="E198" s="51" t="s">
        <v>107</v>
      </c>
      <c r="F198" s="51" t="s">
        <v>107</v>
      </c>
      <c r="G198" s="13" t="str">
        <f t="shared" si="2"/>
        <v/>
      </c>
      <c r="H198" s="59" t="s">
        <v>131</v>
      </c>
      <c r="I198" s="58" t="str">
        <f t="shared" si="4"/>
        <v xml:space="preserve"> </v>
      </c>
      <c r="J198" s="13" t="str">
        <f t="shared" si="3"/>
        <v xml:space="preserve"> 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tr">
        <f t="shared" si="5"/>
        <v/>
      </c>
      <c r="C199" s="50" t="s">
        <v>107</v>
      </c>
      <c r="D199" s="1" t="s">
        <v>107</v>
      </c>
      <c r="E199" s="51" t="s">
        <v>107</v>
      </c>
      <c r="F199" s="51" t="s">
        <v>107</v>
      </c>
      <c r="G199" s="13" t="str">
        <f t="shared" si="2"/>
        <v/>
      </c>
      <c r="H199" s="59" t="s">
        <v>131</v>
      </c>
      <c r="I199" s="58" t="str">
        <f t="shared" si="4"/>
        <v xml:space="preserve"> </v>
      </c>
      <c r="J199" s="13" t="str">
        <f t="shared" si="3"/>
        <v xml:space="preserve"> 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tr">
        <f t="shared" si="5"/>
        <v/>
      </c>
      <c r="C200" s="50" t="s">
        <v>107</v>
      </c>
      <c r="D200" s="1" t="s">
        <v>107</v>
      </c>
      <c r="E200" s="51" t="s">
        <v>107</v>
      </c>
      <c r="F200" s="51" t="s">
        <v>107</v>
      </c>
      <c r="G200" s="13" t="str">
        <f t="shared" si="2"/>
        <v/>
      </c>
      <c r="H200" s="59" t="s">
        <v>131</v>
      </c>
      <c r="I200" s="58" t="str">
        <f t="shared" si="4"/>
        <v xml:space="preserve"> </v>
      </c>
      <c r="J200" s="13" t="str">
        <f t="shared" si="3"/>
        <v xml:space="preserve"> 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tr">
        <f t="shared" si="5"/>
        <v/>
      </c>
      <c r="C201" s="50" t="s">
        <v>107</v>
      </c>
      <c r="D201" s="1" t="s">
        <v>107</v>
      </c>
      <c r="E201" s="51" t="s">
        <v>107</v>
      </c>
      <c r="F201" s="51" t="s">
        <v>107</v>
      </c>
      <c r="G201" s="13" t="str">
        <f t="shared" si="2"/>
        <v/>
      </c>
      <c r="H201" s="59" t="s">
        <v>131</v>
      </c>
      <c r="I201" s="58" t="str">
        <f t="shared" si="4"/>
        <v xml:space="preserve"> </v>
      </c>
      <c r="J201" s="13" t="str">
        <f t="shared" si="3"/>
        <v xml:space="preserve"> 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tr">
        <f t="shared" si="5"/>
        <v/>
      </c>
      <c r="C202" s="50" t="s">
        <v>107</v>
      </c>
      <c r="D202" s="1" t="s">
        <v>107</v>
      </c>
      <c r="E202" s="51" t="s">
        <v>107</v>
      </c>
      <c r="F202" s="51" t="s">
        <v>107</v>
      </c>
      <c r="G202" s="13" t="str">
        <f t="shared" si="2"/>
        <v/>
      </c>
      <c r="H202" s="59" t="s">
        <v>131</v>
      </c>
      <c r="I202" s="58" t="str">
        <f t="shared" si="4"/>
        <v xml:space="preserve"> </v>
      </c>
      <c r="J202" s="13" t="str">
        <f t="shared" si="3"/>
        <v xml:space="preserve"> 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tr">
        <f t="shared" si="5"/>
        <v/>
      </c>
      <c r="C203" s="50" t="s">
        <v>107</v>
      </c>
      <c r="D203" s="1" t="s">
        <v>107</v>
      </c>
      <c r="E203" s="51" t="s">
        <v>107</v>
      </c>
      <c r="F203" s="51" t="s">
        <v>107</v>
      </c>
      <c r="G203" s="13" t="str">
        <f t="shared" si="2"/>
        <v/>
      </c>
      <c r="H203" s="59" t="s">
        <v>131</v>
      </c>
      <c r="I203" s="58" t="str">
        <f t="shared" si="4"/>
        <v xml:space="preserve"> </v>
      </c>
      <c r="J203" s="13" t="str">
        <f t="shared" si="3"/>
        <v xml:space="preserve"> 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tr">
        <f t="shared" si="5"/>
        <v/>
      </c>
      <c r="C204" s="50" t="s">
        <v>107</v>
      </c>
      <c r="D204" s="1" t="s">
        <v>107</v>
      </c>
      <c r="E204" s="51" t="s">
        <v>107</v>
      </c>
      <c r="F204" s="51" t="s">
        <v>107</v>
      </c>
      <c r="G204" s="13" t="str">
        <f t="shared" si="2"/>
        <v/>
      </c>
      <c r="H204" s="59" t="s">
        <v>131</v>
      </c>
      <c r="I204" s="58" t="str">
        <f t="shared" si="4"/>
        <v xml:space="preserve"> </v>
      </c>
      <c r="J204" s="13" t="str">
        <f t="shared" si="3"/>
        <v xml:space="preserve"> 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tr">
        <f t="shared" si="5"/>
        <v/>
      </c>
      <c r="C205" s="50" t="s">
        <v>107</v>
      </c>
      <c r="D205" s="1" t="s">
        <v>107</v>
      </c>
      <c r="E205" s="51" t="s">
        <v>107</v>
      </c>
      <c r="F205" s="51" t="s">
        <v>107</v>
      </c>
      <c r="G205" s="13" t="str">
        <f t="shared" ref="G205:G219" si="6">IF(M207&gt;0,0,IF(N207&gt;0,1,""))</f>
        <v/>
      </c>
      <c r="H205" s="59" t="s">
        <v>131</v>
      </c>
      <c r="I205" s="58" t="str">
        <f t="shared" si="4"/>
        <v xml:space="preserve"> </v>
      </c>
      <c r="J205" s="13" t="str">
        <f t="shared" ref="J205:J219" si="7">IF(AND(M207&gt;0,M207&lt;999),M207,IF(AND(N207&gt;0,N207&lt;999),N207," "))</f>
        <v xml:space="preserve"> 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tr">
        <f t="shared" si="5"/>
        <v/>
      </c>
      <c r="C206" s="50" t="s">
        <v>107</v>
      </c>
      <c r="D206" s="1" t="s">
        <v>107</v>
      </c>
      <c r="E206" s="51" t="s">
        <v>107</v>
      </c>
      <c r="F206" s="51" t="s">
        <v>107</v>
      </c>
      <c r="G206" s="13" t="str">
        <f t="shared" si="6"/>
        <v/>
      </c>
      <c r="H206" s="59" t="s">
        <v>131</v>
      </c>
      <c r="I206" s="58" t="str">
        <f t="shared" ref="I206:I219" si="8">IFERROR(IF(IF(ISERROR(H206-H205),"",H206-H205)&lt;0,"",H206-H205)," ")</f>
        <v xml:space="preserve"> </v>
      </c>
      <c r="J206" s="13" t="str">
        <f t="shared" si="7"/>
        <v xml:space="preserve"> 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tr">
        <f t="shared" si="5"/>
        <v/>
      </c>
      <c r="C207" s="50" t="s">
        <v>107</v>
      </c>
      <c r="D207" s="1" t="s">
        <v>107</v>
      </c>
      <c r="E207" s="51" t="s">
        <v>107</v>
      </c>
      <c r="F207" s="51" t="s">
        <v>107</v>
      </c>
      <c r="G207" s="13" t="str">
        <f t="shared" si="6"/>
        <v/>
      </c>
      <c r="H207" s="59" t="s">
        <v>131</v>
      </c>
      <c r="I207" s="58" t="str">
        <f t="shared" si="8"/>
        <v xml:space="preserve"> </v>
      </c>
      <c r="J207" s="13" t="str">
        <f t="shared" si="7"/>
        <v xml:space="preserve"> 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tr">
        <f t="shared" si="5"/>
        <v/>
      </c>
      <c r="C208" s="50" t="s">
        <v>107</v>
      </c>
      <c r="D208" s="1" t="s">
        <v>107</v>
      </c>
      <c r="E208" s="51" t="s">
        <v>107</v>
      </c>
      <c r="F208" s="51" t="s">
        <v>107</v>
      </c>
      <c r="G208" s="13" t="str">
        <f t="shared" si="6"/>
        <v/>
      </c>
      <c r="H208" s="59" t="s">
        <v>131</v>
      </c>
      <c r="I208" s="58" t="str">
        <f t="shared" si="8"/>
        <v xml:space="preserve"> </v>
      </c>
      <c r="J208" s="13" t="str">
        <f t="shared" si="7"/>
        <v xml:space="preserve"> 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tr">
        <f t="shared" si="5"/>
        <v/>
      </c>
      <c r="C209" s="50" t="s">
        <v>107</v>
      </c>
      <c r="D209" s="1" t="s">
        <v>107</v>
      </c>
      <c r="E209" s="51" t="s">
        <v>107</v>
      </c>
      <c r="F209" s="51" t="s">
        <v>107</v>
      </c>
      <c r="G209" s="13" t="str">
        <f t="shared" si="6"/>
        <v/>
      </c>
      <c r="H209" s="59" t="s">
        <v>131</v>
      </c>
      <c r="I209" s="58" t="str">
        <f t="shared" si="8"/>
        <v xml:space="preserve"> </v>
      </c>
      <c r="J209" s="13" t="str">
        <f t="shared" si="7"/>
        <v xml:space="preserve"> 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tr">
        <f t="shared" si="5"/>
        <v/>
      </c>
      <c r="C210" s="50" t="s">
        <v>107</v>
      </c>
      <c r="D210" s="1" t="s">
        <v>107</v>
      </c>
      <c r="E210" s="51" t="s">
        <v>107</v>
      </c>
      <c r="F210" s="51" t="s">
        <v>107</v>
      </c>
      <c r="G210" s="13" t="str">
        <f t="shared" si="6"/>
        <v/>
      </c>
      <c r="H210" s="59" t="s">
        <v>131</v>
      </c>
      <c r="I210" s="58" t="str">
        <f t="shared" si="8"/>
        <v xml:space="preserve"> </v>
      </c>
      <c r="J210" s="13" t="str">
        <f t="shared" si="7"/>
        <v xml:space="preserve"> 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tr">
        <f t="shared" si="5"/>
        <v/>
      </c>
      <c r="C211" s="50" t="s">
        <v>107</v>
      </c>
      <c r="D211" s="1" t="s">
        <v>107</v>
      </c>
      <c r="E211" s="51" t="s">
        <v>107</v>
      </c>
      <c r="F211" s="51" t="s">
        <v>107</v>
      </c>
      <c r="G211" s="13" t="str">
        <f t="shared" si="6"/>
        <v/>
      </c>
      <c r="H211" s="59" t="s">
        <v>131</v>
      </c>
      <c r="I211" s="58" t="str">
        <f t="shared" si="8"/>
        <v xml:space="preserve"> </v>
      </c>
      <c r="J211" s="13" t="str">
        <f t="shared" si="7"/>
        <v xml:space="preserve"> 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tr">
        <f t="shared" si="5"/>
        <v/>
      </c>
      <c r="C212" s="50" t="s">
        <v>107</v>
      </c>
      <c r="D212" s="1" t="s">
        <v>107</v>
      </c>
      <c r="E212" s="51" t="s">
        <v>107</v>
      </c>
      <c r="F212" s="51" t="s">
        <v>107</v>
      </c>
      <c r="G212" s="13" t="str">
        <f t="shared" si="6"/>
        <v/>
      </c>
      <c r="H212" s="59" t="s">
        <v>131</v>
      </c>
      <c r="I212" s="58" t="str">
        <f t="shared" si="8"/>
        <v xml:space="preserve"> </v>
      </c>
      <c r="J212" s="13" t="str">
        <f t="shared" si="7"/>
        <v xml:space="preserve"> 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tr">
        <f t="shared" si="5"/>
        <v/>
      </c>
      <c r="C213" s="50" t="s">
        <v>107</v>
      </c>
      <c r="D213" s="1" t="s">
        <v>107</v>
      </c>
      <c r="E213" s="51" t="s">
        <v>107</v>
      </c>
      <c r="F213" s="51" t="s">
        <v>107</v>
      </c>
      <c r="G213" s="13" t="str">
        <f t="shared" si="6"/>
        <v/>
      </c>
      <c r="H213" s="59" t="s">
        <v>131</v>
      </c>
      <c r="I213" s="58" t="str">
        <f t="shared" si="8"/>
        <v xml:space="preserve"> </v>
      </c>
      <c r="J213" s="13" t="str">
        <f t="shared" si="7"/>
        <v xml:space="preserve"> 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tr">
        <f t="shared" si="5"/>
        <v/>
      </c>
      <c r="C214" s="50" t="s">
        <v>107</v>
      </c>
      <c r="D214" s="1" t="s">
        <v>107</v>
      </c>
      <c r="E214" s="51" t="s">
        <v>107</v>
      </c>
      <c r="F214" s="51" t="s">
        <v>107</v>
      </c>
      <c r="G214" s="13" t="str">
        <f t="shared" si="6"/>
        <v/>
      </c>
      <c r="H214" s="59" t="s">
        <v>131</v>
      </c>
      <c r="I214" s="58" t="str">
        <f t="shared" si="8"/>
        <v xml:space="preserve"> </v>
      </c>
      <c r="J214" s="13" t="str">
        <f t="shared" si="7"/>
        <v xml:space="preserve"> 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tr">
        <f t="shared" si="5"/>
        <v/>
      </c>
      <c r="C215" s="50" t="s">
        <v>107</v>
      </c>
      <c r="D215" s="1" t="s">
        <v>107</v>
      </c>
      <c r="E215" s="51" t="s">
        <v>107</v>
      </c>
      <c r="F215" s="51" t="s">
        <v>107</v>
      </c>
      <c r="G215" s="13" t="str">
        <f t="shared" si="6"/>
        <v/>
      </c>
      <c r="H215" s="59" t="s">
        <v>131</v>
      </c>
      <c r="I215" s="58" t="str">
        <f t="shared" si="8"/>
        <v xml:space="preserve"> </v>
      </c>
      <c r="J215" s="13" t="str">
        <f t="shared" si="7"/>
        <v xml:space="preserve"> 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tr">
        <f t="shared" si="5"/>
        <v/>
      </c>
      <c r="C216" s="50" t="s">
        <v>107</v>
      </c>
      <c r="D216" s="1" t="s">
        <v>107</v>
      </c>
      <c r="E216" s="51" t="s">
        <v>107</v>
      </c>
      <c r="F216" s="51" t="s">
        <v>107</v>
      </c>
      <c r="G216" s="13" t="str">
        <f t="shared" si="6"/>
        <v/>
      </c>
      <c r="H216" s="59" t="s">
        <v>131</v>
      </c>
      <c r="I216" s="58" t="str">
        <f t="shared" si="8"/>
        <v xml:space="preserve"> </v>
      </c>
      <c r="J216" s="13" t="str">
        <f t="shared" si="7"/>
        <v xml:space="preserve"> 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tr">
        <f t="shared" si="5"/>
        <v/>
      </c>
      <c r="C217" s="50" t="s">
        <v>107</v>
      </c>
      <c r="D217" s="1" t="s">
        <v>107</v>
      </c>
      <c r="E217" s="51" t="s">
        <v>107</v>
      </c>
      <c r="F217" s="51" t="s">
        <v>107</v>
      </c>
      <c r="G217" s="13" t="str">
        <f t="shared" si="6"/>
        <v/>
      </c>
      <c r="H217" s="59" t="s">
        <v>131</v>
      </c>
      <c r="I217" s="58" t="str">
        <f t="shared" si="8"/>
        <v xml:space="preserve"> </v>
      </c>
      <c r="J217" s="13" t="str">
        <f t="shared" si="7"/>
        <v xml:space="preserve"> 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tr">
        <f t="shared" si="5"/>
        <v/>
      </c>
      <c r="C218" s="50" t="s">
        <v>107</v>
      </c>
      <c r="D218" s="1" t="s">
        <v>107</v>
      </c>
      <c r="E218" s="51" t="s">
        <v>107</v>
      </c>
      <c r="F218" s="51" t="s">
        <v>107</v>
      </c>
      <c r="G218" s="13" t="str">
        <f t="shared" si="6"/>
        <v/>
      </c>
      <c r="H218" s="59" t="s">
        <v>131</v>
      </c>
      <c r="I218" s="58" t="str">
        <f t="shared" si="8"/>
        <v xml:space="preserve"> </v>
      </c>
      <c r="J218" s="13" t="str">
        <f t="shared" si="7"/>
        <v xml:space="preserve"> 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tr">
        <f t="shared" si="5"/>
        <v/>
      </c>
      <c r="C219" s="50" t="s">
        <v>107</v>
      </c>
      <c r="D219" s="1" t="s">
        <v>107</v>
      </c>
      <c r="E219" s="51" t="s">
        <v>107</v>
      </c>
      <c r="F219" s="51" t="s">
        <v>107</v>
      </c>
      <c r="G219" s="13" t="str">
        <f t="shared" si="6"/>
        <v/>
      </c>
      <c r="H219" s="59" t="s">
        <v>131</v>
      </c>
      <c r="I219" s="58" t="str">
        <f t="shared" si="8"/>
        <v xml:space="preserve"> </v>
      </c>
      <c r="J219" s="13" t="str">
        <f t="shared" si="7"/>
        <v xml:space="preserve"> 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J220" s="1"/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J221" s="1"/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J222" s="1"/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J223" s="1"/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6:34" ht="15.75" customHeight="1"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6:34"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6:34"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6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6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6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6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6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6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6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6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6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D40433" s="1">
        <v>1888</v>
      </c>
      <c r="J40433" s="1"/>
      <c r="AH40433" s="1"/>
    </row>
    <row r="40435" spans="4:34">
      <c r="K40435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19">
    <cfRule type="notContainsBlanks" dxfId="12" priority="2">
      <formula>LEN(TRIM(C112))&gt;0</formula>
    </cfRule>
  </conditionalFormatting>
  <conditionalFormatting sqref="B112:B219 D112:J219">
    <cfRule type="expression" dxfId="11" priority="3">
      <formula>IF($C112=" ",FALSE,TRUE)</formula>
    </cfRule>
  </conditionalFormatting>
  <conditionalFormatting sqref="B112:B219">
    <cfRule type="expression" dxfId="1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6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178" t="s">
        <v>216</v>
      </c>
      <c r="F1" s="178"/>
      <c r="G1" s="178"/>
      <c r="H1" s="178"/>
      <c r="I1" s="178"/>
      <c r="J1" s="178"/>
      <c r="L1" s="4" t="s">
        <v>0</v>
      </c>
      <c r="N1" s="5">
        <v>15</v>
      </c>
    </row>
    <row r="2" spans="1:38" ht="16.5" customHeight="1">
      <c r="D2" s="2"/>
      <c r="E2" s="178"/>
      <c r="F2" s="178"/>
      <c r="G2" s="178"/>
      <c r="H2" s="178"/>
      <c r="I2" s="178"/>
      <c r="J2" s="178"/>
      <c r="L2" s="8" t="e">
        <f ca="1">INDIRECT("лоты!C"&amp;SUM(N1,3))</f>
        <v>#REF!</v>
      </c>
      <c r="M2" s="9" t="s">
        <v>1</v>
      </c>
      <c r="N2" s="10"/>
      <c r="O2" s="11"/>
      <c r="P2" s="179" t="s">
        <v>2</v>
      </c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79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178"/>
      <c r="F3" s="178"/>
      <c r="G3" s="178"/>
      <c r="H3" s="178"/>
      <c r="I3" s="178"/>
      <c r="J3" s="178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114</v>
      </c>
      <c r="M4" s="9" t="s">
        <v>4</v>
      </c>
      <c r="N4" s="10"/>
      <c r="O4" s="11"/>
      <c r="P4" s="180" t="s">
        <v>5</v>
      </c>
      <c r="Q4" s="180" t="s">
        <v>6</v>
      </c>
      <c r="R4" s="180" t="s">
        <v>7</v>
      </c>
      <c r="S4" s="180" t="s">
        <v>8</v>
      </c>
      <c r="T4" s="180" t="s">
        <v>9</v>
      </c>
      <c r="U4" s="180" t="s">
        <v>10</v>
      </c>
      <c r="V4" s="180" t="s">
        <v>11</v>
      </c>
      <c r="W4" s="180" t="s">
        <v>12</v>
      </c>
      <c r="X4" s="184" t="s">
        <v>13</v>
      </c>
      <c r="Y4" s="185" t="s">
        <v>14</v>
      </c>
      <c r="Z4" s="186"/>
      <c r="AA4" s="185" t="s">
        <v>15</v>
      </c>
      <c r="AB4" s="186"/>
      <c r="AI4" s="12"/>
      <c r="AJ4" s="12"/>
      <c r="AK4" s="13"/>
      <c r="AL4" s="12"/>
    </row>
    <row r="5" spans="1:38" ht="15" customHeight="1">
      <c r="B5" s="191" t="s">
        <v>137</v>
      </c>
      <c r="C5" s="191"/>
      <c r="D5" s="191"/>
      <c r="E5" s="191"/>
      <c r="F5" s="191"/>
      <c r="G5" s="191"/>
      <c r="H5" s="191"/>
      <c r="I5" s="191"/>
      <c r="J5" s="191"/>
      <c r="L5" s="12">
        <v>114</v>
      </c>
      <c r="M5" s="12" t="s">
        <v>17</v>
      </c>
      <c r="N5" s="14"/>
      <c r="O5" s="11"/>
      <c r="P5" s="181"/>
      <c r="Q5" s="181"/>
      <c r="R5" s="181"/>
      <c r="S5" s="181"/>
      <c r="T5" s="181"/>
      <c r="U5" s="181"/>
      <c r="V5" s="181"/>
      <c r="W5" s="181"/>
      <c r="X5" s="184"/>
      <c r="Y5" s="187"/>
      <c r="Z5" s="188"/>
      <c r="AA5" s="187"/>
      <c r="AB5" s="188"/>
      <c r="AI5" s="12"/>
      <c r="AJ5" s="12"/>
      <c r="AK5" s="13"/>
      <c r="AL5" s="12"/>
    </row>
    <row r="6" spans="1:38" ht="15.75" customHeight="1">
      <c r="B6" s="191"/>
      <c r="C6" s="191"/>
      <c r="D6" s="191"/>
      <c r="E6" s="191"/>
      <c r="F6" s="191"/>
      <c r="G6" s="191"/>
      <c r="H6" s="191"/>
      <c r="I6" s="191"/>
      <c r="J6" s="191"/>
      <c r="L6" s="15">
        <v>224</v>
      </c>
      <c r="M6" s="9" t="s">
        <v>18</v>
      </c>
      <c r="N6" s="9"/>
      <c r="P6" s="181"/>
      <c r="Q6" s="181"/>
      <c r="R6" s="181"/>
      <c r="S6" s="181"/>
      <c r="T6" s="181"/>
      <c r="U6" s="181"/>
      <c r="V6" s="181"/>
      <c r="W6" s="181"/>
      <c r="X6" s="184"/>
      <c r="Y6" s="187"/>
      <c r="Z6" s="188"/>
      <c r="AA6" s="187"/>
      <c r="AB6" s="188"/>
      <c r="AI6" s="12"/>
      <c r="AJ6" s="12"/>
      <c r="AK6" s="13"/>
      <c r="AL6" s="12"/>
    </row>
    <row r="7" spans="1:38" ht="15.75" customHeight="1">
      <c r="A7" s="16"/>
      <c r="L7" s="12">
        <v>225</v>
      </c>
      <c r="M7" s="12" t="s">
        <v>19</v>
      </c>
      <c r="N7" s="12"/>
      <c r="P7" s="182"/>
      <c r="Q7" s="182"/>
      <c r="R7" s="182"/>
      <c r="S7" s="182"/>
      <c r="T7" s="182"/>
      <c r="U7" s="182"/>
      <c r="V7" s="182"/>
      <c r="W7" s="182"/>
      <c r="X7" s="184"/>
      <c r="Y7" s="189"/>
      <c r="Z7" s="190"/>
      <c r="AA7" s="189"/>
      <c r="AB7" s="190"/>
      <c r="AI7" s="12"/>
      <c r="AJ7" s="12"/>
      <c r="AK7" s="13"/>
      <c r="AL7" s="12"/>
    </row>
    <row r="8" spans="1:38" ht="15.75" customHeight="1">
      <c r="A8" s="16"/>
      <c r="B8" s="191" t="s">
        <v>20</v>
      </c>
      <c r="C8" s="191"/>
      <c r="D8" s="191"/>
      <c r="E8" s="191"/>
      <c r="F8" s="191"/>
      <c r="G8" s="191"/>
      <c r="H8" s="191"/>
      <c r="I8" s="191"/>
      <c r="J8" s="191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192" t="s">
        <v>22</v>
      </c>
      <c r="Z8" s="192"/>
      <c r="AA8" s="192" t="s">
        <v>23</v>
      </c>
      <c r="AB8" s="192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191"/>
      <c r="C9" s="191"/>
      <c r="D9" s="191"/>
      <c r="E9" s="191"/>
      <c r="F9" s="191"/>
      <c r="G9" s="191"/>
      <c r="H9" s="191"/>
      <c r="I9" s="191"/>
      <c r="J9" s="191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192" t="s">
        <v>22</v>
      </c>
      <c r="Z9" s="192"/>
      <c r="AA9" s="192" t="s">
        <v>23</v>
      </c>
      <c r="AB9" s="192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193" t="s">
        <v>26</v>
      </c>
      <c r="C10" s="193"/>
      <c r="D10" s="193"/>
      <c r="E10" s="193"/>
      <c r="F10" s="193"/>
      <c r="G10" s="193"/>
      <c r="H10" s="193"/>
      <c r="I10" s="193"/>
      <c r="J10" s="193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192" t="s">
        <v>28</v>
      </c>
      <c r="Z10" s="192"/>
      <c r="AA10" s="192" t="s">
        <v>29</v>
      </c>
      <c r="AB10" s="192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193"/>
      <c r="C11" s="193"/>
      <c r="D11" s="193"/>
      <c r="E11" s="193"/>
      <c r="F11" s="193"/>
      <c r="G11" s="193"/>
      <c r="H11" s="193"/>
      <c r="I11" s="193"/>
      <c r="J11" s="193"/>
      <c r="L11" s="12" t="str">
        <f>INDEX(C112:C222,MATCH(L9,C112:C222,0)-1)</f>
        <v>7-й мкр. Марьинского Парка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192" t="s">
        <v>28</v>
      </c>
      <c r="Z11" s="192"/>
      <c r="AA11" s="192" t="s">
        <v>29</v>
      </c>
      <c r="AB11" s="192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 t="e">
        <v>#N/A</v>
      </c>
      <c r="M13" s="12" t="s">
        <v>32</v>
      </c>
      <c r="N13" s="24" t="e">
        <f>L13-E39</f>
        <v>#N/A</v>
      </c>
      <c r="O13" s="21"/>
      <c r="P13" s="183" t="s">
        <v>33</v>
      </c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191" t="s">
        <v>34</v>
      </c>
      <c r="C14" s="191"/>
      <c r="D14" s="191"/>
      <c r="E14" s="191"/>
      <c r="F14" s="191"/>
      <c r="G14" s="191"/>
      <c r="H14" s="191"/>
      <c r="I14" s="191"/>
      <c r="J14" s="191"/>
      <c r="L14" s="26" t="e">
        <v>#N/A</v>
      </c>
      <c r="M14" s="1" t="s">
        <v>35</v>
      </c>
      <c r="N14" s="24" t="e">
        <f>L14-E35</f>
        <v>#N/A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191"/>
      <c r="C15" s="191"/>
      <c r="D15" s="191"/>
      <c r="E15" s="191"/>
      <c r="F15" s="191"/>
      <c r="G15" s="191"/>
      <c r="H15" s="191"/>
      <c r="I15" s="191"/>
      <c r="J15" s="191"/>
      <c r="L15" s="26" t="e">
        <v>#N/A</v>
      </c>
      <c r="M15" s="12" t="s">
        <v>36</v>
      </c>
      <c r="N15" s="24" t="e">
        <f>L15-E37</f>
        <v>#N/A</v>
      </c>
      <c r="O15" s="21"/>
      <c r="P15" s="194" t="s">
        <v>5</v>
      </c>
      <c r="Q15" s="194"/>
      <c r="R15" s="194"/>
      <c r="S15" s="194"/>
      <c r="T15" s="184" t="s">
        <v>37</v>
      </c>
      <c r="U15" s="184"/>
      <c r="V15" s="184"/>
      <c r="W15" s="184" t="s">
        <v>38</v>
      </c>
      <c r="X15" s="184"/>
      <c r="Y15" s="184"/>
      <c r="Z15" s="184" t="s">
        <v>39</v>
      </c>
      <c r="AA15" s="184"/>
      <c r="AB15" s="184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193" t="s">
        <v>138</v>
      </c>
      <c r="C16" s="193"/>
      <c r="D16" s="193"/>
      <c r="E16" s="193"/>
      <c r="F16" s="193"/>
      <c r="G16" s="193"/>
      <c r="H16" s="193"/>
      <c r="I16" s="193"/>
      <c r="J16" s="193"/>
      <c r="L16" s="20"/>
      <c r="M16" s="12"/>
      <c r="N16" s="12"/>
      <c r="O16" s="21"/>
      <c r="P16" s="194"/>
      <c r="Q16" s="194"/>
      <c r="R16" s="194"/>
      <c r="S16" s="194"/>
      <c r="T16" s="184"/>
      <c r="U16" s="184"/>
      <c r="V16" s="184"/>
      <c r="W16" s="184"/>
      <c r="X16" s="184"/>
      <c r="Y16" s="184"/>
      <c r="Z16" s="184"/>
      <c r="AA16" s="184"/>
      <c r="AB16" s="184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193"/>
      <c r="C17" s="193"/>
      <c r="D17" s="193"/>
      <c r="E17" s="193"/>
      <c r="F17" s="193"/>
      <c r="G17" s="193"/>
      <c r="H17" s="193"/>
      <c r="I17" s="193"/>
      <c r="J17" s="193"/>
      <c r="L17" s="12"/>
      <c r="M17" s="12"/>
      <c r="N17" s="12"/>
      <c r="O17" s="21"/>
      <c r="P17" s="194" t="s">
        <v>41</v>
      </c>
      <c r="Q17" s="194"/>
      <c r="R17" s="194"/>
      <c r="S17" s="194"/>
      <c r="T17" s="184" t="s">
        <v>42</v>
      </c>
      <c r="U17" s="184"/>
      <c r="V17" s="184"/>
      <c r="W17" s="184" t="s">
        <v>43</v>
      </c>
      <c r="X17" s="184"/>
      <c r="Y17" s="184"/>
      <c r="Z17" s="184" t="s">
        <v>41</v>
      </c>
      <c r="AA17" s="184"/>
      <c r="AB17" s="184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e">
        <v>#N/A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191" t="s">
        <v>45</v>
      </c>
      <c r="C19" s="191"/>
      <c r="D19" s="191"/>
      <c r="E19" s="191"/>
      <c r="F19" s="191"/>
      <c r="G19" s="191"/>
      <c r="H19" s="191"/>
      <c r="I19" s="191"/>
      <c r="J19" s="191"/>
      <c r="L19" s="12"/>
      <c r="M19" s="12" t="s">
        <v>46</v>
      </c>
      <c r="N19" s="12"/>
      <c r="O19" s="21"/>
      <c r="P19" s="179" t="s">
        <v>47</v>
      </c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191"/>
      <c r="C20" s="191"/>
      <c r="D20" s="191"/>
      <c r="E20" s="191"/>
      <c r="F20" s="191"/>
      <c r="G20" s="191"/>
      <c r="H20" s="191"/>
      <c r="I20" s="191"/>
      <c r="J20" s="191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195" t="s">
        <v>5</v>
      </c>
      <c r="Q21" s="195" t="s">
        <v>56</v>
      </c>
      <c r="R21" s="198" t="s">
        <v>57</v>
      </c>
      <c r="S21" s="199"/>
      <c r="T21" s="198" t="s">
        <v>58</v>
      </c>
      <c r="U21" s="199"/>
      <c r="V21" s="32"/>
      <c r="W21" s="195" t="s">
        <v>5</v>
      </c>
      <c r="X21" s="195" t="s">
        <v>56</v>
      </c>
      <c r="Y21" s="198" t="s">
        <v>57</v>
      </c>
      <c r="Z21" s="199"/>
      <c r="AA21" s="198" t="s">
        <v>58</v>
      </c>
      <c r="AB21" s="199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193" t="s">
        <v>112</v>
      </c>
      <c r="C22" s="193"/>
      <c r="D22" s="193"/>
      <c r="E22" s="193"/>
      <c r="F22" s="193"/>
      <c r="G22" s="193"/>
      <c r="H22" s="193"/>
      <c r="I22" s="193"/>
      <c r="J22" s="193"/>
      <c r="P22" s="196"/>
      <c r="Q22" s="196"/>
      <c r="R22" s="195" t="s">
        <v>60</v>
      </c>
      <c r="S22" s="195" t="s">
        <v>61</v>
      </c>
      <c r="T22" s="195" t="s">
        <v>60</v>
      </c>
      <c r="U22" s="195" t="s">
        <v>61</v>
      </c>
      <c r="V22" s="32"/>
      <c r="W22" s="196"/>
      <c r="X22" s="196"/>
      <c r="Y22" s="195" t="s">
        <v>60</v>
      </c>
      <c r="Z22" s="195" t="s">
        <v>61</v>
      </c>
      <c r="AA22" s="195" t="s">
        <v>60</v>
      </c>
      <c r="AB22" s="195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193"/>
      <c r="C23" s="193"/>
      <c r="D23" s="193"/>
      <c r="E23" s="193"/>
      <c r="F23" s="193"/>
      <c r="G23" s="193"/>
      <c r="H23" s="193"/>
      <c r="I23" s="193"/>
      <c r="J23" s="193"/>
      <c r="P23" s="196"/>
      <c r="Q23" s="196"/>
      <c r="R23" s="196"/>
      <c r="S23" s="196"/>
      <c r="T23" s="196"/>
      <c r="U23" s="196"/>
      <c r="V23" s="32"/>
      <c r="W23" s="196"/>
      <c r="X23" s="196"/>
      <c r="Y23" s="196"/>
      <c r="Z23" s="196"/>
      <c r="AA23" s="196"/>
      <c r="AB23" s="196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196"/>
      <c r="Q24" s="196"/>
      <c r="R24" s="196"/>
      <c r="S24" s="196"/>
      <c r="T24" s="196"/>
      <c r="U24" s="196"/>
      <c r="V24" s="32"/>
      <c r="W24" s="196"/>
      <c r="X24" s="196"/>
      <c r="Y24" s="196"/>
      <c r="Z24" s="196"/>
      <c r="AA24" s="196"/>
      <c r="AB24" s="196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196"/>
      <c r="Q25" s="196"/>
      <c r="R25" s="196"/>
      <c r="S25" s="196"/>
      <c r="T25" s="196"/>
      <c r="U25" s="196"/>
      <c r="V25" s="32"/>
      <c r="W25" s="196"/>
      <c r="X25" s="196"/>
      <c r="Y25" s="196"/>
      <c r="Z25" s="196"/>
      <c r="AA25" s="196"/>
      <c r="AB25" s="196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193" t="s">
        <v>62</v>
      </c>
      <c r="C26" s="193"/>
      <c r="D26" s="193"/>
      <c r="E26" s="193"/>
      <c r="F26" s="193"/>
      <c r="G26" s="193"/>
      <c r="H26" s="193"/>
      <c r="I26" s="193"/>
      <c r="J26" s="193"/>
      <c r="P26" s="197"/>
      <c r="Q26" s="197"/>
      <c r="R26" s="197"/>
      <c r="S26" s="197"/>
      <c r="T26" s="197"/>
      <c r="U26" s="197"/>
      <c r="V26" s="33"/>
      <c r="W26" s="197"/>
      <c r="X26" s="197"/>
      <c r="Y26" s="197"/>
      <c r="Z26" s="197"/>
      <c r="AA26" s="197"/>
      <c r="AB26" s="197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193"/>
      <c r="C27" s="193"/>
      <c r="D27" s="193"/>
      <c r="E27" s="193"/>
      <c r="F27" s="193"/>
      <c r="G27" s="193"/>
      <c r="H27" s="193"/>
      <c r="I27" s="193"/>
      <c r="J27" s="193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193" t="s">
        <v>139</v>
      </c>
      <c r="C28" s="193"/>
      <c r="D28" s="193"/>
      <c r="E28" s="193"/>
      <c r="F28" s="193"/>
      <c r="G28" s="193"/>
      <c r="H28" s="193"/>
      <c r="I28" s="193"/>
      <c r="J28" s="193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193"/>
      <c r="C29" s="193"/>
      <c r="D29" s="193"/>
      <c r="E29" s="193"/>
      <c r="F29" s="193"/>
      <c r="G29" s="193"/>
      <c r="H29" s="193"/>
      <c r="I29" s="193"/>
      <c r="J29" s="193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193" t="s">
        <v>140</v>
      </c>
      <c r="C30" s="193"/>
      <c r="D30" s="193"/>
      <c r="E30" s="193"/>
      <c r="F30" s="193"/>
      <c r="G30" s="193"/>
      <c r="H30" s="193"/>
      <c r="I30" s="193"/>
      <c r="J30" s="193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193"/>
      <c r="C31" s="193"/>
      <c r="D31" s="193"/>
      <c r="E31" s="193"/>
      <c r="F31" s="193"/>
      <c r="G31" s="193"/>
      <c r="H31" s="193"/>
      <c r="I31" s="193"/>
      <c r="J31" s="193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0</v>
      </c>
      <c r="S32" s="34" t="s">
        <v>63</v>
      </c>
      <c r="T32" s="34">
        <v>0</v>
      </c>
      <c r="U32" s="34" t="s">
        <v>63</v>
      </c>
      <c r="V32" s="33"/>
      <c r="W32" s="36">
        <v>2</v>
      </c>
      <c r="X32" s="41">
        <v>0.22916666666666666</v>
      </c>
      <c r="Y32" s="34">
        <v>0</v>
      </c>
      <c r="Z32" s="34" t="s">
        <v>63</v>
      </c>
      <c r="AA32" s="34">
        <v>0</v>
      </c>
      <c r="AB32" s="34" t="s">
        <v>63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191" t="s">
        <v>68</v>
      </c>
      <c r="C33" s="191"/>
      <c r="D33" s="191"/>
      <c r="E33" s="191"/>
      <c r="F33" s="191"/>
      <c r="G33" s="191"/>
      <c r="H33" s="191"/>
      <c r="I33" s="191"/>
      <c r="J33" s="191"/>
      <c r="M33" s="1">
        <v>33</v>
      </c>
      <c r="N33" s="40">
        <v>360</v>
      </c>
      <c r="P33" s="34">
        <v>1</v>
      </c>
      <c r="Q33" s="35">
        <v>0.25</v>
      </c>
      <c r="R33" s="34">
        <v>0</v>
      </c>
      <c r="S33" s="34" t="s">
        <v>63</v>
      </c>
      <c r="T33" s="34">
        <v>0</v>
      </c>
      <c r="U33" s="34" t="s">
        <v>63</v>
      </c>
      <c r="V33" s="33"/>
      <c r="W33" s="36">
        <v>2</v>
      </c>
      <c r="X33" s="41">
        <v>0.25</v>
      </c>
      <c r="Y33" s="34">
        <v>0</v>
      </c>
      <c r="Z33" s="34" t="s">
        <v>63</v>
      </c>
      <c r="AA33" s="34">
        <v>0</v>
      </c>
      <c r="AB33" s="34" t="s">
        <v>63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191"/>
      <c r="C34" s="191"/>
      <c r="D34" s="191"/>
      <c r="E34" s="191"/>
      <c r="F34" s="191"/>
      <c r="G34" s="191"/>
      <c r="H34" s="191"/>
      <c r="I34" s="191"/>
      <c r="J34" s="191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00" t="s">
        <v>69</v>
      </c>
      <c r="C35" s="200"/>
      <c r="D35" s="200"/>
      <c r="E35" s="201">
        <f t="array" ref="E35">ROUND(MAX(IF(G104:G224=0,H104:H224)),2)</f>
        <v>9.23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3</v>
      </c>
      <c r="S35" s="34">
        <v>10</v>
      </c>
      <c r="T35" s="34">
        <v>3</v>
      </c>
      <c r="U35" s="34">
        <v>10</v>
      </c>
      <c r="V35" s="33"/>
      <c r="W35" s="36">
        <v>2</v>
      </c>
      <c r="X35" s="41">
        <v>0.29166666666666669</v>
      </c>
      <c r="Y35" s="34">
        <v>1</v>
      </c>
      <c r="Z35" s="34" t="s">
        <v>66</v>
      </c>
      <c r="AA35" s="34">
        <v>1</v>
      </c>
      <c r="AB35" s="34" t="s">
        <v>66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00"/>
      <c r="C36" s="200"/>
      <c r="D36" s="200"/>
      <c r="E36" s="20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3</v>
      </c>
      <c r="S36" s="34">
        <v>10</v>
      </c>
      <c r="T36" s="34">
        <v>3</v>
      </c>
      <c r="U36" s="34">
        <v>10</v>
      </c>
      <c r="V36" s="32"/>
      <c r="W36" s="38">
        <v>2</v>
      </c>
      <c r="X36" s="39">
        <v>0.3125</v>
      </c>
      <c r="Y36" s="34">
        <v>1</v>
      </c>
      <c r="Z36" s="34" t="s">
        <v>66</v>
      </c>
      <c r="AA36" s="34">
        <v>1</v>
      </c>
      <c r="AB36" s="34" t="s">
        <v>66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00" t="s">
        <v>71</v>
      </c>
      <c r="C37" s="200"/>
      <c r="D37" s="200"/>
      <c r="E37" s="201">
        <f t="array" ref="E37">ROUND(MAX(IF(G104:G224=1,H104:H224)),2)</f>
        <v>8.5299999999999994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3</v>
      </c>
      <c r="S37" s="34">
        <v>10</v>
      </c>
      <c r="T37" s="34">
        <v>3</v>
      </c>
      <c r="U37" s="34">
        <v>10</v>
      </c>
      <c r="V37" s="32"/>
      <c r="W37" s="38">
        <v>2</v>
      </c>
      <c r="X37" s="39">
        <v>0.33333333333333331</v>
      </c>
      <c r="Y37" s="34">
        <v>1</v>
      </c>
      <c r="Z37" s="34" t="s">
        <v>66</v>
      </c>
      <c r="AA37" s="34">
        <v>1</v>
      </c>
      <c r="AB37" s="34" t="s">
        <v>66</v>
      </c>
    </row>
    <row r="38" spans="1:38" ht="15.75" customHeight="1">
      <c r="A38" s="16"/>
      <c r="B38" s="200"/>
      <c r="C38" s="200"/>
      <c r="D38" s="200"/>
      <c r="E38" s="20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3</v>
      </c>
      <c r="S38" s="34">
        <v>10</v>
      </c>
      <c r="T38" s="34">
        <v>3</v>
      </c>
      <c r="U38" s="34">
        <v>10</v>
      </c>
      <c r="V38" s="32"/>
      <c r="W38" s="38">
        <v>2</v>
      </c>
      <c r="X38" s="39">
        <v>0.35416666666666669</v>
      </c>
      <c r="Y38" s="34">
        <v>1</v>
      </c>
      <c r="Z38" s="34" t="s">
        <v>66</v>
      </c>
      <c r="AA38" s="34">
        <v>1</v>
      </c>
      <c r="AB38" s="34" t="s">
        <v>66</v>
      </c>
    </row>
    <row r="39" spans="1:38" ht="15.75" customHeight="1">
      <c r="A39" s="16"/>
      <c r="B39" s="200" t="s">
        <v>72</v>
      </c>
      <c r="C39" s="200"/>
      <c r="D39" s="200"/>
      <c r="E39" s="201">
        <f>SUM(E35:E38)</f>
        <v>17.759999999999998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3</v>
      </c>
      <c r="S39" s="34">
        <v>10</v>
      </c>
      <c r="T39" s="34">
        <v>3</v>
      </c>
      <c r="U39" s="34">
        <v>10</v>
      </c>
      <c r="V39" s="32"/>
      <c r="W39" s="38">
        <v>2</v>
      </c>
      <c r="X39" s="39">
        <v>0.375</v>
      </c>
      <c r="Y39" s="34">
        <v>1</v>
      </c>
      <c r="Z39" s="34" t="s">
        <v>66</v>
      </c>
      <c r="AA39" s="34">
        <v>1</v>
      </c>
      <c r="AB39" s="34" t="s">
        <v>66</v>
      </c>
    </row>
    <row r="40" spans="1:38" ht="15.75" customHeight="1">
      <c r="A40" s="16"/>
      <c r="B40" s="200"/>
      <c r="C40" s="200"/>
      <c r="D40" s="200"/>
      <c r="E40" s="20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2</v>
      </c>
      <c r="S40" s="34" t="s">
        <v>67</v>
      </c>
      <c r="T40" s="34">
        <v>2</v>
      </c>
      <c r="U40" s="34" t="s">
        <v>67</v>
      </c>
      <c r="V40" s="32"/>
      <c r="W40" s="38">
        <v>2</v>
      </c>
      <c r="X40" s="39">
        <v>0.39583333333333331</v>
      </c>
      <c r="Y40" s="34">
        <v>1</v>
      </c>
      <c r="Z40" s="34" t="s">
        <v>66</v>
      </c>
      <c r="AA40" s="34">
        <v>1</v>
      </c>
      <c r="AB40" s="34" t="s">
        <v>66</v>
      </c>
    </row>
    <row r="41" spans="1:38" ht="15.75" customHeight="1">
      <c r="A41" s="16"/>
      <c r="B41" s="200"/>
      <c r="C41" s="200"/>
      <c r="D41" s="200"/>
      <c r="E41" s="203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1</v>
      </c>
      <c r="S41" s="34" t="s">
        <v>67</v>
      </c>
      <c r="T41" s="34">
        <v>1</v>
      </c>
      <c r="U41" s="34" t="s">
        <v>67</v>
      </c>
      <c r="V41" s="32"/>
      <c r="W41" s="38">
        <v>2</v>
      </c>
      <c r="X41" s="39">
        <v>0.41666666666666669</v>
      </c>
      <c r="Y41" s="34">
        <v>2</v>
      </c>
      <c r="Z41" s="34" t="s">
        <v>141</v>
      </c>
      <c r="AA41" s="34">
        <v>2</v>
      </c>
      <c r="AB41" s="34" t="s">
        <v>141</v>
      </c>
    </row>
    <row r="42" spans="1:38" ht="15.75" customHeight="1">
      <c r="A42" s="16"/>
      <c r="B42" s="200"/>
      <c r="C42" s="200"/>
      <c r="D42" s="200"/>
      <c r="E42" s="203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2</v>
      </c>
      <c r="S42" s="34" t="s">
        <v>67</v>
      </c>
      <c r="T42" s="34">
        <v>2</v>
      </c>
      <c r="U42" s="34" t="s">
        <v>67</v>
      </c>
      <c r="V42" s="32"/>
      <c r="W42" s="38">
        <v>2</v>
      </c>
      <c r="X42" s="39">
        <v>0.4375</v>
      </c>
      <c r="Y42" s="34">
        <v>1</v>
      </c>
      <c r="Z42" s="34" t="s">
        <v>141</v>
      </c>
      <c r="AA42" s="34">
        <v>1</v>
      </c>
      <c r="AB42" s="34" t="s">
        <v>141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1</v>
      </c>
      <c r="S43" s="34" t="s">
        <v>67</v>
      </c>
      <c r="T43" s="34">
        <v>1</v>
      </c>
      <c r="U43" s="34" t="s">
        <v>67</v>
      </c>
      <c r="V43" s="32"/>
      <c r="W43" s="38">
        <v>2</v>
      </c>
      <c r="X43" s="39">
        <v>0.45833333333333298</v>
      </c>
      <c r="Y43" s="34">
        <v>2</v>
      </c>
      <c r="Z43" s="34" t="s">
        <v>141</v>
      </c>
      <c r="AA43" s="34">
        <v>2</v>
      </c>
      <c r="AB43" s="34" t="s">
        <v>141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2</v>
      </c>
      <c r="S44" s="34" t="s">
        <v>67</v>
      </c>
      <c r="T44" s="34">
        <v>2</v>
      </c>
      <c r="U44" s="34" t="s">
        <v>67</v>
      </c>
      <c r="V44" s="32"/>
      <c r="W44" s="38">
        <v>2</v>
      </c>
      <c r="X44" s="39">
        <v>0.47916666666666702</v>
      </c>
      <c r="Y44" s="34">
        <v>2</v>
      </c>
      <c r="Z44" s="34" t="s">
        <v>141</v>
      </c>
      <c r="AA44" s="34">
        <v>2</v>
      </c>
      <c r="AB44" s="34" t="s">
        <v>141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1</v>
      </c>
      <c r="S45" s="34" t="s">
        <v>67</v>
      </c>
      <c r="T45" s="34">
        <v>1</v>
      </c>
      <c r="U45" s="34" t="s">
        <v>67</v>
      </c>
      <c r="V45" s="32"/>
      <c r="W45" s="38">
        <v>2</v>
      </c>
      <c r="X45" s="39">
        <v>0.5</v>
      </c>
      <c r="Y45" s="34">
        <v>2</v>
      </c>
      <c r="Z45" s="34" t="s">
        <v>141</v>
      </c>
      <c r="AA45" s="34">
        <v>2</v>
      </c>
      <c r="AB45" s="34" t="s">
        <v>141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2</v>
      </c>
      <c r="S46" s="34" t="s">
        <v>67</v>
      </c>
      <c r="T46" s="34">
        <v>2</v>
      </c>
      <c r="U46" s="34" t="s">
        <v>67</v>
      </c>
      <c r="V46" s="32"/>
      <c r="W46" s="38">
        <v>2</v>
      </c>
      <c r="X46" s="39">
        <v>0.52083333333333337</v>
      </c>
      <c r="Y46" s="34">
        <v>2</v>
      </c>
      <c r="Z46" s="34" t="s">
        <v>141</v>
      </c>
      <c r="AA46" s="34">
        <v>2</v>
      </c>
      <c r="AB46" s="34" t="s">
        <v>141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1</v>
      </c>
      <c r="S47" s="34" t="s">
        <v>67</v>
      </c>
      <c r="T47" s="34">
        <v>1</v>
      </c>
      <c r="U47" s="34" t="s">
        <v>67</v>
      </c>
      <c r="V47" s="32"/>
      <c r="W47" s="38">
        <v>2</v>
      </c>
      <c r="X47" s="39">
        <v>0.54166666666666663</v>
      </c>
      <c r="Y47" s="34">
        <v>1</v>
      </c>
      <c r="Z47" s="34" t="s">
        <v>141</v>
      </c>
      <c r="AA47" s="34">
        <v>1</v>
      </c>
      <c r="AB47" s="34" t="s">
        <v>141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2</v>
      </c>
      <c r="S48" s="34" t="s">
        <v>67</v>
      </c>
      <c r="T48" s="34">
        <v>2</v>
      </c>
      <c r="U48" s="34" t="s">
        <v>67</v>
      </c>
      <c r="V48" s="32"/>
      <c r="W48" s="38">
        <v>2</v>
      </c>
      <c r="X48" s="39">
        <v>0.5625</v>
      </c>
      <c r="Y48" s="34">
        <v>2</v>
      </c>
      <c r="Z48" s="34" t="s">
        <v>141</v>
      </c>
      <c r="AA48" s="34">
        <v>2</v>
      </c>
      <c r="AB48" s="34" t="s">
        <v>141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1</v>
      </c>
      <c r="S49" s="34" t="s">
        <v>67</v>
      </c>
      <c r="T49" s="34">
        <v>1</v>
      </c>
      <c r="U49" s="34" t="s">
        <v>67</v>
      </c>
      <c r="V49" s="32"/>
      <c r="W49" s="38">
        <v>2</v>
      </c>
      <c r="X49" s="39">
        <v>0.58333333333333337</v>
      </c>
      <c r="Y49" s="34">
        <v>2</v>
      </c>
      <c r="Z49" s="34" t="s">
        <v>141</v>
      </c>
      <c r="AA49" s="34">
        <v>2</v>
      </c>
      <c r="AB49" s="34" t="s">
        <v>141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67</v>
      </c>
      <c r="T50" s="34">
        <v>2</v>
      </c>
      <c r="U50" s="34" t="s">
        <v>67</v>
      </c>
      <c r="V50" s="32"/>
      <c r="W50" s="38">
        <v>2</v>
      </c>
      <c r="X50" s="39">
        <v>0.60416666666666663</v>
      </c>
      <c r="Y50" s="34">
        <v>2</v>
      </c>
      <c r="Z50" s="34" t="s">
        <v>141</v>
      </c>
      <c r="AA50" s="34">
        <v>2</v>
      </c>
      <c r="AB50" s="34" t="s">
        <v>141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1</v>
      </c>
      <c r="S51" s="34" t="s">
        <v>67</v>
      </c>
      <c r="T51" s="34">
        <v>1</v>
      </c>
      <c r="U51" s="34" t="s">
        <v>67</v>
      </c>
      <c r="V51" s="32"/>
      <c r="W51" s="38">
        <v>2</v>
      </c>
      <c r="X51" s="39">
        <v>0.625</v>
      </c>
      <c r="Y51" s="34">
        <v>2</v>
      </c>
      <c r="Z51" s="34" t="s">
        <v>141</v>
      </c>
      <c r="AA51" s="34">
        <v>2</v>
      </c>
      <c r="AB51" s="34" t="s">
        <v>141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2</v>
      </c>
      <c r="S52" s="34" t="s">
        <v>70</v>
      </c>
      <c r="T52" s="34">
        <v>2</v>
      </c>
      <c r="U52" s="34" t="s">
        <v>70</v>
      </c>
      <c r="V52" s="32"/>
      <c r="W52" s="38">
        <v>2</v>
      </c>
      <c r="X52" s="39">
        <v>0.64583333333333337</v>
      </c>
      <c r="Y52" s="34">
        <v>1</v>
      </c>
      <c r="Z52" s="34" t="s">
        <v>141</v>
      </c>
      <c r="AA52" s="34">
        <v>1</v>
      </c>
      <c r="AB52" s="34" t="s">
        <v>141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70</v>
      </c>
      <c r="T53" s="34">
        <v>2</v>
      </c>
      <c r="U53" s="34" t="s">
        <v>70</v>
      </c>
      <c r="V53" s="32"/>
      <c r="W53" s="38">
        <v>2</v>
      </c>
      <c r="X53" s="39">
        <v>0.66666666666666663</v>
      </c>
      <c r="Y53" s="34">
        <v>2</v>
      </c>
      <c r="Z53" s="34" t="s">
        <v>141</v>
      </c>
      <c r="AA53" s="34">
        <v>2</v>
      </c>
      <c r="AB53" s="34" t="s">
        <v>141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73</v>
      </c>
      <c r="T54" s="34">
        <v>2</v>
      </c>
      <c r="U54" s="34" t="s">
        <v>73</v>
      </c>
      <c r="V54" s="32"/>
      <c r="W54" s="38">
        <v>2</v>
      </c>
      <c r="X54" s="39">
        <v>0.6875</v>
      </c>
      <c r="Y54" s="34">
        <v>2</v>
      </c>
      <c r="Z54" s="34" t="s">
        <v>141</v>
      </c>
      <c r="AA54" s="34">
        <v>2</v>
      </c>
      <c r="AB54" s="34" t="s">
        <v>141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3</v>
      </c>
      <c r="S55" s="34" t="s">
        <v>73</v>
      </c>
      <c r="T55" s="34">
        <v>3</v>
      </c>
      <c r="U55" s="34" t="s">
        <v>73</v>
      </c>
      <c r="V55" s="32"/>
      <c r="W55" s="38">
        <v>2</v>
      </c>
      <c r="X55" s="39">
        <v>0.70833333333333337</v>
      </c>
      <c r="Y55" s="34">
        <v>2</v>
      </c>
      <c r="Z55" s="34" t="s">
        <v>141</v>
      </c>
      <c r="AA55" s="34">
        <v>2</v>
      </c>
      <c r="AB55" s="34" t="s">
        <v>141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73</v>
      </c>
      <c r="T56" s="34">
        <v>2</v>
      </c>
      <c r="U56" s="34" t="s">
        <v>73</v>
      </c>
      <c r="V56" s="32"/>
      <c r="W56" s="38">
        <v>2</v>
      </c>
      <c r="X56" s="39">
        <v>0.72916666666666663</v>
      </c>
      <c r="Y56" s="34">
        <v>2</v>
      </c>
      <c r="Z56" s="34" t="s">
        <v>141</v>
      </c>
      <c r="AA56" s="34">
        <v>2</v>
      </c>
      <c r="AB56" s="34" t="s">
        <v>141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3</v>
      </c>
      <c r="S57" s="34" t="s">
        <v>73</v>
      </c>
      <c r="T57" s="34">
        <v>3</v>
      </c>
      <c r="U57" s="34" t="s">
        <v>73</v>
      </c>
      <c r="V57" s="32"/>
      <c r="W57" s="38">
        <v>2</v>
      </c>
      <c r="X57" s="39">
        <v>0.75</v>
      </c>
      <c r="Y57" s="34">
        <v>1</v>
      </c>
      <c r="Z57" s="34" t="s">
        <v>141</v>
      </c>
      <c r="AA57" s="34">
        <v>1</v>
      </c>
      <c r="AB57" s="34" t="s">
        <v>141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67</v>
      </c>
      <c r="T58" s="34">
        <v>2</v>
      </c>
      <c r="U58" s="34" t="s">
        <v>67</v>
      </c>
      <c r="V58" s="32"/>
      <c r="W58" s="38">
        <v>2</v>
      </c>
      <c r="X58" s="39">
        <v>0.77083333333333337</v>
      </c>
      <c r="Y58" s="34">
        <v>2</v>
      </c>
      <c r="Z58" s="34" t="s">
        <v>141</v>
      </c>
      <c r="AA58" s="34">
        <v>2</v>
      </c>
      <c r="AB58" s="34" t="s">
        <v>141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1</v>
      </c>
      <c r="S59" s="34" t="s">
        <v>67</v>
      </c>
      <c r="T59" s="34">
        <v>1</v>
      </c>
      <c r="U59" s="34" t="s">
        <v>67</v>
      </c>
      <c r="V59" s="32"/>
      <c r="W59" s="38">
        <v>2</v>
      </c>
      <c r="X59" s="39">
        <v>0.79166666666666663</v>
      </c>
      <c r="Y59" s="34">
        <v>2</v>
      </c>
      <c r="Z59" s="34" t="s">
        <v>141</v>
      </c>
      <c r="AA59" s="34">
        <v>2</v>
      </c>
      <c r="AB59" s="34" t="s">
        <v>141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67</v>
      </c>
      <c r="T60" s="34">
        <v>2</v>
      </c>
      <c r="U60" s="34" t="s">
        <v>67</v>
      </c>
      <c r="V60" s="32"/>
      <c r="W60" s="38">
        <v>2</v>
      </c>
      <c r="X60" s="39">
        <v>0.8125</v>
      </c>
      <c r="Y60" s="34">
        <v>2</v>
      </c>
      <c r="Z60" s="34" t="s">
        <v>141</v>
      </c>
      <c r="AA60" s="34">
        <v>2</v>
      </c>
      <c r="AB60" s="34" t="s">
        <v>141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1</v>
      </c>
      <c r="S61" s="34" t="s">
        <v>67</v>
      </c>
      <c r="T61" s="34">
        <v>1</v>
      </c>
      <c r="U61" s="34" t="s">
        <v>67</v>
      </c>
      <c r="V61" s="32"/>
      <c r="W61" s="38">
        <v>2</v>
      </c>
      <c r="X61" s="39">
        <v>0.83333333333333337</v>
      </c>
      <c r="Y61" s="34">
        <v>2</v>
      </c>
      <c r="Z61" s="34" t="s">
        <v>141</v>
      </c>
      <c r="AA61" s="34">
        <v>2</v>
      </c>
      <c r="AB61" s="34" t="s">
        <v>141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2</v>
      </c>
      <c r="S62" s="34" t="s">
        <v>67</v>
      </c>
      <c r="T62" s="34">
        <v>2</v>
      </c>
      <c r="U62" s="34" t="s">
        <v>67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67</v>
      </c>
      <c r="T63" s="34">
        <v>1</v>
      </c>
      <c r="U63" s="34" t="s">
        <v>67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66</v>
      </c>
      <c r="T64" s="34">
        <v>1</v>
      </c>
      <c r="U64" s="34" t="s">
        <v>66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0</v>
      </c>
      <c r="S67" s="34" t="s">
        <v>63</v>
      </c>
      <c r="T67" s="34">
        <v>0</v>
      </c>
      <c r="U67" s="34" t="s">
        <v>63</v>
      </c>
      <c r="V67" s="32"/>
      <c r="W67" s="38">
        <v>2</v>
      </c>
      <c r="X67" s="39">
        <v>0.95833333333333337</v>
      </c>
      <c r="Y67" s="34">
        <v>0</v>
      </c>
      <c r="Z67" s="34" t="s">
        <v>63</v>
      </c>
      <c r="AA67" s="34">
        <v>0</v>
      </c>
      <c r="AB67" s="34" t="s">
        <v>63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0</v>
      </c>
      <c r="S68" s="34" t="s">
        <v>63</v>
      </c>
      <c r="T68" s="34">
        <v>0</v>
      </c>
      <c r="U68" s="34" t="s">
        <v>63</v>
      </c>
      <c r="V68" s="32"/>
      <c r="W68" s="38">
        <v>2</v>
      </c>
      <c r="X68" s="39">
        <v>0.97916666666666663</v>
      </c>
      <c r="Y68" s="34">
        <v>0</v>
      </c>
      <c r="Z68" s="34" t="s">
        <v>63</v>
      </c>
      <c r="AA68" s="34">
        <v>0</v>
      </c>
      <c r="AB68" s="34" t="s">
        <v>63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0</v>
      </c>
      <c r="S69" s="34" t="s">
        <v>63</v>
      </c>
      <c r="T69" s="34">
        <v>0</v>
      </c>
      <c r="U69" s="34" t="s">
        <v>63</v>
      </c>
      <c r="V69" s="32"/>
      <c r="W69" s="38">
        <v>2</v>
      </c>
      <c r="X69" s="39">
        <v>0</v>
      </c>
      <c r="Y69" s="34">
        <v>0</v>
      </c>
      <c r="Z69" s="34" t="s">
        <v>63</v>
      </c>
      <c r="AA69" s="34">
        <v>0</v>
      </c>
      <c r="AB69" s="34" t="s">
        <v>63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0</v>
      </c>
      <c r="U70" s="34" t="s">
        <v>63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04" t="s">
        <v>60</v>
      </c>
      <c r="Q75" s="205"/>
      <c r="R75" s="44">
        <f>SUM(R27:R74)</f>
        <v>60</v>
      </c>
      <c r="S75" s="44"/>
      <c r="T75" s="44">
        <f>SUM(T27:T74)</f>
        <v>60</v>
      </c>
      <c r="U75" s="44"/>
      <c r="V75" s="32"/>
      <c r="W75" s="206" t="s">
        <v>60</v>
      </c>
      <c r="X75" s="207"/>
      <c r="Y75" s="44">
        <f>SUM(Y27:Y74)</f>
        <v>50</v>
      </c>
      <c r="Z75" s="44"/>
      <c r="AA75" s="44">
        <f>SUM(AA27:AA74)</f>
        <v>50</v>
      </c>
      <c r="AB75" s="44"/>
      <c r="AH75" s="1"/>
    </row>
    <row r="76" spans="1:34" ht="15.75" customHeight="1">
      <c r="P76" s="73"/>
      <c r="Q76" s="73"/>
      <c r="R76" s="74"/>
      <c r="S76" s="74"/>
      <c r="T76" s="74"/>
      <c r="U76" s="74"/>
      <c r="V76" s="32"/>
      <c r="W76" s="74"/>
      <c r="X76" s="74"/>
      <c r="Y76" s="74"/>
      <c r="Z76" s="74"/>
      <c r="AA76" s="74"/>
      <c r="AB76" s="74"/>
      <c r="AH76" s="1"/>
    </row>
    <row r="77" spans="1:34" ht="15.75" customHeight="1">
      <c r="P77" s="73"/>
      <c r="Q77" s="73"/>
      <c r="R77" s="74"/>
      <c r="S77" s="74"/>
      <c r="T77" s="74"/>
      <c r="U77" s="74"/>
      <c r="V77" s="32"/>
      <c r="W77" s="74"/>
      <c r="X77" s="74"/>
      <c r="Y77" s="74"/>
      <c r="Z77" s="74"/>
      <c r="AA77" s="74"/>
      <c r="AB77" s="74"/>
      <c r="AH77" s="1"/>
    </row>
    <row r="78" spans="1:34" ht="15.75" customHeight="1">
      <c r="P78" s="73"/>
      <c r="Q78" s="73"/>
      <c r="R78" s="74"/>
      <c r="S78" s="74"/>
      <c r="T78" s="74"/>
      <c r="U78" s="74"/>
      <c r="V78" s="32"/>
      <c r="W78" s="74"/>
      <c r="X78" s="74"/>
      <c r="Y78" s="74"/>
      <c r="Z78" s="74"/>
      <c r="AA78" s="74"/>
      <c r="AB78" s="74"/>
      <c r="AH78" s="1"/>
    </row>
    <row r="79" spans="1:34" ht="15.75" customHeight="1">
      <c r="P79" s="73"/>
      <c r="Q79" s="73"/>
      <c r="R79" s="74"/>
      <c r="S79" s="74"/>
      <c r="T79" s="74"/>
      <c r="U79" s="74"/>
      <c r="V79" s="32"/>
      <c r="W79" s="74"/>
      <c r="X79" s="74"/>
      <c r="Y79" s="74"/>
      <c r="Z79" s="74"/>
      <c r="AA79" s="74"/>
      <c r="AB79" s="74"/>
      <c r="AH79" s="1"/>
    </row>
    <row r="80" spans="1:34" ht="15.75" customHeight="1">
      <c r="P80" s="73"/>
      <c r="Q80" s="73"/>
      <c r="R80" s="74"/>
      <c r="S80" s="74"/>
      <c r="T80" s="74"/>
      <c r="U80" s="74"/>
      <c r="V80" s="32"/>
      <c r="W80" s="74"/>
      <c r="X80" s="74"/>
      <c r="Y80" s="74"/>
      <c r="Z80" s="74"/>
      <c r="AA80" s="74"/>
      <c r="AB80" s="74"/>
      <c r="AH80" s="1"/>
    </row>
    <row r="81" spans="16:34" ht="15.75" customHeight="1">
      <c r="P81" s="73"/>
      <c r="Q81" s="73"/>
      <c r="R81" s="74"/>
      <c r="S81" s="74"/>
      <c r="T81" s="74"/>
      <c r="U81" s="74"/>
      <c r="V81" s="32"/>
      <c r="W81" s="74"/>
      <c r="X81" s="74"/>
      <c r="Y81" s="74"/>
      <c r="Z81" s="74"/>
      <c r="AA81" s="74"/>
      <c r="AB81" s="74"/>
      <c r="AH81" s="1"/>
    </row>
    <row r="82" spans="16:34" ht="15.75" customHeight="1">
      <c r="P82" s="73"/>
      <c r="Q82" s="73"/>
      <c r="R82" s="74"/>
      <c r="S82" s="74"/>
      <c r="T82" s="74"/>
      <c r="U82" s="74"/>
      <c r="V82" s="32"/>
      <c r="W82" s="74"/>
      <c r="X82" s="74"/>
      <c r="Y82" s="74"/>
      <c r="Z82" s="74"/>
      <c r="AA82" s="74"/>
      <c r="AB82" s="74"/>
      <c r="AH82" s="1"/>
    </row>
    <row r="83" spans="16:34" ht="15.75" customHeight="1">
      <c r="P83" s="73"/>
      <c r="Q83" s="73"/>
      <c r="R83" s="74"/>
      <c r="S83" s="74"/>
      <c r="T83" s="74"/>
      <c r="U83" s="74"/>
      <c r="V83" s="32"/>
      <c r="W83" s="74"/>
      <c r="X83" s="74"/>
      <c r="Y83" s="74"/>
      <c r="Z83" s="74"/>
      <c r="AA83" s="74"/>
      <c r="AB83" s="74"/>
      <c r="AH83" s="1"/>
    </row>
    <row r="84" spans="16:34" ht="15.75" customHeight="1">
      <c r="P84" s="73"/>
      <c r="Q84" s="73"/>
      <c r="R84" s="74"/>
      <c r="S84" s="74"/>
      <c r="T84" s="74"/>
      <c r="U84" s="74"/>
      <c r="V84" s="32"/>
      <c r="W84" s="74"/>
      <c r="X84" s="74"/>
      <c r="Y84" s="74"/>
      <c r="Z84" s="74"/>
      <c r="AA84" s="74"/>
      <c r="AB84" s="74"/>
      <c r="AH84" s="1"/>
    </row>
    <row r="85" spans="16:34" ht="15.75" customHeight="1">
      <c r="P85" s="73"/>
      <c r="Q85" s="73"/>
      <c r="R85" s="74"/>
      <c r="S85" s="74"/>
      <c r="T85" s="74"/>
      <c r="U85" s="74"/>
      <c r="V85" s="32"/>
      <c r="W85" s="74"/>
      <c r="X85" s="74"/>
      <c r="Y85" s="74"/>
      <c r="Z85" s="74"/>
      <c r="AA85" s="74"/>
      <c r="AB85" s="74"/>
      <c r="AH85" s="1"/>
    </row>
    <row r="86" spans="16:34" ht="15.75" customHeight="1">
      <c r="P86" s="73"/>
      <c r="Q86" s="73"/>
      <c r="R86" s="74"/>
      <c r="S86" s="74"/>
      <c r="T86" s="74"/>
      <c r="U86" s="74"/>
      <c r="V86" s="32"/>
      <c r="W86" s="74"/>
      <c r="X86" s="74"/>
      <c r="Y86" s="74"/>
      <c r="Z86" s="74"/>
      <c r="AA86" s="74"/>
      <c r="AB86" s="74"/>
      <c r="AH86" s="1"/>
    </row>
    <row r="87" spans="16:34" ht="15.75" customHeight="1">
      <c r="P87" s="73"/>
      <c r="Q87" s="73"/>
      <c r="R87" s="74"/>
      <c r="S87" s="74"/>
      <c r="T87" s="74"/>
      <c r="U87" s="74"/>
      <c r="V87" s="32"/>
      <c r="W87" s="74"/>
      <c r="X87" s="74"/>
      <c r="Y87" s="74"/>
      <c r="Z87" s="74"/>
      <c r="AA87" s="74"/>
      <c r="AB87" s="74"/>
      <c r="AH87" s="1"/>
    </row>
    <row r="88" spans="16:34" ht="15.75" customHeight="1">
      <c r="P88" s="73"/>
      <c r="Q88" s="73"/>
      <c r="R88" s="74"/>
      <c r="S88" s="74"/>
      <c r="T88" s="74"/>
      <c r="U88" s="74"/>
      <c r="V88" s="32"/>
      <c r="W88" s="74"/>
      <c r="X88" s="74"/>
      <c r="Y88" s="74"/>
      <c r="Z88" s="74"/>
      <c r="AA88" s="74"/>
      <c r="AB88" s="74"/>
      <c r="AH88" s="1"/>
    </row>
    <row r="89" spans="16:34" ht="15.75" customHeight="1">
      <c r="P89" s="73"/>
      <c r="Q89" s="73"/>
      <c r="R89" s="74"/>
      <c r="S89" s="74"/>
      <c r="T89" s="74"/>
      <c r="U89" s="74"/>
      <c r="V89" s="32"/>
      <c r="W89" s="74"/>
      <c r="X89" s="74"/>
      <c r="Y89" s="74"/>
      <c r="Z89" s="74"/>
      <c r="AA89" s="74"/>
      <c r="AB89" s="74"/>
      <c r="AH89" s="1"/>
    </row>
    <row r="90" spans="16:34" ht="15.75" customHeight="1">
      <c r="P90" s="73"/>
      <c r="Q90" s="73"/>
      <c r="R90" s="74"/>
      <c r="S90" s="74"/>
      <c r="T90" s="74"/>
      <c r="U90" s="74"/>
      <c r="V90" s="32"/>
      <c r="W90" s="74"/>
      <c r="X90" s="74"/>
      <c r="Y90" s="74"/>
      <c r="Z90" s="74"/>
      <c r="AA90" s="74"/>
      <c r="AB90" s="74"/>
      <c r="AH90" s="1"/>
    </row>
    <row r="91" spans="16:34" ht="15.75" customHeight="1">
      <c r="P91" s="73"/>
      <c r="Q91" s="73"/>
      <c r="R91" s="74"/>
      <c r="S91" s="74"/>
      <c r="T91" s="74"/>
      <c r="U91" s="74"/>
      <c r="V91" s="32"/>
      <c r="W91" s="74"/>
      <c r="X91" s="74"/>
      <c r="Y91" s="74"/>
      <c r="Z91" s="74"/>
      <c r="AA91" s="74"/>
      <c r="AB91" s="74"/>
      <c r="AH91" s="1"/>
    </row>
    <row r="92" spans="16:34" ht="15.75" customHeight="1">
      <c r="P92" s="73"/>
      <c r="Q92" s="73"/>
      <c r="R92" s="74"/>
      <c r="S92" s="74"/>
      <c r="T92" s="74"/>
      <c r="U92" s="74"/>
      <c r="V92" s="32"/>
      <c r="W92" s="74"/>
      <c r="X92" s="74"/>
      <c r="Y92" s="74"/>
      <c r="Z92" s="74"/>
      <c r="AA92" s="74"/>
      <c r="AB92" s="74"/>
      <c r="AH92" s="1"/>
    </row>
    <row r="93" spans="16:34" ht="15.75" customHeight="1">
      <c r="P93" s="73"/>
      <c r="Q93" s="73"/>
      <c r="R93" s="74"/>
      <c r="S93" s="74"/>
      <c r="T93" s="74"/>
      <c r="U93" s="74"/>
      <c r="V93" s="32"/>
      <c r="W93" s="74"/>
      <c r="X93" s="74"/>
      <c r="Y93" s="74"/>
      <c r="Z93" s="74"/>
      <c r="AA93" s="74"/>
      <c r="AB93" s="74"/>
      <c r="AH93" s="1"/>
    </row>
    <row r="94" spans="16:34" ht="15.75" customHeight="1">
      <c r="P94" s="73"/>
      <c r="Q94" s="73"/>
      <c r="R94" s="74"/>
      <c r="S94" s="74"/>
      <c r="T94" s="74"/>
      <c r="U94" s="74"/>
      <c r="V94" s="32"/>
      <c r="W94" s="74"/>
      <c r="X94" s="74"/>
      <c r="Y94" s="74"/>
      <c r="Z94" s="74"/>
      <c r="AA94" s="74"/>
      <c r="AB94" s="74"/>
      <c r="AH94" s="1"/>
    </row>
    <row r="95" spans="16:34" ht="15.75" customHeight="1">
      <c r="P95" s="73"/>
      <c r="Q95" s="73"/>
      <c r="R95" s="74"/>
      <c r="S95" s="74"/>
      <c r="T95" s="74"/>
      <c r="U95" s="74"/>
      <c r="V95" s="32"/>
      <c r="W95" s="74"/>
      <c r="X95" s="74"/>
      <c r="Y95" s="74"/>
      <c r="Z95" s="74"/>
      <c r="AA95" s="74"/>
      <c r="AB95" s="74"/>
      <c r="AH95" s="1"/>
    </row>
    <row r="96" spans="16:34" ht="15.75" customHeight="1">
      <c r="P96" s="73"/>
      <c r="Q96" s="73"/>
      <c r="R96" s="74"/>
      <c r="S96" s="74"/>
      <c r="T96" s="74"/>
      <c r="U96" s="74"/>
      <c r="V96" s="32"/>
      <c r="W96" s="74"/>
      <c r="X96" s="74"/>
      <c r="Y96" s="74"/>
      <c r="Z96" s="74"/>
      <c r="AA96" s="74"/>
      <c r="AB96" s="74"/>
      <c r="AH96" s="1"/>
    </row>
    <row r="97" spans="2:34" ht="15.75" customHeight="1">
      <c r="P97" s="73"/>
      <c r="Q97" s="73"/>
      <c r="R97" s="74"/>
      <c r="S97" s="74"/>
      <c r="T97" s="74"/>
      <c r="U97" s="74"/>
      <c r="V97" s="32"/>
      <c r="W97" s="74"/>
      <c r="X97" s="74"/>
      <c r="Y97" s="74"/>
      <c r="Z97" s="74"/>
      <c r="AA97" s="74"/>
      <c r="AB97" s="74"/>
      <c r="AH97" s="1"/>
    </row>
    <row r="98" spans="2:34" ht="15.75" customHeight="1">
      <c r="P98" s="73"/>
      <c r="Q98" s="73"/>
      <c r="R98" s="74"/>
      <c r="S98" s="74"/>
      <c r="T98" s="74"/>
      <c r="U98" s="74"/>
      <c r="V98" s="32"/>
      <c r="W98" s="74"/>
      <c r="X98" s="74"/>
      <c r="Y98" s="74"/>
      <c r="Z98" s="74"/>
      <c r="AA98" s="74"/>
      <c r="AB98" s="74"/>
      <c r="AH98" s="1"/>
    </row>
    <row r="99" spans="2:34" ht="15.75" customHeight="1">
      <c r="P99" s="73"/>
      <c r="Q99" s="73"/>
      <c r="R99" s="74"/>
      <c r="S99" s="74"/>
      <c r="T99" s="74"/>
      <c r="U99" s="74"/>
      <c r="V99" s="32"/>
      <c r="W99" s="74"/>
      <c r="X99" s="74"/>
      <c r="Y99" s="74"/>
      <c r="Z99" s="74"/>
      <c r="AA99" s="74"/>
      <c r="AB99" s="74"/>
      <c r="AH99" s="1"/>
    </row>
    <row r="100" spans="2:34" ht="15.75" customHeight="1">
      <c r="P100" s="73"/>
      <c r="Q100" s="73"/>
      <c r="R100" s="74"/>
      <c r="S100" s="74"/>
      <c r="T100" s="74"/>
      <c r="U100" s="74"/>
      <c r="V100" s="32"/>
      <c r="W100" s="74"/>
      <c r="X100" s="74"/>
      <c r="Y100" s="74"/>
      <c r="Z100" s="74"/>
      <c r="AA100" s="74"/>
      <c r="AB100" s="74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179" t="s">
        <v>75</v>
      </c>
      <c r="E102" s="179"/>
      <c r="F102" s="179"/>
      <c r="G102" s="179"/>
      <c r="H102" s="179"/>
      <c r="I102" s="179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02" t="s">
        <v>76</v>
      </c>
      <c r="C104" s="208" t="s">
        <v>77</v>
      </c>
      <c r="D104" s="202" t="s">
        <v>78</v>
      </c>
      <c r="E104" s="202" t="s">
        <v>79</v>
      </c>
      <c r="F104" s="202" t="s">
        <v>80</v>
      </c>
      <c r="G104" s="202" t="s">
        <v>81</v>
      </c>
      <c r="H104" s="202" t="s">
        <v>82</v>
      </c>
      <c r="I104" s="202" t="s">
        <v>83</v>
      </c>
      <c r="J104" s="202" t="s">
        <v>84</v>
      </c>
      <c r="P104" s="195" t="s">
        <v>5</v>
      </c>
      <c r="Q104" s="195" t="s">
        <v>56</v>
      </c>
      <c r="R104" s="198" t="s">
        <v>57</v>
      </c>
      <c r="S104" s="199"/>
      <c r="T104" s="198" t="s">
        <v>58</v>
      </c>
      <c r="U104" s="199"/>
      <c r="V104" s="32"/>
      <c r="W104" s="195" t="s">
        <v>5</v>
      </c>
      <c r="X104" s="195" t="s">
        <v>56</v>
      </c>
      <c r="Y104" s="198" t="s">
        <v>57</v>
      </c>
      <c r="Z104" s="199"/>
      <c r="AA104" s="198" t="s">
        <v>58</v>
      </c>
      <c r="AB104" s="199"/>
      <c r="AH104" s="1"/>
    </row>
    <row r="105" spans="2:34" ht="15.75" customHeight="1">
      <c r="B105" s="202"/>
      <c r="C105" s="209"/>
      <c r="D105" s="202"/>
      <c r="E105" s="202"/>
      <c r="F105" s="202"/>
      <c r="G105" s="202"/>
      <c r="H105" s="202"/>
      <c r="I105" s="202"/>
      <c r="J105" s="202"/>
      <c r="P105" s="196"/>
      <c r="Q105" s="196"/>
      <c r="R105" s="195" t="s">
        <v>60</v>
      </c>
      <c r="S105" s="195" t="s">
        <v>61</v>
      </c>
      <c r="T105" s="195" t="s">
        <v>85</v>
      </c>
      <c r="U105" s="195" t="s">
        <v>61</v>
      </c>
      <c r="V105" s="32"/>
      <c r="W105" s="196"/>
      <c r="X105" s="196"/>
      <c r="Y105" s="195" t="s">
        <v>60</v>
      </c>
      <c r="Z105" s="195" t="s">
        <v>61</v>
      </c>
      <c r="AA105" s="195" t="s">
        <v>60</v>
      </c>
      <c r="AB105" s="195" t="s">
        <v>61</v>
      </c>
      <c r="AH105" s="1"/>
    </row>
    <row r="106" spans="2:34" ht="15.75" customHeight="1">
      <c r="B106" s="202"/>
      <c r="C106" s="209"/>
      <c r="D106" s="202"/>
      <c r="E106" s="202"/>
      <c r="F106" s="202"/>
      <c r="G106" s="202"/>
      <c r="H106" s="202"/>
      <c r="I106" s="202"/>
      <c r="J106" s="202"/>
      <c r="P106" s="196"/>
      <c r="Q106" s="196"/>
      <c r="R106" s="196"/>
      <c r="S106" s="196"/>
      <c r="T106" s="196"/>
      <c r="U106" s="196"/>
      <c r="V106" s="32"/>
      <c r="W106" s="196"/>
      <c r="X106" s="196"/>
      <c r="Y106" s="196"/>
      <c r="Z106" s="196"/>
      <c r="AA106" s="196"/>
      <c r="AB106" s="196"/>
    </row>
    <row r="107" spans="2:34" ht="15.75" customHeight="1">
      <c r="B107" s="202"/>
      <c r="C107" s="209"/>
      <c r="D107" s="202"/>
      <c r="E107" s="202"/>
      <c r="F107" s="202"/>
      <c r="G107" s="202"/>
      <c r="H107" s="202"/>
      <c r="I107" s="202"/>
      <c r="J107" s="202"/>
      <c r="P107" s="196"/>
      <c r="Q107" s="196"/>
      <c r="R107" s="196"/>
      <c r="S107" s="196"/>
      <c r="T107" s="196"/>
      <c r="U107" s="196"/>
      <c r="V107" s="32"/>
      <c r="W107" s="196"/>
      <c r="X107" s="196"/>
      <c r="Y107" s="196"/>
      <c r="Z107" s="196"/>
      <c r="AA107" s="196"/>
      <c r="AB107" s="196"/>
    </row>
    <row r="108" spans="2:34" ht="15.75" customHeight="1">
      <c r="B108" s="202"/>
      <c r="C108" s="209"/>
      <c r="D108" s="202"/>
      <c r="E108" s="202"/>
      <c r="F108" s="202"/>
      <c r="G108" s="202"/>
      <c r="H108" s="202"/>
      <c r="I108" s="202"/>
      <c r="J108" s="202"/>
      <c r="P108" s="196"/>
      <c r="Q108" s="196"/>
      <c r="R108" s="196"/>
      <c r="S108" s="196"/>
      <c r="T108" s="196"/>
      <c r="U108" s="196"/>
      <c r="V108" s="32"/>
      <c r="W108" s="196"/>
      <c r="X108" s="196"/>
      <c r="Y108" s="196"/>
      <c r="Z108" s="196"/>
      <c r="AA108" s="196"/>
      <c r="AB108" s="196"/>
    </row>
    <row r="109" spans="2:34" ht="15.75" customHeight="1">
      <c r="B109" s="202"/>
      <c r="C109" s="209"/>
      <c r="D109" s="202"/>
      <c r="E109" s="202"/>
      <c r="F109" s="202"/>
      <c r="G109" s="202"/>
      <c r="H109" s="202"/>
      <c r="I109" s="202"/>
      <c r="J109" s="202"/>
      <c r="P109" s="197"/>
      <c r="Q109" s="197"/>
      <c r="R109" s="197"/>
      <c r="S109" s="197"/>
      <c r="T109" s="197"/>
      <c r="U109" s="197"/>
      <c r="V109" s="32"/>
      <c r="W109" s="197"/>
      <c r="X109" s="197"/>
      <c r="Y109" s="197"/>
      <c r="Z109" s="197"/>
      <c r="AA109" s="197"/>
      <c r="AB109" s="197"/>
    </row>
    <row r="110" spans="2:34" ht="15.75" customHeight="1">
      <c r="B110" s="202"/>
      <c r="C110" s="209"/>
      <c r="D110" s="202"/>
      <c r="E110" s="202"/>
      <c r="F110" s="202"/>
      <c r="G110" s="202"/>
      <c r="H110" s="202"/>
      <c r="I110" s="202"/>
      <c r="J110" s="202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02"/>
      <c r="C111" s="210"/>
      <c r="D111" s="202"/>
      <c r="E111" s="202"/>
      <c r="F111" s="202"/>
      <c r="G111" s="202"/>
      <c r="H111" s="202"/>
      <c r="I111" s="202"/>
      <c r="J111" s="202"/>
      <c r="L111" s="1" t="s">
        <v>86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142</v>
      </c>
      <c r="D112" s="1" t="s">
        <v>119</v>
      </c>
      <c r="E112" s="51">
        <v>55.708447423599097</v>
      </c>
      <c r="F112" s="51">
        <v>37.7300476059091</v>
      </c>
      <c r="G112" s="13">
        <f>IF(M112&gt;0,0,IF(N112&gt;0,1,""))</f>
        <v>0</v>
      </c>
      <c r="H112" s="57">
        <v>0</v>
      </c>
      <c r="I112" s="58"/>
      <c r="J112" s="13">
        <f>IF(AND(M112&gt;0,M112&lt;999),M112,IF(AND(N112&gt;0,N112&lt;999),N112," "))</f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f t="shared" ref="B113:B176" si="0">IF(C113=" ","",IF(C113=$L$9,B112,B112+1))</f>
        <v>2</v>
      </c>
      <c r="C113" s="50" t="s">
        <v>143</v>
      </c>
      <c r="D113" s="1" t="s">
        <v>119</v>
      </c>
      <c r="E113" s="51">
        <v>55.700787089699801</v>
      </c>
      <c r="F113" s="51">
        <v>37.732318234572297</v>
      </c>
      <c r="G113" s="13">
        <f t="shared" ref="G113:G143" si="1">IF(M113&gt;0,0,IF(N113&gt;0,1,""))</f>
        <v>0</v>
      </c>
      <c r="H113" s="57">
        <v>0.86699999999999999</v>
      </c>
      <c r="I113" s="58">
        <f>IFERROR(IF(IF(ISERROR(H113-H112),"",H113-H112)&lt;0,"",H113-H112)," ")</f>
        <v>0.86699999999999999</v>
      </c>
      <c r="J113" s="13">
        <f t="shared" ref="J113:J136" si="2">IF(AND(M113&gt;0,M113&lt;999),M113,IF(AND(N113&gt;0,N113&lt;999),N113," "))</f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f t="shared" si="0"/>
        <v>3</v>
      </c>
      <c r="C114" s="50" t="s">
        <v>144</v>
      </c>
      <c r="D114" s="1" t="s">
        <v>119</v>
      </c>
      <c r="E114" s="51">
        <v>55.695848170537502</v>
      </c>
      <c r="F114" s="51">
        <v>37.733613208549002</v>
      </c>
      <c r="G114" s="13">
        <f t="shared" si="1"/>
        <v>0</v>
      </c>
      <c r="H114" s="57">
        <v>1.3559999999999999</v>
      </c>
      <c r="I114" s="58">
        <f t="shared" ref="I114:I178" si="3">IFERROR(IF(IF(ISERROR(H114-H113),"",H114-H113)&lt;0,"",H114-H113)," ")</f>
        <v>0.48899999999999988</v>
      </c>
      <c r="J114" s="13">
        <f t="shared" si="2"/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13">
        <f t="shared" si="0"/>
        <v>4</v>
      </c>
      <c r="C115" s="50" t="s">
        <v>145</v>
      </c>
      <c r="D115" s="1" t="s">
        <v>119</v>
      </c>
      <c r="E115" s="51">
        <v>55.692047750887497</v>
      </c>
      <c r="F115" s="51">
        <v>37.735049781578503</v>
      </c>
      <c r="G115" s="13">
        <f t="shared" si="1"/>
        <v>0</v>
      </c>
      <c r="H115" s="57">
        <v>1.855</v>
      </c>
      <c r="I115" s="58">
        <f t="shared" si="3"/>
        <v>0.49900000000000011</v>
      </c>
      <c r="J115" s="13">
        <f t="shared" si="2"/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0</v>
      </c>
      <c r="S115" s="17" t="s">
        <v>63</v>
      </c>
      <c r="T115" s="17">
        <v>0</v>
      </c>
      <c r="U115" s="17" t="s">
        <v>63</v>
      </c>
      <c r="V115" s="32"/>
      <c r="W115" s="38">
        <v>4</v>
      </c>
      <c r="X115" s="37">
        <v>0.22916666666666666</v>
      </c>
      <c r="Y115" s="17">
        <v>0</v>
      </c>
      <c r="Z115" s="17" t="s">
        <v>63</v>
      </c>
      <c r="AA115" s="17">
        <v>0</v>
      </c>
      <c r="AB115" s="17" t="s">
        <v>63</v>
      </c>
      <c r="AH115" s="53"/>
    </row>
    <row r="116" spans="2:34" ht="15.75" customHeight="1">
      <c r="B116" s="13">
        <f t="shared" si="0"/>
        <v>5</v>
      </c>
      <c r="C116" s="50" t="s">
        <v>146</v>
      </c>
      <c r="D116" s="1" t="s">
        <v>119</v>
      </c>
      <c r="E116" s="51">
        <v>55.689253993927302</v>
      </c>
      <c r="F116" s="51">
        <v>37.736095315203599</v>
      </c>
      <c r="G116" s="13">
        <f t="shared" si="1"/>
        <v>0</v>
      </c>
      <c r="H116" s="57">
        <v>2.1890000000000001</v>
      </c>
      <c r="I116" s="58">
        <f t="shared" si="3"/>
        <v>0.33400000000000007</v>
      </c>
      <c r="J116" s="13">
        <f t="shared" si="2"/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0</v>
      </c>
      <c r="S116" s="17" t="s">
        <v>63</v>
      </c>
      <c r="T116" s="17">
        <v>0</v>
      </c>
      <c r="U116" s="17" t="s">
        <v>63</v>
      </c>
      <c r="V116" s="32"/>
      <c r="W116" s="38">
        <v>4</v>
      </c>
      <c r="X116" s="37">
        <v>0.25</v>
      </c>
      <c r="Y116" s="17">
        <v>0</v>
      </c>
      <c r="Z116" s="17" t="s">
        <v>63</v>
      </c>
      <c r="AA116" s="17">
        <v>0</v>
      </c>
      <c r="AB116" s="17" t="s">
        <v>63</v>
      </c>
      <c r="AH116" s="53"/>
    </row>
    <row r="117" spans="2:34" ht="15.75" customHeight="1">
      <c r="B117" s="13">
        <f t="shared" si="0"/>
        <v>6</v>
      </c>
      <c r="C117" s="50" t="s">
        <v>147</v>
      </c>
      <c r="D117" s="1" t="s">
        <v>119</v>
      </c>
      <c r="E117" s="51">
        <v>55.684688821094397</v>
      </c>
      <c r="F117" s="51">
        <v>37.737339680745102</v>
      </c>
      <c r="G117" s="13">
        <f t="shared" si="1"/>
        <v>0</v>
      </c>
      <c r="H117" s="57">
        <v>2.7309999999999999</v>
      </c>
      <c r="I117" s="58">
        <f t="shared" si="3"/>
        <v>0.54199999999999982</v>
      </c>
      <c r="J117" s="13">
        <f t="shared" si="2"/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32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3"/>
    </row>
    <row r="118" spans="2:34" ht="15.75" customHeight="1">
      <c r="B118" s="13">
        <f t="shared" si="0"/>
        <v>7</v>
      </c>
      <c r="C118" s="50" t="s">
        <v>148</v>
      </c>
      <c r="D118" s="1" t="s">
        <v>119</v>
      </c>
      <c r="E118" s="51">
        <v>55.679708951746697</v>
      </c>
      <c r="F118" s="51">
        <v>37.738212534322599</v>
      </c>
      <c r="G118" s="13">
        <f t="shared" si="1"/>
        <v>0</v>
      </c>
      <c r="H118" s="57">
        <v>3.3179999999999996</v>
      </c>
      <c r="I118" s="58">
        <f t="shared" si="3"/>
        <v>0.58699999999999974</v>
      </c>
      <c r="J118" s="13">
        <f t="shared" si="2"/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3</v>
      </c>
      <c r="S118" s="17">
        <v>10</v>
      </c>
      <c r="T118" s="17">
        <v>3</v>
      </c>
      <c r="U118" s="17">
        <v>10</v>
      </c>
      <c r="V118" s="32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3"/>
    </row>
    <row r="119" spans="2:34" ht="15.75" customHeight="1">
      <c r="B119" s="13">
        <f t="shared" si="0"/>
        <v>8</v>
      </c>
      <c r="C119" s="50" t="s">
        <v>149</v>
      </c>
      <c r="D119" s="1" t="s">
        <v>119</v>
      </c>
      <c r="E119" s="51">
        <v>55.676332903277903</v>
      </c>
      <c r="F119" s="51">
        <v>37.738783216999401</v>
      </c>
      <c r="G119" s="13">
        <f t="shared" si="1"/>
        <v>0</v>
      </c>
      <c r="H119" s="57">
        <v>3.6949999999999994</v>
      </c>
      <c r="I119" s="58">
        <f t="shared" si="3"/>
        <v>0.37699999999999978</v>
      </c>
      <c r="J119" s="13">
        <f t="shared" si="2"/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3</v>
      </c>
      <c r="S119" s="17">
        <v>10</v>
      </c>
      <c r="T119" s="17">
        <v>3</v>
      </c>
      <c r="U119" s="17">
        <v>10</v>
      </c>
      <c r="V119" s="32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3"/>
    </row>
    <row r="120" spans="2:34" ht="15.75" customHeight="1">
      <c r="B120" s="13">
        <f t="shared" si="0"/>
        <v>9</v>
      </c>
      <c r="C120" s="50" t="s">
        <v>150</v>
      </c>
      <c r="D120" s="1" t="s">
        <v>119</v>
      </c>
      <c r="E120" s="51">
        <v>55.6719305097632</v>
      </c>
      <c r="F120" s="51">
        <v>37.7395617292661</v>
      </c>
      <c r="G120" s="13">
        <f t="shared" si="1"/>
        <v>0</v>
      </c>
      <c r="H120" s="57">
        <v>4.1879999999999997</v>
      </c>
      <c r="I120" s="58">
        <f t="shared" si="3"/>
        <v>0.49300000000000033</v>
      </c>
      <c r="J120" s="13">
        <f t="shared" si="2"/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3</v>
      </c>
      <c r="S120" s="17">
        <v>10</v>
      </c>
      <c r="T120" s="17">
        <v>3</v>
      </c>
      <c r="U120" s="17">
        <v>10</v>
      </c>
      <c r="V120" s="32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3"/>
    </row>
    <row r="121" spans="2:34" ht="15.75" customHeight="1">
      <c r="B121" s="13">
        <f t="shared" si="0"/>
        <v>10</v>
      </c>
      <c r="C121" s="50" t="s">
        <v>151</v>
      </c>
      <c r="D121" s="1" t="s">
        <v>119</v>
      </c>
      <c r="E121" s="51">
        <v>55.668098063344097</v>
      </c>
      <c r="F121" s="51">
        <v>37.740265803507597</v>
      </c>
      <c r="G121" s="13">
        <f t="shared" si="1"/>
        <v>0</v>
      </c>
      <c r="H121" s="57">
        <v>4.617</v>
      </c>
      <c r="I121" s="58">
        <f t="shared" si="3"/>
        <v>0.42900000000000027</v>
      </c>
      <c r="J121" s="13">
        <f t="shared" si="2"/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3</v>
      </c>
      <c r="S121" s="17">
        <v>10</v>
      </c>
      <c r="T121" s="17">
        <v>3</v>
      </c>
      <c r="U121" s="17">
        <v>10</v>
      </c>
      <c r="V121" s="32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3"/>
    </row>
    <row r="122" spans="2:34" ht="15.75" customHeight="1">
      <c r="B122" s="13">
        <f t="shared" si="0"/>
        <v>11</v>
      </c>
      <c r="C122" s="50" t="s">
        <v>152</v>
      </c>
      <c r="D122" s="1" t="s">
        <v>119</v>
      </c>
      <c r="E122" s="51">
        <v>55.665552064611198</v>
      </c>
      <c r="F122" s="51">
        <v>37.740755383663803</v>
      </c>
      <c r="G122" s="13">
        <f t="shared" si="1"/>
        <v>0</v>
      </c>
      <c r="H122" s="57">
        <v>4.9020000000000001</v>
      </c>
      <c r="I122" s="58">
        <f t="shared" si="3"/>
        <v>0.28500000000000014</v>
      </c>
      <c r="J122" s="13">
        <f t="shared" si="2"/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3</v>
      </c>
      <c r="S122" s="17">
        <v>10</v>
      </c>
      <c r="T122" s="17">
        <v>3</v>
      </c>
      <c r="U122" s="17">
        <v>10</v>
      </c>
      <c r="V122" s="32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3"/>
    </row>
    <row r="123" spans="2:34" ht="15.75" customHeight="1">
      <c r="B123" s="13">
        <f t="shared" si="0"/>
        <v>12</v>
      </c>
      <c r="C123" s="50" t="s">
        <v>153</v>
      </c>
      <c r="D123" s="1" t="s">
        <v>119</v>
      </c>
      <c r="E123" s="51">
        <v>55.663282995046799</v>
      </c>
      <c r="F123" s="51">
        <v>37.741138252357203</v>
      </c>
      <c r="G123" s="13">
        <f t="shared" si="1"/>
        <v>0</v>
      </c>
      <c r="H123" s="57">
        <v>5.1560000000000006</v>
      </c>
      <c r="I123" s="58">
        <f t="shared" si="3"/>
        <v>0.25400000000000045</v>
      </c>
      <c r="J123" s="13">
        <f t="shared" si="2"/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2</v>
      </c>
      <c r="S123" s="17" t="s">
        <v>67</v>
      </c>
      <c r="T123" s="17">
        <v>2</v>
      </c>
      <c r="U123" s="17" t="s">
        <v>67</v>
      </c>
      <c r="V123" s="32"/>
      <c r="W123" s="38">
        <v>4</v>
      </c>
      <c r="X123" s="37">
        <v>0.39583333333333331</v>
      </c>
      <c r="Y123" s="17">
        <v>1</v>
      </c>
      <c r="Z123" s="17" t="s">
        <v>66</v>
      </c>
      <c r="AA123" s="17">
        <v>1</v>
      </c>
      <c r="AB123" s="17" t="s">
        <v>66</v>
      </c>
      <c r="AH123" s="53"/>
    </row>
    <row r="124" spans="2:34" ht="15.75" customHeight="1">
      <c r="B124" s="13">
        <f t="shared" si="0"/>
        <v>13</v>
      </c>
      <c r="C124" s="50" t="s">
        <v>154</v>
      </c>
      <c r="D124" s="1" t="s">
        <v>119</v>
      </c>
      <c r="E124" s="51">
        <v>55.656909925282399</v>
      </c>
      <c r="F124" s="51">
        <v>37.740920952448597</v>
      </c>
      <c r="G124" s="13">
        <f t="shared" si="1"/>
        <v>0</v>
      </c>
      <c r="H124" s="57">
        <v>5.9060000000000006</v>
      </c>
      <c r="I124" s="58">
        <f t="shared" si="3"/>
        <v>0.75</v>
      </c>
      <c r="J124" s="13">
        <f t="shared" si="2"/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1</v>
      </c>
      <c r="S124" s="17" t="s">
        <v>67</v>
      </c>
      <c r="T124" s="17">
        <v>1</v>
      </c>
      <c r="U124" s="17" t="s">
        <v>67</v>
      </c>
      <c r="V124" s="32"/>
      <c r="W124" s="38">
        <v>4</v>
      </c>
      <c r="X124" s="37">
        <v>0.41666666666666669</v>
      </c>
      <c r="Y124" s="17">
        <v>2</v>
      </c>
      <c r="Z124" s="17" t="s">
        <v>155</v>
      </c>
      <c r="AA124" s="17">
        <v>2</v>
      </c>
      <c r="AB124" s="17" t="s">
        <v>155</v>
      </c>
      <c r="AH124" s="53"/>
    </row>
    <row r="125" spans="2:34" ht="15.75" customHeight="1">
      <c r="B125" s="13">
        <f t="shared" si="0"/>
        <v>14</v>
      </c>
      <c r="C125" s="50" t="s">
        <v>156</v>
      </c>
      <c r="D125" s="1" t="s">
        <v>88</v>
      </c>
      <c r="E125" s="51">
        <v>55.6564238616007</v>
      </c>
      <c r="F125" s="51">
        <v>37.743161912531903</v>
      </c>
      <c r="G125" s="13">
        <f t="shared" si="1"/>
        <v>0</v>
      </c>
      <c r="H125" s="57">
        <v>6.1290000000000004</v>
      </c>
      <c r="I125" s="58">
        <f t="shared" si="3"/>
        <v>0.22299999999999986</v>
      </c>
      <c r="J125" s="13">
        <f t="shared" si="2"/>
        <v>14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2</v>
      </c>
      <c r="S125" s="17" t="s">
        <v>67</v>
      </c>
      <c r="T125" s="17">
        <v>2</v>
      </c>
      <c r="U125" s="17" t="s">
        <v>67</v>
      </c>
      <c r="V125" s="32"/>
      <c r="W125" s="38">
        <v>4</v>
      </c>
      <c r="X125" s="37">
        <v>0.4375</v>
      </c>
      <c r="Y125" s="17">
        <v>2</v>
      </c>
      <c r="Z125" s="17" t="s">
        <v>155</v>
      </c>
      <c r="AA125" s="17">
        <v>2</v>
      </c>
      <c r="AB125" s="17" t="s">
        <v>155</v>
      </c>
      <c r="AH125" s="53"/>
    </row>
    <row r="126" spans="2:34" ht="15.75" customHeight="1">
      <c r="B126" s="13">
        <f t="shared" si="0"/>
        <v>15</v>
      </c>
      <c r="C126" s="50" t="s">
        <v>157</v>
      </c>
      <c r="D126" s="1" t="s">
        <v>88</v>
      </c>
      <c r="E126" s="51">
        <v>55.657523418616002</v>
      </c>
      <c r="F126" s="51">
        <v>37.745981852287002</v>
      </c>
      <c r="G126" s="13">
        <f t="shared" si="1"/>
        <v>0</v>
      </c>
      <c r="H126" s="57">
        <v>6.3450000000000006</v>
      </c>
      <c r="I126" s="58">
        <f t="shared" si="3"/>
        <v>0.21600000000000019</v>
      </c>
      <c r="J126" s="13">
        <f t="shared" si="2"/>
        <v>15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1</v>
      </c>
      <c r="S126" s="17" t="s">
        <v>67</v>
      </c>
      <c r="T126" s="17">
        <v>1</v>
      </c>
      <c r="U126" s="17" t="s">
        <v>67</v>
      </c>
      <c r="V126" s="32"/>
      <c r="W126" s="38">
        <v>4</v>
      </c>
      <c r="X126" s="37">
        <v>0.45833333333333298</v>
      </c>
      <c r="Y126" s="17">
        <v>2</v>
      </c>
      <c r="Z126" s="17" t="s">
        <v>155</v>
      </c>
      <c r="AA126" s="17">
        <v>2</v>
      </c>
      <c r="AB126" s="17" t="s">
        <v>155</v>
      </c>
      <c r="AH126" s="53"/>
    </row>
    <row r="127" spans="2:34" ht="15.75" customHeight="1">
      <c r="B127" s="13">
        <f t="shared" si="0"/>
        <v>16</v>
      </c>
      <c r="C127" s="50" t="s">
        <v>89</v>
      </c>
      <c r="D127" s="1" t="s">
        <v>88</v>
      </c>
      <c r="E127" s="51">
        <v>55.6592353396628</v>
      </c>
      <c r="F127" s="51">
        <v>37.7504495632691</v>
      </c>
      <c r="G127" s="13">
        <f t="shared" si="1"/>
        <v>0</v>
      </c>
      <c r="H127" s="57">
        <v>6.636000000000001</v>
      </c>
      <c r="I127" s="58">
        <f t="shared" si="3"/>
        <v>0.29100000000000037</v>
      </c>
      <c r="J127" s="13">
        <f t="shared" si="2"/>
        <v>16</v>
      </c>
      <c r="L127" s="12">
        <v>16</v>
      </c>
      <c r="M127" s="50">
        <v>16</v>
      </c>
      <c r="N127" s="50">
        <v>0</v>
      </c>
      <c r="O127" s="21"/>
      <c r="P127" s="17">
        <v>3</v>
      </c>
      <c r="Q127" s="37">
        <v>0.47916666666666702</v>
      </c>
      <c r="R127" s="17">
        <v>2</v>
      </c>
      <c r="S127" s="17" t="s">
        <v>67</v>
      </c>
      <c r="T127" s="17">
        <v>2</v>
      </c>
      <c r="U127" s="17" t="s">
        <v>67</v>
      </c>
      <c r="V127" s="32"/>
      <c r="W127" s="38">
        <v>4</v>
      </c>
      <c r="X127" s="37">
        <v>0.47916666666666702</v>
      </c>
      <c r="Y127" s="17">
        <v>2</v>
      </c>
      <c r="Z127" s="17" t="s">
        <v>155</v>
      </c>
      <c r="AA127" s="17">
        <v>2</v>
      </c>
      <c r="AB127" s="17" t="s">
        <v>155</v>
      </c>
      <c r="AH127" s="53"/>
    </row>
    <row r="128" spans="2:34" ht="15.75" customHeight="1">
      <c r="B128" s="13">
        <f t="shared" si="0"/>
        <v>17</v>
      </c>
      <c r="C128" s="50" t="s">
        <v>89</v>
      </c>
      <c r="D128" s="1" t="s">
        <v>88</v>
      </c>
      <c r="E128" s="51">
        <v>55.6597111258897</v>
      </c>
      <c r="F128" s="51">
        <v>37.751868401435502</v>
      </c>
      <c r="G128" s="13">
        <f t="shared" si="1"/>
        <v>0</v>
      </c>
      <c r="H128" s="57">
        <v>6.7240000000000011</v>
      </c>
      <c r="I128" s="58">
        <f t="shared" si="3"/>
        <v>8.8000000000000078E-2</v>
      </c>
      <c r="J128" s="13">
        <f t="shared" si="2"/>
        <v>17</v>
      </c>
      <c r="L128" s="12">
        <v>17</v>
      </c>
      <c r="M128" s="50">
        <v>17</v>
      </c>
      <c r="N128" s="50">
        <v>0</v>
      </c>
      <c r="O128" s="21"/>
      <c r="P128" s="17">
        <v>3</v>
      </c>
      <c r="Q128" s="37">
        <v>0.5</v>
      </c>
      <c r="R128" s="17">
        <v>1</v>
      </c>
      <c r="S128" s="17" t="s">
        <v>67</v>
      </c>
      <c r="T128" s="17">
        <v>1</v>
      </c>
      <c r="U128" s="17" t="s">
        <v>67</v>
      </c>
      <c r="V128" s="32"/>
      <c r="W128" s="38">
        <v>4</v>
      </c>
      <c r="X128" s="37">
        <v>0.5</v>
      </c>
      <c r="Y128" s="17">
        <v>2</v>
      </c>
      <c r="Z128" s="17" t="s">
        <v>67</v>
      </c>
      <c r="AA128" s="17">
        <v>2</v>
      </c>
      <c r="AB128" s="17" t="s">
        <v>67</v>
      </c>
      <c r="AH128" s="53"/>
    </row>
    <row r="129" spans="2:34" ht="15.75" customHeight="1">
      <c r="B129" s="13">
        <f t="shared" si="0"/>
        <v>18</v>
      </c>
      <c r="C129" s="50" t="s">
        <v>91</v>
      </c>
      <c r="D129" s="1" t="s">
        <v>88</v>
      </c>
      <c r="E129" s="51">
        <v>55.660503653230997</v>
      </c>
      <c r="F129" s="51">
        <v>37.758870047770799</v>
      </c>
      <c r="G129" s="13">
        <f t="shared" si="1"/>
        <v>0</v>
      </c>
      <c r="H129" s="57">
        <v>7.2330000000000014</v>
      </c>
      <c r="I129" s="58">
        <f t="shared" si="3"/>
        <v>0.50900000000000034</v>
      </c>
      <c r="J129" s="13">
        <f t="shared" si="2"/>
        <v>18</v>
      </c>
      <c r="L129" s="12">
        <v>18</v>
      </c>
      <c r="M129" s="50">
        <v>18</v>
      </c>
      <c r="N129" s="50">
        <v>0</v>
      </c>
      <c r="O129" s="21"/>
      <c r="P129" s="17">
        <v>3</v>
      </c>
      <c r="Q129" s="37">
        <v>0.52083333333333337</v>
      </c>
      <c r="R129" s="17">
        <v>2</v>
      </c>
      <c r="S129" s="17" t="s">
        <v>67</v>
      </c>
      <c r="T129" s="17">
        <v>2</v>
      </c>
      <c r="U129" s="17" t="s">
        <v>67</v>
      </c>
      <c r="V129" s="32"/>
      <c r="W129" s="38">
        <v>4</v>
      </c>
      <c r="X129" s="37">
        <v>0.52083333333333337</v>
      </c>
      <c r="Y129" s="17">
        <v>1</v>
      </c>
      <c r="Z129" s="17" t="s">
        <v>67</v>
      </c>
      <c r="AA129" s="17">
        <v>1</v>
      </c>
      <c r="AB129" s="17" t="s">
        <v>67</v>
      </c>
      <c r="AH129" s="53"/>
    </row>
    <row r="130" spans="2:34" ht="15.75" customHeight="1">
      <c r="B130" s="13">
        <f t="shared" si="0"/>
        <v>19</v>
      </c>
      <c r="C130" s="50" t="s">
        <v>92</v>
      </c>
      <c r="D130" s="1" t="s">
        <v>88</v>
      </c>
      <c r="E130" s="51">
        <v>55.662704869319001</v>
      </c>
      <c r="F130" s="51">
        <v>37.759610294349002</v>
      </c>
      <c r="G130" s="13">
        <f t="shared" si="1"/>
        <v>0</v>
      </c>
      <c r="H130" s="57">
        <v>7.5260000000000016</v>
      </c>
      <c r="I130" s="58">
        <f t="shared" si="3"/>
        <v>0.29300000000000015</v>
      </c>
      <c r="J130" s="13">
        <f t="shared" si="2"/>
        <v>19</v>
      </c>
      <c r="L130" s="12">
        <v>19</v>
      </c>
      <c r="M130" s="50">
        <v>19</v>
      </c>
      <c r="N130" s="50">
        <v>0</v>
      </c>
      <c r="O130" s="21" t="s">
        <v>107</v>
      </c>
      <c r="P130" s="17">
        <v>3</v>
      </c>
      <c r="Q130" s="37">
        <v>0.54166666666666663</v>
      </c>
      <c r="R130" s="17">
        <v>1</v>
      </c>
      <c r="S130" s="17" t="s">
        <v>67</v>
      </c>
      <c r="T130" s="17">
        <v>1</v>
      </c>
      <c r="U130" s="17" t="s">
        <v>67</v>
      </c>
      <c r="V130" s="32"/>
      <c r="W130" s="38">
        <v>4</v>
      </c>
      <c r="X130" s="37">
        <v>0.54166666666666663</v>
      </c>
      <c r="Y130" s="17">
        <v>2</v>
      </c>
      <c r="Z130" s="17" t="s">
        <v>67</v>
      </c>
      <c r="AA130" s="17">
        <v>2</v>
      </c>
      <c r="AB130" s="17" t="s">
        <v>67</v>
      </c>
      <c r="AH130" s="53"/>
    </row>
    <row r="131" spans="2:34" ht="15.75" customHeight="1">
      <c r="B131" s="13">
        <f t="shared" si="0"/>
        <v>20</v>
      </c>
      <c r="C131" s="50" t="s">
        <v>94</v>
      </c>
      <c r="D131" s="1" t="s">
        <v>88</v>
      </c>
      <c r="E131" s="51">
        <v>55.664128160674402</v>
      </c>
      <c r="F131" s="51">
        <v>37.763398363836103</v>
      </c>
      <c r="G131" s="13">
        <f t="shared" si="1"/>
        <v>0</v>
      </c>
      <c r="H131" s="57">
        <v>7.8060000000000018</v>
      </c>
      <c r="I131" s="58">
        <f t="shared" si="3"/>
        <v>0.28000000000000025</v>
      </c>
      <c r="J131" s="13">
        <f t="shared" si="2"/>
        <v>20</v>
      </c>
      <c r="L131" s="12">
        <v>20</v>
      </c>
      <c r="M131" s="50">
        <v>20</v>
      </c>
      <c r="N131" s="50">
        <v>0</v>
      </c>
      <c r="O131" s="21"/>
      <c r="P131" s="17">
        <v>3</v>
      </c>
      <c r="Q131" s="37">
        <v>0.5625</v>
      </c>
      <c r="R131" s="17">
        <v>2</v>
      </c>
      <c r="S131" s="17" t="s">
        <v>67</v>
      </c>
      <c r="T131" s="17">
        <v>2</v>
      </c>
      <c r="U131" s="17" t="s">
        <v>67</v>
      </c>
      <c r="V131" s="32"/>
      <c r="W131" s="38">
        <v>4</v>
      </c>
      <c r="X131" s="37">
        <v>0.5625</v>
      </c>
      <c r="Y131" s="17">
        <v>1</v>
      </c>
      <c r="Z131" s="17" t="s">
        <v>67</v>
      </c>
      <c r="AA131" s="17">
        <v>1</v>
      </c>
      <c r="AB131" s="17" t="s">
        <v>67</v>
      </c>
      <c r="AH131" s="53"/>
    </row>
    <row r="132" spans="2:34" ht="15.75" customHeight="1">
      <c r="B132" s="13">
        <f t="shared" si="0"/>
        <v>21</v>
      </c>
      <c r="C132" s="50" t="s">
        <v>158</v>
      </c>
      <c r="D132" s="1" t="s">
        <v>101</v>
      </c>
      <c r="E132" s="51">
        <v>55.665560849374302</v>
      </c>
      <c r="F132" s="51">
        <v>37.768953904161599</v>
      </c>
      <c r="G132" s="13">
        <f t="shared" si="1"/>
        <v>0</v>
      </c>
      <c r="H132" s="57">
        <v>8.2460000000000022</v>
      </c>
      <c r="I132" s="58">
        <f t="shared" si="3"/>
        <v>0.44000000000000039</v>
      </c>
      <c r="J132" s="13">
        <f t="shared" si="2"/>
        <v>21</v>
      </c>
      <c r="L132" s="12">
        <v>21</v>
      </c>
      <c r="M132" s="50">
        <v>21</v>
      </c>
      <c r="N132" s="50">
        <v>0</v>
      </c>
      <c r="O132" s="21"/>
      <c r="P132" s="17">
        <v>3</v>
      </c>
      <c r="Q132" s="37">
        <v>0.58333333333333337</v>
      </c>
      <c r="R132" s="17">
        <v>1</v>
      </c>
      <c r="S132" s="17" t="s">
        <v>67</v>
      </c>
      <c r="T132" s="17">
        <v>1</v>
      </c>
      <c r="U132" s="17" t="s">
        <v>67</v>
      </c>
      <c r="V132" s="32"/>
      <c r="W132" s="38">
        <v>4</v>
      </c>
      <c r="X132" s="37">
        <v>0.58333333333333337</v>
      </c>
      <c r="Y132" s="17">
        <v>2</v>
      </c>
      <c r="Z132" s="17" t="s">
        <v>67</v>
      </c>
      <c r="AA132" s="17">
        <v>2</v>
      </c>
      <c r="AB132" s="17" t="s">
        <v>67</v>
      </c>
      <c r="AH132" s="53"/>
    </row>
    <row r="133" spans="2:34" ht="15.75" customHeight="1">
      <c r="B133" s="13">
        <f t="shared" si="0"/>
        <v>22</v>
      </c>
      <c r="C133" s="50" t="s">
        <v>159</v>
      </c>
      <c r="D133" s="1" t="s">
        <v>101</v>
      </c>
      <c r="E133" s="51">
        <v>55.663336832608401</v>
      </c>
      <c r="F133" s="51">
        <v>37.771639951944699</v>
      </c>
      <c r="G133" s="13">
        <f t="shared" si="1"/>
        <v>0</v>
      </c>
      <c r="H133" s="57">
        <v>8.5520000000000014</v>
      </c>
      <c r="I133" s="58">
        <f t="shared" si="3"/>
        <v>0.30599999999999916</v>
      </c>
      <c r="J133" s="13">
        <f t="shared" si="2"/>
        <v>22</v>
      </c>
      <c r="L133" s="12">
        <v>22</v>
      </c>
      <c r="M133" s="50">
        <v>22</v>
      </c>
      <c r="N133" s="50">
        <v>0</v>
      </c>
      <c r="O133" s="21"/>
      <c r="P133" s="17">
        <v>3</v>
      </c>
      <c r="Q133" s="37">
        <v>0.60416666666666663</v>
      </c>
      <c r="R133" s="17">
        <v>2</v>
      </c>
      <c r="S133" s="17" t="s">
        <v>67</v>
      </c>
      <c r="T133" s="17">
        <v>2</v>
      </c>
      <c r="U133" s="17" t="s">
        <v>67</v>
      </c>
      <c r="V133" s="32"/>
      <c r="W133" s="38">
        <v>4</v>
      </c>
      <c r="X133" s="37">
        <v>0.60416666666666663</v>
      </c>
      <c r="Y133" s="17">
        <v>1</v>
      </c>
      <c r="Z133" s="17" t="s">
        <v>67</v>
      </c>
      <c r="AA133" s="17">
        <v>1</v>
      </c>
      <c r="AB133" s="17" t="s">
        <v>67</v>
      </c>
      <c r="AH133" s="53"/>
    </row>
    <row r="134" spans="2:34" ht="15.75" customHeight="1">
      <c r="B134" s="13">
        <f t="shared" si="0"/>
        <v>23</v>
      </c>
      <c r="C134" s="50" t="s">
        <v>100</v>
      </c>
      <c r="D134" s="1" t="s">
        <v>99</v>
      </c>
      <c r="E134" s="51">
        <v>55.661369794907799</v>
      </c>
      <c r="F134" s="51">
        <v>37.772497344116601</v>
      </c>
      <c r="G134" s="13">
        <f t="shared" si="1"/>
        <v>0</v>
      </c>
      <c r="H134" s="57">
        <v>8.7990000000000013</v>
      </c>
      <c r="I134" s="58">
        <f t="shared" si="3"/>
        <v>0.24699999999999989</v>
      </c>
      <c r="J134" s="13">
        <f t="shared" si="2"/>
        <v>23</v>
      </c>
      <c r="L134" s="12">
        <v>23</v>
      </c>
      <c r="M134" s="50">
        <v>23</v>
      </c>
      <c r="N134" s="50">
        <v>0</v>
      </c>
      <c r="O134" s="21"/>
      <c r="P134" s="17">
        <v>3</v>
      </c>
      <c r="Q134" s="37">
        <v>0.625</v>
      </c>
      <c r="R134" s="17">
        <v>1</v>
      </c>
      <c r="S134" s="17" t="s">
        <v>67</v>
      </c>
      <c r="T134" s="17">
        <v>1</v>
      </c>
      <c r="U134" s="17" t="s">
        <v>67</v>
      </c>
      <c r="V134" s="32"/>
      <c r="W134" s="38">
        <v>4</v>
      </c>
      <c r="X134" s="37">
        <v>0.625</v>
      </c>
      <c r="Y134" s="17">
        <v>2</v>
      </c>
      <c r="Z134" s="17" t="s">
        <v>67</v>
      </c>
      <c r="AA134" s="17">
        <v>2</v>
      </c>
      <c r="AB134" s="17" t="s">
        <v>67</v>
      </c>
      <c r="AH134" s="53"/>
    </row>
    <row r="135" spans="2:34" ht="15.75" customHeight="1">
      <c r="B135" s="13">
        <f t="shared" si="0"/>
        <v>24</v>
      </c>
      <c r="C135" s="50" t="s">
        <v>98</v>
      </c>
      <c r="D135" s="1" t="s">
        <v>95</v>
      </c>
      <c r="E135" s="51">
        <v>55.659500136816099</v>
      </c>
      <c r="F135" s="51">
        <v>37.768551290691398</v>
      </c>
      <c r="G135" s="13">
        <f t="shared" si="1"/>
        <v>0</v>
      </c>
      <c r="H135" s="57">
        <v>9.2310000000000016</v>
      </c>
      <c r="I135" s="58">
        <f t="shared" si="3"/>
        <v>0.43200000000000038</v>
      </c>
      <c r="J135" s="13">
        <f t="shared" si="2"/>
        <v>24</v>
      </c>
      <c r="L135" s="12">
        <v>24</v>
      </c>
      <c r="M135" s="50">
        <v>24</v>
      </c>
      <c r="N135" s="50">
        <v>0</v>
      </c>
      <c r="O135" s="21"/>
      <c r="P135" s="17">
        <v>3</v>
      </c>
      <c r="Q135" s="37">
        <v>0.64583333333333337</v>
      </c>
      <c r="R135" s="17">
        <v>2</v>
      </c>
      <c r="S135" s="17" t="s">
        <v>160</v>
      </c>
      <c r="T135" s="17">
        <v>2</v>
      </c>
      <c r="U135" s="17" t="s">
        <v>160</v>
      </c>
      <c r="V135" s="32"/>
      <c r="W135" s="38">
        <v>4</v>
      </c>
      <c r="X135" s="37">
        <v>0.64583333333333337</v>
      </c>
      <c r="Y135" s="17">
        <v>1</v>
      </c>
      <c r="Z135" s="17" t="s">
        <v>67</v>
      </c>
      <c r="AA135" s="17">
        <v>1</v>
      </c>
      <c r="AB135" s="17" t="s">
        <v>67</v>
      </c>
      <c r="AH135" s="53"/>
    </row>
    <row r="136" spans="2:34" ht="15.75" customHeight="1">
      <c r="B136" s="13">
        <f t="shared" si="0"/>
        <v>24</v>
      </c>
      <c r="C136" s="50" t="s">
        <v>24</v>
      </c>
      <c r="D136" s="1" t="s">
        <v>107</v>
      </c>
      <c r="E136" s="51"/>
      <c r="F136" s="51"/>
      <c r="G136" s="13">
        <f t="shared" si="1"/>
        <v>0</v>
      </c>
      <c r="H136" s="57">
        <v>9.2310000000000016</v>
      </c>
      <c r="I136" s="58">
        <f t="shared" si="3"/>
        <v>0</v>
      </c>
      <c r="J136" s="13" t="str">
        <f t="shared" si="2"/>
        <v xml:space="preserve"> </v>
      </c>
      <c r="L136" s="12">
        <v>25</v>
      </c>
      <c r="M136" s="50">
        <v>999</v>
      </c>
      <c r="N136" s="50">
        <v>0</v>
      </c>
      <c r="O136" s="21"/>
      <c r="P136" s="17">
        <v>3</v>
      </c>
      <c r="Q136" s="37">
        <v>0.66666666666666663</v>
      </c>
      <c r="R136" s="17">
        <v>2</v>
      </c>
      <c r="S136" s="17" t="s">
        <v>160</v>
      </c>
      <c r="T136" s="17">
        <v>2</v>
      </c>
      <c r="U136" s="17" t="s">
        <v>160</v>
      </c>
      <c r="V136" s="32"/>
      <c r="W136" s="38">
        <v>4</v>
      </c>
      <c r="X136" s="37">
        <v>0.66666666666666663</v>
      </c>
      <c r="Y136" s="17">
        <v>2</v>
      </c>
      <c r="Z136" s="17" t="s">
        <v>155</v>
      </c>
      <c r="AA136" s="17">
        <v>2</v>
      </c>
      <c r="AB136" s="17" t="s">
        <v>155</v>
      </c>
      <c r="AH136" s="53"/>
    </row>
    <row r="137" spans="2:34" ht="15.75" customHeight="1">
      <c r="B137" s="13">
        <v>25</v>
      </c>
      <c r="C137" s="50" t="s">
        <v>98</v>
      </c>
      <c r="D137" s="1" t="s">
        <v>95</v>
      </c>
      <c r="E137" s="51">
        <v>55.659500136816099</v>
      </c>
      <c r="F137" s="51">
        <v>37.768551290691398</v>
      </c>
      <c r="G137" s="13">
        <f t="shared" si="1"/>
        <v>1</v>
      </c>
      <c r="H137" s="57">
        <v>0</v>
      </c>
      <c r="I137" s="58" t="str">
        <f t="shared" si="3"/>
        <v/>
      </c>
      <c r="J137" s="13">
        <v>1</v>
      </c>
      <c r="L137" s="12">
        <v>26</v>
      </c>
      <c r="M137" s="50">
        <v>0</v>
      </c>
      <c r="N137" s="50">
        <v>1</v>
      </c>
      <c r="O137" s="21"/>
      <c r="P137" s="17">
        <v>3</v>
      </c>
      <c r="Q137" s="37">
        <v>0.6875</v>
      </c>
      <c r="R137" s="17">
        <v>3</v>
      </c>
      <c r="S137" s="17" t="s">
        <v>160</v>
      </c>
      <c r="T137" s="17">
        <v>3</v>
      </c>
      <c r="U137" s="17" t="s">
        <v>160</v>
      </c>
      <c r="V137" s="32"/>
      <c r="W137" s="38">
        <v>4</v>
      </c>
      <c r="X137" s="37">
        <v>0.6875</v>
      </c>
      <c r="Y137" s="17">
        <v>2</v>
      </c>
      <c r="Z137" s="17" t="s">
        <v>155</v>
      </c>
      <c r="AA137" s="17">
        <v>2</v>
      </c>
      <c r="AB137" s="17" t="s">
        <v>155</v>
      </c>
      <c r="AH137" s="53"/>
    </row>
    <row r="138" spans="2:34" ht="15.75" customHeight="1">
      <c r="B138" s="13">
        <v>26</v>
      </c>
      <c r="C138" s="50" t="s">
        <v>96</v>
      </c>
      <c r="D138" s="1" t="s">
        <v>95</v>
      </c>
      <c r="E138" s="51">
        <v>55.661865333374799</v>
      </c>
      <c r="F138" s="51">
        <v>37.765742288348299</v>
      </c>
      <c r="G138" s="13">
        <f t="shared" si="1"/>
        <v>1</v>
      </c>
      <c r="H138" s="57">
        <v>0.317</v>
      </c>
      <c r="I138" s="58">
        <v>0.317</v>
      </c>
      <c r="J138" s="13">
        <v>2</v>
      </c>
      <c r="L138" s="12">
        <v>27</v>
      </c>
      <c r="M138" s="50">
        <v>0</v>
      </c>
      <c r="N138" s="50">
        <v>2</v>
      </c>
      <c r="O138" s="21"/>
      <c r="P138" s="17">
        <v>3</v>
      </c>
      <c r="Q138" s="37">
        <v>0.70833333333333337</v>
      </c>
      <c r="R138" s="17">
        <v>2</v>
      </c>
      <c r="S138" s="17" t="s">
        <v>160</v>
      </c>
      <c r="T138" s="17">
        <v>2</v>
      </c>
      <c r="U138" s="17" t="s">
        <v>160</v>
      </c>
      <c r="V138" s="32"/>
      <c r="W138" s="38">
        <v>4</v>
      </c>
      <c r="X138" s="37">
        <v>0.70833333333333337</v>
      </c>
      <c r="Y138" s="17">
        <v>2</v>
      </c>
      <c r="Z138" s="17" t="s">
        <v>155</v>
      </c>
      <c r="AA138" s="17">
        <v>2</v>
      </c>
      <c r="AB138" s="17" t="s">
        <v>155</v>
      </c>
      <c r="AH138" s="53"/>
    </row>
    <row r="139" spans="2:34" ht="15.75" customHeight="1">
      <c r="B139" s="13">
        <v>27</v>
      </c>
      <c r="C139" s="50" t="s">
        <v>94</v>
      </c>
      <c r="D139" s="1" t="s">
        <v>88</v>
      </c>
      <c r="E139" s="51">
        <v>55.663504660998498</v>
      </c>
      <c r="F139" s="51">
        <v>37.760948756124002</v>
      </c>
      <c r="G139" s="13">
        <f t="shared" si="1"/>
        <v>1</v>
      </c>
      <c r="H139" s="57">
        <v>0.75600000000000001</v>
      </c>
      <c r="I139" s="58">
        <v>0.439</v>
      </c>
      <c r="J139" s="13">
        <v>3</v>
      </c>
      <c r="L139" s="12">
        <v>28</v>
      </c>
      <c r="M139" s="50">
        <v>0</v>
      </c>
      <c r="N139" s="50">
        <v>3</v>
      </c>
      <c r="O139" s="21"/>
      <c r="P139" s="17">
        <v>3</v>
      </c>
      <c r="Q139" s="37">
        <v>0.72916666666666663</v>
      </c>
      <c r="R139" s="17">
        <v>2</v>
      </c>
      <c r="S139" s="17" t="s">
        <v>160</v>
      </c>
      <c r="T139" s="17">
        <v>2</v>
      </c>
      <c r="U139" s="17" t="s">
        <v>160</v>
      </c>
      <c r="V139" s="32"/>
      <c r="W139" s="38">
        <v>4</v>
      </c>
      <c r="X139" s="37">
        <v>0.72916666666666663</v>
      </c>
      <c r="Y139" s="17">
        <v>2</v>
      </c>
      <c r="Z139" s="17" t="s">
        <v>155</v>
      </c>
      <c r="AA139" s="17">
        <v>2</v>
      </c>
      <c r="AB139" s="17" t="s">
        <v>155</v>
      </c>
      <c r="AH139" s="53"/>
    </row>
    <row r="140" spans="2:34" ht="15.75" customHeight="1">
      <c r="B140" s="13">
        <v>28</v>
      </c>
      <c r="C140" s="50" t="s">
        <v>92</v>
      </c>
      <c r="D140" s="1" t="s">
        <v>88</v>
      </c>
      <c r="E140" s="51">
        <v>55.6631744789725</v>
      </c>
      <c r="F140" s="51">
        <v>37.757524677729101</v>
      </c>
      <c r="G140" s="13">
        <f t="shared" si="1"/>
        <v>1</v>
      </c>
      <c r="H140" s="57">
        <v>1.0310000000000001</v>
      </c>
      <c r="I140" s="58">
        <v>0.27500000000000013</v>
      </c>
      <c r="J140" s="13">
        <v>4</v>
      </c>
      <c r="L140" s="12">
        <v>29</v>
      </c>
      <c r="M140" s="50">
        <v>0</v>
      </c>
      <c r="N140" s="50">
        <v>4</v>
      </c>
      <c r="O140" s="21"/>
      <c r="P140" s="17">
        <v>3</v>
      </c>
      <c r="Q140" s="37">
        <v>0.75</v>
      </c>
      <c r="R140" s="17">
        <v>3</v>
      </c>
      <c r="S140" s="17" t="s">
        <v>160</v>
      </c>
      <c r="T140" s="17">
        <v>3</v>
      </c>
      <c r="U140" s="17" t="s">
        <v>160</v>
      </c>
      <c r="V140" s="32"/>
      <c r="W140" s="38">
        <v>4</v>
      </c>
      <c r="X140" s="37">
        <v>0.75</v>
      </c>
      <c r="Y140" s="17">
        <v>2</v>
      </c>
      <c r="Z140" s="17" t="s">
        <v>155</v>
      </c>
      <c r="AA140" s="17">
        <v>2</v>
      </c>
      <c r="AB140" s="17" t="s">
        <v>155</v>
      </c>
      <c r="AH140" s="53"/>
    </row>
    <row r="141" spans="2:34" ht="15.75" customHeight="1">
      <c r="B141" s="13">
        <v>29</v>
      </c>
      <c r="C141" s="50" t="s">
        <v>108</v>
      </c>
      <c r="D141" s="1" t="s">
        <v>88</v>
      </c>
      <c r="E141" s="51">
        <v>55.662094149011303</v>
      </c>
      <c r="F141" s="51">
        <v>37.752975640875299</v>
      </c>
      <c r="G141" s="13">
        <f t="shared" si="1"/>
        <v>1</v>
      </c>
      <c r="H141" s="57">
        <v>1.3640000000000001</v>
      </c>
      <c r="I141" s="58">
        <v>0.33299999999999996</v>
      </c>
      <c r="J141" s="13">
        <v>5</v>
      </c>
      <c r="L141" s="12">
        <v>30</v>
      </c>
      <c r="M141" s="50">
        <v>0</v>
      </c>
      <c r="N141" s="50">
        <v>5</v>
      </c>
      <c r="O141" s="21"/>
      <c r="P141" s="17">
        <v>3</v>
      </c>
      <c r="Q141" s="37">
        <v>0.77083333333333337</v>
      </c>
      <c r="R141" s="17">
        <v>2</v>
      </c>
      <c r="S141" s="17" t="s">
        <v>67</v>
      </c>
      <c r="T141" s="17">
        <v>2</v>
      </c>
      <c r="U141" s="17" t="s">
        <v>67</v>
      </c>
      <c r="V141" s="32"/>
      <c r="W141" s="38">
        <v>4</v>
      </c>
      <c r="X141" s="37">
        <v>0.77083333333333337</v>
      </c>
      <c r="Y141" s="17">
        <v>2</v>
      </c>
      <c r="Z141" s="17" t="s">
        <v>155</v>
      </c>
      <c r="AA141" s="17">
        <v>2</v>
      </c>
      <c r="AB141" s="17" t="s">
        <v>155</v>
      </c>
      <c r="AH141" s="53"/>
    </row>
    <row r="142" spans="2:34" ht="15.75" customHeight="1">
      <c r="B142" s="13">
        <v>30</v>
      </c>
      <c r="C142" s="50" t="s">
        <v>89</v>
      </c>
      <c r="D142" s="1" t="s">
        <v>88</v>
      </c>
      <c r="E142" s="51">
        <v>55.659972746875098</v>
      </c>
      <c r="F142" s="51">
        <v>37.751769301505398</v>
      </c>
      <c r="G142" s="13">
        <f t="shared" si="1"/>
        <v>1</v>
      </c>
      <c r="H142" s="57">
        <v>1.6430000000000002</v>
      </c>
      <c r="I142" s="58">
        <v>0.27900000000000014</v>
      </c>
      <c r="J142" s="13">
        <v>6</v>
      </c>
      <c r="L142" s="12">
        <v>31</v>
      </c>
      <c r="M142" s="50">
        <v>0</v>
      </c>
      <c r="N142" s="50">
        <v>6</v>
      </c>
      <c r="O142" s="21"/>
      <c r="P142" s="17">
        <v>3</v>
      </c>
      <c r="Q142" s="37">
        <v>0.79166666666666663</v>
      </c>
      <c r="R142" s="17">
        <v>1</v>
      </c>
      <c r="S142" s="17" t="s">
        <v>67</v>
      </c>
      <c r="T142" s="17">
        <v>1</v>
      </c>
      <c r="U142" s="17" t="s">
        <v>67</v>
      </c>
      <c r="V142" s="32"/>
      <c r="W142" s="38">
        <v>4</v>
      </c>
      <c r="X142" s="37">
        <v>0.79166666666666663</v>
      </c>
      <c r="Y142" s="17">
        <v>2</v>
      </c>
      <c r="Z142" s="17" t="s">
        <v>155</v>
      </c>
      <c r="AA142" s="17">
        <v>2</v>
      </c>
      <c r="AB142" s="17" t="s">
        <v>155</v>
      </c>
      <c r="AH142" s="53"/>
    </row>
    <row r="143" spans="2:34" ht="15.75" customHeight="1">
      <c r="B143" s="13">
        <v>31</v>
      </c>
      <c r="C143" s="50" t="s">
        <v>157</v>
      </c>
      <c r="D143" s="1" t="s">
        <v>88</v>
      </c>
      <c r="E143" s="51">
        <v>55.658082576531299</v>
      </c>
      <c r="F143" s="51">
        <v>37.746769537122397</v>
      </c>
      <c r="G143" s="13">
        <f t="shared" si="1"/>
        <v>1</v>
      </c>
      <c r="H143" s="57">
        <v>1.9690000000000003</v>
      </c>
      <c r="I143" s="58">
        <v>0.32600000000000007</v>
      </c>
      <c r="J143" s="13">
        <v>7</v>
      </c>
      <c r="L143" s="12">
        <v>32</v>
      </c>
      <c r="M143" s="50">
        <v>0</v>
      </c>
      <c r="N143" s="50">
        <v>7</v>
      </c>
      <c r="O143" s="21"/>
      <c r="P143" s="17">
        <v>3</v>
      </c>
      <c r="Q143" s="37">
        <v>0.8125</v>
      </c>
      <c r="R143" s="17">
        <v>2</v>
      </c>
      <c r="S143" s="17" t="s">
        <v>67</v>
      </c>
      <c r="T143" s="17">
        <v>2</v>
      </c>
      <c r="U143" s="17" t="s">
        <v>67</v>
      </c>
      <c r="V143" s="32"/>
      <c r="W143" s="38">
        <v>4</v>
      </c>
      <c r="X143" s="37">
        <v>0.8125</v>
      </c>
      <c r="Y143" s="17">
        <v>2</v>
      </c>
      <c r="Z143" s="17" t="s">
        <v>155</v>
      </c>
      <c r="AA143" s="17">
        <v>2</v>
      </c>
      <c r="AB143" s="17" t="s">
        <v>155</v>
      </c>
      <c r="AH143" s="53"/>
    </row>
    <row r="144" spans="2:34" ht="15.75" customHeight="1">
      <c r="B144" s="13">
        <v>32</v>
      </c>
      <c r="C144" s="50" t="s">
        <v>161</v>
      </c>
      <c r="D144" s="1" t="s">
        <v>88</v>
      </c>
      <c r="E144" s="51">
        <v>55.656568343761101</v>
      </c>
      <c r="F144" s="51">
        <v>37.742622016014501</v>
      </c>
      <c r="G144" s="13">
        <v>1</v>
      </c>
      <c r="H144" s="57">
        <v>2.2490000000000006</v>
      </c>
      <c r="I144" s="58">
        <v>0.28000000000000003</v>
      </c>
      <c r="J144" s="13">
        <v>8</v>
      </c>
      <c r="L144" s="12">
        <v>33</v>
      </c>
      <c r="M144" s="50">
        <v>0</v>
      </c>
      <c r="N144" s="50">
        <v>8</v>
      </c>
      <c r="O144" s="21"/>
      <c r="P144" s="17">
        <v>3</v>
      </c>
      <c r="Q144" s="37">
        <v>0.83333333333333337</v>
      </c>
      <c r="R144" s="17">
        <v>1</v>
      </c>
      <c r="S144" s="17" t="s">
        <v>67</v>
      </c>
      <c r="T144" s="17">
        <v>1</v>
      </c>
      <c r="U144" s="17" t="s">
        <v>67</v>
      </c>
      <c r="V144" s="32"/>
      <c r="W144" s="38">
        <v>4</v>
      </c>
      <c r="X144" s="37">
        <v>0.83333333333333337</v>
      </c>
      <c r="Y144" s="17">
        <v>1</v>
      </c>
      <c r="Z144" s="17" t="s">
        <v>66</v>
      </c>
      <c r="AA144" s="17">
        <v>1</v>
      </c>
      <c r="AB144" s="17" t="s">
        <v>66</v>
      </c>
      <c r="AH144" s="53"/>
    </row>
    <row r="145" spans="2:34" ht="15.75" customHeight="1">
      <c r="B145" s="13">
        <v>33</v>
      </c>
      <c r="C145" s="50" t="s">
        <v>156</v>
      </c>
      <c r="D145" s="1" t="s">
        <v>119</v>
      </c>
      <c r="E145" s="51">
        <v>55.656597609968003</v>
      </c>
      <c r="F145" s="51">
        <v>37.741604970285699</v>
      </c>
      <c r="G145" s="13">
        <f t="shared" ref="G145:G208" si="4">IF(M144&gt;0,0,IF(N144&gt;0,1,""))</f>
        <v>1</v>
      </c>
      <c r="H145" s="57">
        <v>2.4190000000000005</v>
      </c>
      <c r="I145" s="58">
        <v>0.17</v>
      </c>
      <c r="J145" s="13">
        <v>9</v>
      </c>
      <c r="L145" s="12">
        <v>34</v>
      </c>
      <c r="M145" s="50">
        <v>0</v>
      </c>
      <c r="N145" s="50">
        <v>9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3"/>
    </row>
    <row r="146" spans="2:34" ht="15.75" customHeight="1">
      <c r="B146" s="13">
        <v>34</v>
      </c>
      <c r="C146" s="50" t="s">
        <v>153</v>
      </c>
      <c r="D146" s="1" t="s">
        <v>119</v>
      </c>
      <c r="E146" s="51">
        <v>55.662873752252302</v>
      </c>
      <c r="F146" s="51">
        <v>37.741664316816198</v>
      </c>
      <c r="G146" s="13">
        <f t="shared" si="4"/>
        <v>1</v>
      </c>
      <c r="H146" s="57">
        <v>3.1110000000000002</v>
      </c>
      <c r="I146" s="58">
        <v>0.69199999999999973</v>
      </c>
      <c r="J146" s="13">
        <v>10</v>
      </c>
      <c r="L146" s="12">
        <v>35</v>
      </c>
      <c r="M146" s="50">
        <v>0</v>
      </c>
      <c r="N146" s="50">
        <v>10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3"/>
    </row>
    <row r="147" spans="2:34" ht="15.75" customHeight="1">
      <c r="B147" s="13">
        <v>35</v>
      </c>
      <c r="C147" s="50" t="s">
        <v>152</v>
      </c>
      <c r="D147" s="1" t="s">
        <v>119</v>
      </c>
      <c r="E147" s="51">
        <v>55.666270489044898</v>
      </c>
      <c r="F147" s="51">
        <v>37.7410571760539</v>
      </c>
      <c r="G147" s="13">
        <f t="shared" si="4"/>
        <v>1</v>
      </c>
      <c r="H147" s="57">
        <v>3.4859999999999998</v>
      </c>
      <c r="I147" s="58">
        <v>0.37999999999999989</v>
      </c>
      <c r="J147" s="13">
        <v>11</v>
      </c>
      <c r="L147" s="12">
        <v>36</v>
      </c>
      <c r="M147" s="50">
        <v>0</v>
      </c>
      <c r="N147" s="50">
        <v>11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3"/>
    </row>
    <row r="148" spans="2:34" ht="15.75" customHeight="1">
      <c r="B148" s="13">
        <v>36</v>
      </c>
      <c r="C148" s="50" t="s">
        <v>151</v>
      </c>
      <c r="D148" s="1" t="s">
        <v>119</v>
      </c>
      <c r="E148" s="51">
        <v>55.669753134090399</v>
      </c>
      <c r="F148" s="51">
        <v>37.7404078822968</v>
      </c>
      <c r="G148" s="13">
        <f t="shared" si="4"/>
        <v>1</v>
      </c>
      <c r="H148" s="57">
        <v>3.8849999999999998</v>
      </c>
      <c r="I148" s="58">
        <v>0.39900000000000002</v>
      </c>
      <c r="J148" s="13">
        <v>12</v>
      </c>
      <c r="L148" s="12">
        <v>37</v>
      </c>
      <c r="M148" s="50">
        <v>0</v>
      </c>
      <c r="N148" s="50">
        <v>12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3"/>
    </row>
    <row r="149" spans="2:34" ht="15.75" customHeight="1">
      <c r="B149" s="13">
        <v>37</v>
      </c>
      <c r="C149" s="50" t="s">
        <v>150</v>
      </c>
      <c r="D149" s="1" t="s">
        <v>119</v>
      </c>
      <c r="E149" s="51">
        <v>55.672612872219297</v>
      </c>
      <c r="F149" s="51">
        <v>37.739901329848799</v>
      </c>
      <c r="G149" s="13">
        <f t="shared" si="4"/>
        <v>1</v>
      </c>
      <c r="H149" s="57">
        <v>4.2119999999999997</v>
      </c>
      <c r="I149" s="58">
        <v>0.32699999999999996</v>
      </c>
      <c r="J149" s="13">
        <v>13</v>
      </c>
      <c r="L149" s="12">
        <v>38</v>
      </c>
      <c r="M149" s="50">
        <v>0</v>
      </c>
      <c r="N149" s="50">
        <v>13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3"/>
    </row>
    <row r="150" spans="2:34" ht="15.75" customHeight="1">
      <c r="B150" s="13">
        <v>38</v>
      </c>
      <c r="C150" s="50" t="s">
        <v>149</v>
      </c>
      <c r="D150" s="1" t="s">
        <v>119</v>
      </c>
      <c r="E150" s="51">
        <v>55.677050762473598</v>
      </c>
      <c r="F150" s="51">
        <v>37.739137285157902</v>
      </c>
      <c r="G150" s="13">
        <f t="shared" si="4"/>
        <v>1</v>
      </c>
      <c r="H150" s="57">
        <v>4.7089999999999996</v>
      </c>
      <c r="I150" s="58">
        <v>0.49699999999999989</v>
      </c>
      <c r="J150" s="13">
        <v>14</v>
      </c>
      <c r="L150" s="12">
        <v>39</v>
      </c>
      <c r="M150" s="50">
        <v>0</v>
      </c>
      <c r="N150" s="50">
        <v>14</v>
      </c>
      <c r="O150" s="21"/>
      <c r="P150" s="17">
        <v>3</v>
      </c>
      <c r="Q150" s="37">
        <v>0.95833333333333337</v>
      </c>
      <c r="R150" s="17">
        <v>0</v>
      </c>
      <c r="S150" s="17" t="s">
        <v>63</v>
      </c>
      <c r="T150" s="17">
        <v>0</v>
      </c>
      <c r="U150" s="17" t="s">
        <v>63</v>
      </c>
      <c r="V150" s="32"/>
      <c r="W150" s="38">
        <v>4</v>
      </c>
      <c r="X150" s="37">
        <v>0.95833333333333337</v>
      </c>
      <c r="Y150" s="17">
        <v>0</v>
      </c>
      <c r="Z150" s="17" t="s">
        <v>63</v>
      </c>
      <c r="AA150" s="17">
        <v>0</v>
      </c>
      <c r="AB150" s="17" t="s">
        <v>63</v>
      </c>
      <c r="AH150" s="53"/>
    </row>
    <row r="151" spans="2:34" ht="15.75" customHeight="1">
      <c r="B151" s="13">
        <v>39</v>
      </c>
      <c r="C151" s="50" t="s">
        <v>148</v>
      </c>
      <c r="D151" s="1" t="s">
        <v>119</v>
      </c>
      <c r="E151" s="51">
        <v>55.6804616726223</v>
      </c>
      <c r="F151" s="51">
        <v>37.738487049651802</v>
      </c>
      <c r="G151" s="13">
        <f t="shared" si="4"/>
        <v>1</v>
      </c>
      <c r="H151" s="57">
        <v>5.0909999999999993</v>
      </c>
      <c r="I151" s="58">
        <v>0.38199999999999967</v>
      </c>
      <c r="J151" s="13">
        <v>15</v>
      </c>
      <c r="L151" s="12">
        <v>40</v>
      </c>
      <c r="M151" s="50">
        <v>0</v>
      </c>
      <c r="N151" s="50">
        <v>15</v>
      </c>
      <c r="O151" s="21"/>
      <c r="P151" s="17">
        <v>3</v>
      </c>
      <c r="Q151" s="37">
        <v>0.97916666666666663</v>
      </c>
      <c r="R151" s="17">
        <v>0</v>
      </c>
      <c r="S151" s="17" t="s">
        <v>63</v>
      </c>
      <c r="T151" s="17">
        <v>0</v>
      </c>
      <c r="U151" s="17" t="s">
        <v>63</v>
      </c>
      <c r="V151" s="32"/>
      <c r="W151" s="38">
        <v>4</v>
      </c>
      <c r="X151" s="37">
        <v>0.97916666666666663</v>
      </c>
      <c r="Y151" s="17">
        <v>0</v>
      </c>
      <c r="Z151" s="17" t="s">
        <v>63</v>
      </c>
      <c r="AA151" s="17">
        <v>0</v>
      </c>
      <c r="AB151" s="17" t="s">
        <v>63</v>
      </c>
      <c r="AH151" s="53"/>
    </row>
    <row r="152" spans="2:34" ht="15.75" customHeight="1">
      <c r="B152" s="13">
        <v>40</v>
      </c>
      <c r="C152" s="50" t="s">
        <v>147</v>
      </c>
      <c r="D152" s="1" t="s">
        <v>119</v>
      </c>
      <c r="E152" s="51">
        <v>55.6852849428616</v>
      </c>
      <c r="F152" s="51">
        <v>37.737582771468503</v>
      </c>
      <c r="G152" s="13">
        <f t="shared" si="4"/>
        <v>1</v>
      </c>
      <c r="H152" s="57">
        <v>5.6309999999999993</v>
      </c>
      <c r="I152" s="58">
        <v>0.54</v>
      </c>
      <c r="J152" s="13">
        <v>16</v>
      </c>
      <c r="L152" s="12">
        <v>41</v>
      </c>
      <c r="M152" s="50">
        <v>0</v>
      </c>
      <c r="N152" s="50">
        <v>16</v>
      </c>
      <c r="O152" s="21"/>
      <c r="P152" s="17">
        <v>3</v>
      </c>
      <c r="Q152" s="37">
        <v>0</v>
      </c>
      <c r="R152" s="17">
        <v>0</v>
      </c>
      <c r="S152" s="17" t="s">
        <v>63</v>
      </c>
      <c r="T152" s="17">
        <v>0</v>
      </c>
      <c r="U152" s="17" t="s">
        <v>63</v>
      </c>
      <c r="V152" s="32"/>
      <c r="W152" s="38">
        <v>4</v>
      </c>
      <c r="X152" s="37">
        <v>0</v>
      </c>
      <c r="Y152" s="17">
        <v>0</v>
      </c>
      <c r="Z152" s="17" t="s">
        <v>63</v>
      </c>
      <c r="AA152" s="17">
        <v>0</v>
      </c>
      <c r="AB152" s="17" t="s">
        <v>63</v>
      </c>
      <c r="AH152" s="53"/>
    </row>
    <row r="153" spans="2:34" ht="15.75" customHeight="1">
      <c r="B153" s="13">
        <v>41</v>
      </c>
      <c r="C153" s="50" t="s">
        <v>146</v>
      </c>
      <c r="D153" s="1" t="s">
        <v>119</v>
      </c>
      <c r="E153" s="51">
        <v>55.689753145533402</v>
      </c>
      <c r="F153" s="51">
        <v>37.736256627243002</v>
      </c>
      <c r="G153" s="13">
        <f t="shared" si="4"/>
        <v>1</v>
      </c>
      <c r="H153" s="57">
        <v>6.1349999999999998</v>
      </c>
      <c r="I153" s="58">
        <v>0.50400000000000045</v>
      </c>
      <c r="J153" s="13">
        <v>17</v>
      </c>
      <c r="L153" s="12">
        <v>42</v>
      </c>
      <c r="M153" s="50">
        <v>0</v>
      </c>
      <c r="N153" s="50">
        <v>17</v>
      </c>
      <c r="O153" s="21"/>
      <c r="P153" s="17">
        <v>3</v>
      </c>
      <c r="Q153" s="37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32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3"/>
    </row>
    <row r="154" spans="2:34" ht="15.75" customHeight="1">
      <c r="B154" s="13">
        <v>42</v>
      </c>
      <c r="C154" s="50" t="s">
        <v>145</v>
      </c>
      <c r="D154" s="1" t="s">
        <v>119</v>
      </c>
      <c r="E154" s="51">
        <v>55.691969788804698</v>
      </c>
      <c r="F154" s="51">
        <v>37.735448198121198</v>
      </c>
      <c r="G154" s="13">
        <f t="shared" si="4"/>
        <v>1</v>
      </c>
      <c r="H154" s="57">
        <v>6.3869999999999996</v>
      </c>
      <c r="I154" s="58">
        <v>0.25199999999999978</v>
      </c>
      <c r="J154" s="13">
        <v>18</v>
      </c>
      <c r="L154" s="12">
        <v>43</v>
      </c>
      <c r="M154" s="50">
        <v>0</v>
      </c>
      <c r="N154" s="50">
        <v>18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13">
        <v>43</v>
      </c>
      <c r="C155" s="50" t="s">
        <v>144</v>
      </c>
      <c r="D155" s="1" t="s">
        <v>119</v>
      </c>
      <c r="E155" s="51">
        <v>55.696417684148003</v>
      </c>
      <c r="F155" s="51">
        <v>37.733800381218899</v>
      </c>
      <c r="G155" s="13">
        <f t="shared" si="4"/>
        <v>1</v>
      </c>
      <c r="H155" s="59">
        <v>6.8929999999999998</v>
      </c>
      <c r="I155" s="58">
        <v>0.50600000000000023</v>
      </c>
      <c r="J155" s="13">
        <v>19</v>
      </c>
      <c r="L155" s="12">
        <v>44</v>
      </c>
      <c r="M155" s="50">
        <v>0</v>
      </c>
      <c r="N155" s="50">
        <v>19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>
        <v>44</v>
      </c>
      <c r="C156" s="50" t="s">
        <v>143</v>
      </c>
      <c r="D156" s="1" t="s">
        <v>119</v>
      </c>
      <c r="E156" s="51">
        <v>55.701281580693802</v>
      </c>
      <c r="F156" s="51">
        <v>37.732576046672698</v>
      </c>
      <c r="G156" s="13">
        <f t="shared" si="4"/>
        <v>1</v>
      </c>
      <c r="H156" s="59">
        <v>7.4379999999999997</v>
      </c>
      <c r="I156" s="58">
        <v>0.54499999999999993</v>
      </c>
      <c r="J156" s="13">
        <v>20</v>
      </c>
      <c r="L156" s="12">
        <v>45</v>
      </c>
      <c r="M156" s="50">
        <v>0</v>
      </c>
      <c r="N156" s="50">
        <v>20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>
        <v>45</v>
      </c>
      <c r="C157" s="50" t="s">
        <v>162</v>
      </c>
      <c r="D157" s="1" t="s">
        <v>119</v>
      </c>
      <c r="E157" s="51">
        <v>55.708248178975303</v>
      </c>
      <c r="F157" s="51">
        <v>37.731453872098903</v>
      </c>
      <c r="G157" s="13">
        <f t="shared" si="4"/>
        <v>1</v>
      </c>
      <c r="H157" s="59">
        <v>8.2330000000000005</v>
      </c>
      <c r="I157" s="58">
        <v>0.79500000000000082</v>
      </c>
      <c r="J157" s="13">
        <v>21</v>
      </c>
      <c r="L157" s="12">
        <v>46</v>
      </c>
      <c r="M157" s="50">
        <v>0</v>
      </c>
      <c r="N157" s="50">
        <v>999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>
        <f t="shared" si="0"/>
        <v>45</v>
      </c>
      <c r="C158" s="50" t="s">
        <v>24</v>
      </c>
      <c r="D158" s="1" t="s">
        <v>107</v>
      </c>
      <c r="E158" s="51"/>
      <c r="F158" s="51"/>
      <c r="G158" s="13">
        <f t="shared" si="4"/>
        <v>1</v>
      </c>
      <c r="H158" s="59">
        <v>8.5330000000000013</v>
      </c>
      <c r="I158" s="58">
        <v>0.30000000000000071</v>
      </c>
      <c r="J158" s="13" t="str">
        <f t="shared" ref="J158:J221" si="5">IF(AND(M157&gt;0,M157&lt;999),M157,IF(AND(N157&gt;0,N157&lt;999),N157," "))</f>
        <v xml:space="preserve"> </v>
      </c>
      <c r="L158" s="12">
        <v>47</v>
      </c>
      <c r="M158" s="50">
        <v>0</v>
      </c>
      <c r="N158" s="50">
        <v>0</v>
      </c>
      <c r="O158" s="21"/>
      <c r="P158" s="204" t="s">
        <v>60</v>
      </c>
      <c r="Q158" s="205"/>
      <c r="R158" s="44">
        <f>SUM(R110:R157)</f>
        <v>59</v>
      </c>
      <c r="S158" s="44"/>
      <c r="T158" s="44">
        <f>SUM(T110:T157)</f>
        <v>59</v>
      </c>
      <c r="U158" s="44"/>
      <c r="V158" s="54"/>
      <c r="W158" s="206" t="s">
        <v>60</v>
      </c>
      <c r="X158" s="207"/>
      <c r="Y158" s="44">
        <f>SUM(Y110:Y157)</f>
        <v>49</v>
      </c>
      <c r="Z158" s="44"/>
      <c r="AA158" s="44">
        <f>SUM(AA110:AA157)</f>
        <v>49</v>
      </c>
      <c r="AB158" s="44"/>
      <c r="AH158" s="13"/>
    </row>
    <row r="159" spans="2:34" ht="15.75" customHeight="1">
      <c r="B159" s="13" t="str">
        <f t="shared" si="0"/>
        <v/>
      </c>
      <c r="C159" s="50" t="s">
        <v>107</v>
      </c>
      <c r="D159" s="1" t="s">
        <v>107</v>
      </c>
      <c r="E159" s="51" t="s">
        <v>107</v>
      </c>
      <c r="F159" s="51" t="s">
        <v>107</v>
      </c>
      <c r="G159" s="13" t="str">
        <f t="shared" si="4"/>
        <v/>
      </c>
      <c r="H159" s="59" t="s">
        <v>131</v>
      </c>
      <c r="I159" s="58" t="str">
        <f t="shared" si="3"/>
        <v xml:space="preserve"> </v>
      </c>
      <c r="J159" s="13" t="str">
        <f t="shared" si="5"/>
        <v xml:space="preserve"> </v>
      </c>
      <c r="L159" s="12">
        <v>48</v>
      </c>
      <c r="M159" s="50">
        <v>0</v>
      </c>
      <c r="N159" s="50">
        <v>0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13" t="str">
        <f t="shared" si="0"/>
        <v/>
      </c>
      <c r="C160" s="50" t="s">
        <v>107</v>
      </c>
      <c r="D160" s="1" t="s">
        <v>107</v>
      </c>
      <c r="E160" s="51" t="s">
        <v>107</v>
      </c>
      <c r="F160" s="51" t="s">
        <v>107</v>
      </c>
      <c r="G160" s="13" t="str">
        <f t="shared" si="4"/>
        <v/>
      </c>
      <c r="H160" s="59" t="s">
        <v>131</v>
      </c>
      <c r="I160" s="58" t="str">
        <f t="shared" si="3"/>
        <v xml:space="preserve"> </v>
      </c>
      <c r="J160" s="13" t="str">
        <f t="shared" si="5"/>
        <v xml:space="preserve"> </v>
      </c>
      <c r="L160" s="12">
        <v>49</v>
      </c>
      <c r="M160" s="50">
        <v>0</v>
      </c>
      <c r="N160" s="50">
        <v>0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13" t="str">
        <f t="shared" si="0"/>
        <v/>
      </c>
      <c r="C161" s="50" t="s">
        <v>107</v>
      </c>
      <c r="D161" s="1" t="s">
        <v>107</v>
      </c>
      <c r="E161" s="51" t="s">
        <v>107</v>
      </c>
      <c r="F161" s="51" t="s">
        <v>107</v>
      </c>
      <c r="G161" s="13" t="str">
        <f t="shared" si="4"/>
        <v/>
      </c>
      <c r="H161" s="59" t="s">
        <v>131</v>
      </c>
      <c r="I161" s="58" t="str">
        <f t="shared" si="3"/>
        <v xml:space="preserve"> </v>
      </c>
      <c r="J161" s="13" t="str">
        <f t="shared" si="5"/>
        <v xml:space="preserve"> </v>
      </c>
      <c r="L161" s="12">
        <v>50</v>
      </c>
      <c r="M161" s="50">
        <v>0</v>
      </c>
      <c r="N161" s="50">
        <v>0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13" t="str">
        <f t="shared" si="0"/>
        <v/>
      </c>
      <c r="C162" s="50" t="s">
        <v>107</v>
      </c>
      <c r="D162" s="1" t="s">
        <v>107</v>
      </c>
      <c r="E162" s="51" t="s">
        <v>107</v>
      </c>
      <c r="F162" s="51" t="s">
        <v>107</v>
      </c>
      <c r="G162" s="13" t="str">
        <f t="shared" si="4"/>
        <v/>
      </c>
      <c r="H162" s="59" t="s">
        <v>131</v>
      </c>
      <c r="I162" s="58" t="str">
        <f t="shared" si="3"/>
        <v xml:space="preserve"> </v>
      </c>
      <c r="J162" s="13" t="str">
        <f t="shared" si="5"/>
        <v xml:space="preserve"> </v>
      </c>
      <c r="L162" s="12">
        <v>51</v>
      </c>
      <c r="M162" s="50">
        <v>0</v>
      </c>
      <c r="N162" s="50">
        <v>0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13" t="str">
        <f t="shared" si="0"/>
        <v/>
      </c>
      <c r="C163" s="50" t="s">
        <v>107</v>
      </c>
      <c r="D163" s="1" t="s">
        <v>107</v>
      </c>
      <c r="E163" s="51"/>
      <c r="F163" s="51"/>
      <c r="G163" s="13" t="str">
        <f t="shared" si="4"/>
        <v/>
      </c>
      <c r="H163" s="59" t="s">
        <v>131</v>
      </c>
      <c r="I163" s="58" t="str">
        <f t="shared" si="3"/>
        <v xml:space="preserve"> </v>
      </c>
      <c r="J163" s="13" t="str">
        <f t="shared" si="5"/>
        <v xml:space="preserve"> </v>
      </c>
      <c r="L163" s="12">
        <v>52</v>
      </c>
      <c r="M163" s="50">
        <v>0</v>
      </c>
      <c r="N163" s="50">
        <v>0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13" t="str">
        <f t="shared" si="0"/>
        <v/>
      </c>
      <c r="C164" s="50" t="s">
        <v>107</v>
      </c>
      <c r="D164" s="1" t="s">
        <v>107</v>
      </c>
      <c r="E164" s="51" t="s">
        <v>107</v>
      </c>
      <c r="F164" s="51" t="s">
        <v>107</v>
      </c>
      <c r="G164" s="13" t="str">
        <f t="shared" si="4"/>
        <v/>
      </c>
      <c r="H164" s="59" t="s">
        <v>131</v>
      </c>
      <c r="I164" s="58" t="str">
        <f t="shared" si="3"/>
        <v xml:space="preserve"> </v>
      </c>
      <c r="J164" s="13" t="str">
        <f t="shared" si="5"/>
        <v xml:space="preserve"> </v>
      </c>
      <c r="L164" s="12">
        <v>53</v>
      </c>
      <c r="M164" s="50">
        <v>0</v>
      </c>
      <c r="N164" s="50">
        <v>0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13" t="str">
        <f t="shared" si="0"/>
        <v/>
      </c>
      <c r="C165" s="50" t="s">
        <v>107</v>
      </c>
      <c r="D165" s="1" t="s">
        <v>107</v>
      </c>
      <c r="E165" s="51" t="s">
        <v>107</v>
      </c>
      <c r="F165" s="51" t="s">
        <v>107</v>
      </c>
      <c r="G165" s="13" t="str">
        <f t="shared" si="4"/>
        <v/>
      </c>
      <c r="H165" s="59" t="s">
        <v>131</v>
      </c>
      <c r="I165" s="58" t="str">
        <f t="shared" si="3"/>
        <v xml:space="preserve"> </v>
      </c>
      <c r="J165" s="13" t="str">
        <f t="shared" si="5"/>
        <v xml:space="preserve"> </v>
      </c>
      <c r="L165" s="12">
        <v>54</v>
      </c>
      <c r="M165" s="50">
        <v>0</v>
      </c>
      <c r="N165" s="50">
        <v>0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13" t="str">
        <f t="shared" si="0"/>
        <v/>
      </c>
      <c r="C166" s="50" t="s">
        <v>107</v>
      </c>
      <c r="D166" s="1" t="s">
        <v>107</v>
      </c>
      <c r="E166" s="51" t="s">
        <v>107</v>
      </c>
      <c r="F166" s="51" t="s">
        <v>107</v>
      </c>
      <c r="G166" s="13" t="str">
        <f t="shared" si="4"/>
        <v/>
      </c>
      <c r="H166" s="59" t="s">
        <v>131</v>
      </c>
      <c r="I166" s="58" t="str">
        <f t="shared" si="3"/>
        <v xml:space="preserve"> </v>
      </c>
      <c r="J166" s="13" t="str">
        <f t="shared" si="5"/>
        <v xml:space="preserve"> </v>
      </c>
      <c r="L166" s="12">
        <v>55</v>
      </c>
      <c r="M166" s="50">
        <v>0</v>
      </c>
      <c r="N166" s="50">
        <v>0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13" t="str">
        <f t="shared" si="0"/>
        <v/>
      </c>
      <c r="C167" s="50" t="s">
        <v>107</v>
      </c>
      <c r="D167" s="1" t="s">
        <v>107</v>
      </c>
      <c r="E167" s="51" t="s">
        <v>107</v>
      </c>
      <c r="F167" s="51" t="s">
        <v>107</v>
      </c>
      <c r="G167" s="13" t="str">
        <f t="shared" si="4"/>
        <v/>
      </c>
      <c r="H167" s="59" t="s">
        <v>131</v>
      </c>
      <c r="I167" s="58" t="str">
        <f t="shared" si="3"/>
        <v xml:space="preserve"> </v>
      </c>
      <c r="J167" s="13" t="str">
        <f t="shared" si="5"/>
        <v xml:space="preserve"> </v>
      </c>
      <c r="L167" s="12">
        <v>56</v>
      </c>
      <c r="M167" s="50">
        <v>0</v>
      </c>
      <c r="N167" s="50">
        <v>0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13" t="str">
        <f t="shared" si="0"/>
        <v/>
      </c>
      <c r="C168" s="50" t="s">
        <v>107</v>
      </c>
      <c r="D168" s="1" t="s">
        <v>107</v>
      </c>
      <c r="E168" s="51" t="s">
        <v>107</v>
      </c>
      <c r="F168" s="51" t="s">
        <v>107</v>
      </c>
      <c r="G168" s="13" t="str">
        <f t="shared" si="4"/>
        <v/>
      </c>
      <c r="H168" s="59" t="s">
        <v>131</v>
      </c>
      <c r="I168" s="58" t="str">
        <f t="shared" si="3"/>
        <v xml:space="preserve"> </v>
      </c>
      <c r="J168" s="13" t="str">
        <f t="shared" si="5"/>
        <v xml:space="preserve"> </v>
      </c>
      <c r="L168" s="12">
        <v>57</v>
      </c>
      <c r="M168" s="50">
        <v>0</v>
      </c>
      <c r="N168" s="50">
        <v>0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13" t="str">
        <f t="shared" si="0"/>
        <v/>
      </c>
      <c r="C169" s="50" t="s">
        <v>107</v>
      </c>
      <c r="D169" s="1" t="s">
        <v>107</v>
      </c>
      <c r="E169" s="51" t="s">
        <v>107</v>
      </c>
      <c r="F169" s="51" t="s">
        <v>107</v>
      </c>
      <c r="G169" s="13" t="str">
        <f t="shared" si="4"/>
        <v/>
      </c>
      <c r="H169" s="59" t="s">
        <v>131</v>
      </c>
      <c r="I169" s="58" t="str">
        <f t="shared" si="3"/>
        <v xml:space="preserve"> </v>
      </c>
      <c r="J169" s="13" t="str">
        <f t="shared" si="5"/>
        <v xml:space="preserve"> </v>
      </c>
      <c r="L169" s="12">
        <v>58</v>
      </c>
      <c r="M169" s="50">
        <v>0</v>
      </c>
      <c r="N169" s="50">
        <v>0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13" t="str">
        <f t="shared" si="0"/>
        <v/>
      </c>
      <c r="C170" s="50" t="s">
        <v>107</v>
      </c>
      <c r="D170" s="1" t="s">
        <v>107</v>
      </c>
      <c r="E170" s="51" t="s">
        <v>107</v>
      </c>
      <c r="F170" s="51" t="s">
        <v>107</v>
      </c>
      <c r="G170" s="13" t="str">
        <f t="shared" si="4"/>
        <v/>
      </c>
      <c r="H170" s="59" t="s">
        <v>131</v>
      </c>
      <c r="I170" s="58" t="str">
        <f t="shared" si="3"/>
        <v xml:space="preserve"> </v>
      </c>
      <c r="J170" s="13" t="str">
        <f t="shared" si="5"/>
        <v xml:space="preserve"> </v>
      </c>
      <c r="L170" s="12">
        <v>59</v>
      </c>
      <c r="M170" s="50">
        <v>0</v>
      </c>
      <c r="N170" s="50">
        <v>0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13" t="str">
        <f t="shared" si="0"/>
        <v/>
      </c>
      <c r="C171" s="50" t="s">
        <v>107</v>
      </c>
      <c r="D171" s="1" t="s">
        <v>107</v>
      </c>
      <c r="E171" s="51" t="s">
        <v>107</v>
      </c>
      <c r="F171" s="51" t="s">
        <v>107</v>
      </c>
      <c r="G171" s="13" t="str">
        <f t="shared" si="4"/>
        <v/>
      </c>
      <c r="H171" s="59" t="s">
        <v>131</v>
      </c>
      <c r="I171" s="58" t="str">
        <f t="shared" si="3"/>
        <v xml:space="preserve"> </v>
      </c>
      <c r="J171" s="13" t="str">
        <f t="shared" si="5"/>
        <v xml:space="preserve"> </v>
      </c>
      <c r="L171" s="12">
        <v>60</v>
      </c>
      <c r="M171" s="50">
        <v>0</v>
      </c>
      <c r="N171" s="50">
        <v>0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13" t="str">
        <f t="shared" si="0"/>
        <v/>
      </c>
      <c r="C172" s="50" t="s">
        <v>107</v>
      </c>
      <c r="D172" s="1" t="s">
        <v>107</v>
      </c>
      <c r="E172" s="51" t="s">
        <v>107</v>
      </c>
      <c r="F172" s="51" t="s">
        <v>107</v>
      </c>
      <c r="G172" s="13" t="str">
        <f t="shared" si="4"/>
        <v/>
      </c>
      <c r="H172" s="59" t="s">
        <v>131</v>
      </c>
      <c r="I172" s="58" t="str">
        <f t="shared" si="3"/>
        <v xml:space="preserve"> </v>
      </c>
      <c r="J172" s="13" t="str">
        <f t="shared" si="5"/>
        <v xml:space="preserve"> </v>
      </c>
      <c r="L172" s="12">
        <v>61</v>
      </c>
      <c r="M172" s="50">
        <v>0</v>
      </c>
      <c r="N172" s="50">
        <v>0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13" t="str">
        <f t="shared" si="0"/>
        <v/>
      </c>
      <c r="C173" s="50" t="s">
        <v>107</v>
      </c>
      <c r="D173" s="1" t="s">
        <v>107</v>
      </c>
      <c r="E173" s="51" t="s">
        <v>107</v>
      </c>
      <c r="F173" s="51" t="s">
        <v>107</v>
      </c>
      <c r="G173" s="13" t="str">
        <f t="shared" si="4"/>
        <v/>
      </c>
      <c r="H173" s="59" t="s">
        <v>131</v>
      </c>
      <c r="I173" s="58" t="str">
        <f t="shared" si="3"/>
        <v xml:space="preserve"> </v>
      </c>
      <c r="J173" s="13" t="str">
        <f t="shared" si="5"/>
        <v xml:space="preserve"> </v>
      </c>
      <c r="L173" s="12">
        <v>62</v>
      </c>
      <c r="M173" s="50">
        <v>0</v>
      </c>
      <c r="N173" s="50">
        <v>0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13" t="str">
        <f t="shared" si="0"/>
        <v/>
      </c>
      <c r="C174" s="50" t="s">
        <v>107</v>
      </c>
      <c r="D174" s="1" t="s">
        <v>107</v>
      </c>
      <c r="E174" s="51" t="s">
        <v>107</v>
      </c>
      <c r="F174" s="51" t="s">
        <v>107</v>
      </c>
      <c r="G174" s="13" t="str">
        <f t="shared" si="4"/>
        <v/>
      </c>
      <c r="H174" s="59" t="s">
        <v>131</v>
      </c>
      <c r="I174" s="58" t="str">
        <f t="shared" si="3"/>
        <v xml:space="preserve"> </v>
      </c>
      <c r="J174" s="13" t="str">
        <f t="shared" si="5"/>
        <v xml:space="preserve"> </v>
      </c>
      <c r="L174" s="12">
        <v>63</v>
      </c>
      <c r="M174" s="50">
        <v>0</v>
      </c>
      <c r="N174" s="50">
        <v>0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13" t="str">
        <f t="shared" si="0"/>
        <v/>
      </c>
      <c r="C175" s="50" t="s">
        <v>107</v>
      </c>
      <c r="D175" s="1" t="s">
        <v>107</v>
      </c>
      <c r="E175" s="51" t="s">
        <v>107</v>
      </c>
      <c r="F175" s="51" t="s">
        <v>107</v>
      </c>
      <c r="G175" s="13" t="str">
        <f t="shared" si="4"/>
        <v/>
      </c>
      <c r="H175" s="59" t="s">
        <v>131</v>
      </c>
      <c r="I175" s="58" t="str">
        <f t="shared" si="3"/>
        <v xml:space="preserve"> </v>
      </c>
      <c r="J175" s="13" t="str">
        <f t="shared" si="5"/>
        <v xml:space="preserve"> </v>
      </c>
      <c r="L175" s="12">
        <v>64</v>
      </c>
      <c r="M175" s="50">
        <v>0</v>
      </c>
      <c r="N175" s="50">
        <v>0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13" t="str">
        <f t="shared" si="0"/>
        <v/>
      </c>
      <c r="C176" s="50" t="s">
        <v>107</v>
      </c>
      <c r="D176" s="1" t="s">
        <v>107</v>
      </c>
      <c r="E176" s="51" t="s">
        <v>107</v>
      </c>
      <c r="F176" s="51" t="s">
        <v>107</v>
      </c>
      <c r="G176" s="13" t="str">
        <f t="shared" si="4"/>
        <v/>
      </c>
      <c r="H176" s="59" t="s">
        <v>131</v>
      </c>
      <c r="I176" s="58" t="str">
        <f t="shared" si="3"/>
        <v xml:space="preserve"> </v>
      </c>
      <c r="J176" s="13" t="str">
        <f t="shared" si="5"/>
        <v xml:space="preserve"> </v>
      </c>
      <c r="L176" s="12">
        <v>65</v>
      </c>
      <c r="M176" s="50">
        <v>0</v>
      </c>
      <c r="N176" s="50">
        <v>0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13" t="str">
        <f t="shared" ref="B177:B222" si="6">IF(C177=" ","",IF(C177=$L$9,B176,B176+1))</f>
        <v/>
      </c>
      <c r="C177" s="50" t="s">
        <v>107</v>
      </c>
      <c r="D177" s="1" t="s">
        <v>107</v>
      </c>
      <c r="E177" s="51" t="s">
        <v>107</v>
      </c>
      <c r="F177" s="51" t="s">
        <v>107</v>
      </c>
      <c r="G177" s="13" t="str">
        <f t="shared" si="4"/>
        <v/>
      </c>
      <c r="H177" s="59" t="s">
        <v>131</v>
      </c>
      <c r="I177" s="58" t="str">
        <f t="shared" si="3"/>
        <v xml:space="preserve"> </v>
      </c>
      <c r="J177" s="13" t="str">
        <f t="shared" si="5"/>
        <v xml:space="preserve"> </v>
      </c>
      <c r="L177" s="12">
        <v>66</v>
      </c>
      <c r="M177" s="50">
        <v>0</v>
      </c>
      <c r="N177" s="50">
        <v>0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13" t="str">
        <f t="shared" si="6"/>
        <v/>
      </c>
      <c r="C178" s="50" t="s">
        <v>107</v>
      </c>
      <c r="D178" s="1" t="s">
        <v>107</v>
      </c>
      <c r="E178" s="51" t="s">
        <v>107</v>
      </c>
      <c r="F178" s="51" t="s">
        <v>107</v>
      </c>
      <c r="G178" s="13" t="str">
        <f t="shared" si="4"/>
        <v/>
      </c>
      <c r="H178" s="59" t="s">
        <v>131</v>
      </c>
      <c r="I178" s="58" t="str">
        <f t="shared" si="3"/>
        <v xml:space="preserve"> </v>
      </c>
      <c r="J178" s="13" t="str">
        <f t="shared" si="5"/>
        <v xml:space="preserve"> </v>
      </c>
      <c r="L178" s="12">
        <v>67</v>
      </c>
      <c r="M178" s="50">
        <v>0</v>
      </c>
      <c r="N178" s="50">
        <v>0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13" t="str">
        <f t="shared" si="6"/>
        <v/>
      </c>
      <c r="C179" s="50" t="s">
        <v>107</v>
      </c>
      <c r="D179" s="1" t="s">
        <v>107</v>
      </c>
      <c r="E179" s="51" t="s">
        <v>107</v>
      </c>
      <c r="F179" s="51" t="s">
        <v>107</v>
      </c>
      <c r="G179" s="13" t="str">
        <f t="shared" si="4"/>
        <v/>
      </c>
      <c r="H179" s="59" t="s">
        <v>131</v>
      </c>
      <c r="I179" s="58" t="str">
        <f t="shared" ref="I179:I222" si="7">IFERROR(IF(IF(ISERROR(H179-H178),"",H179-H178)&lt;0,"",H179-H178)," ")</f>
        <v xml:space="preserve"> </v>
      </c>
      <c r="J179" s="13" t="str">
        <f t="shared" si="5"/>
        <v xml:space="preserve"> </v>
      </c>
      <c r="L179" s="12">
        <v>68</v>
      </c>
      <c r="M179" s="50">
        <v>0</v>
      </c>
      <c r="N179" s="50">
        <v>0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13" t="str">
        <f t="shared" si="6"/>
        <v/>
      </c>
      <c r="C180" s="50" t="s">
        <v>107</v>
      </c>
      <c r="D180" s="1" t="s">
        <v>107</v>
      </c>
      <c r="E180" s="51" t="s">
        <v>107</v>
      </c>
      <c r="F180" s="51" t="s">
        <v>107</v>
      </c>
      <c r="G180" s="13" t="str">
        <f t="shared" si="4"/>
        <v/>
      </c>
      <c r="H180" s="59" t="s">
        <v>131</v>
      </c>
      <c r="I180" s="58" t="str">
        <f t="shared" si="7"/>
        <v xml:space="preserve"> </v>
      </c>
      <c r="J180" s="13" t="str">
        <f t="shared" si="5"/>
        <v xml:space="preserve"> </v>
      </c>
      <c r="L180" s="12">
        <v>69</v>
      </c>
      <c r="M180" s="50">
        <v>0</v>
      </c>
      <c r="N180" s="50">
        <v>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13" t="str">
        <f t="shared" si="6"/>
        <v/>
      </c>
      <c r="C181" s="50" t="s">
        <v>107</v>
      </c>
      <c r="D181" s="1" t="s">
        <v>107</v>
      </c>
      <c r="E181" s="51" t="s">
        <v>107</v>
      </c>
      <c r="F181" s="51" t="s">
        <v>107</v>
      </c>
      <c r="G181" s="13" t="str">
        <f t="shared" si="4"/>
        <v/>
      </c>
      <c r="H181" s="59" t="s">
        <v>131</v>
      </c>
      <c r="I181" s="58" t="str">
        <f t="shared" si="7"/>
        <v xml:space="preserve"> </v>
      </c>
      <c r="J181" s="13" t="str">
        <f t="shared" si="5"/>
        <v xml:space="preserve"> </v>
      </c>
      <c r="L181" s="12">
        <v>70</v>
      </c>
      <c r="M181" s="50">
        <v>0</v>
      </c>
      <c r="N181" s="50">
        <v>0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13" t="str">
        <f t="shared" si="6"/>
        <v/>
      </c>
      <c r="C182" s="50" t="s">
        <v>107</v>
      </c>
      <c r="D182" s="1" t="s">
        <v>107</v>
      </c>
      <c r="E182" s="51" t="s">
        <v>107</v>
      </c>
      <c r="F182" s="51" t="s">
        <v>107</v>
      </c>
      <c r="G182" s="13" t="str">
        <f t="shared" si="4"/>
        <v/>
      </c>
      <c r="H182" s="59" t="s">
        <v>131</v>
      </c>
      <c r="I182" s="58" t="str">
        <f t="shared" si="7"/>
        <v xml:space="preserve"> </v>
      </c>
      <c r="J182" s="13" t="str">
        <f t="shared" si="5"/>
        <v xml:space="preserve"> </v>
      </c>
      <c r="L182" s="12">
        <v>71</v>
      </c>
      <c r="M182" s="50">
        <v>0</v>
      </c>
      <c r="N182" s="50">
        <v>0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13" t="str">
        <f t="shared" si="6"/>
        <v/>
      </c>
      <c r="C183" s="50" t="s">
        <v>107</v>
      </c>
      <c r="D183" s="1" t="s">
        <v>107</v>
      </c>
      <c r="E183" s="51" t="s">
        <v>107</v>
      </c>
      <c r="F183" s="51" t="s">
        <v>107</v>
      </c>
      <c r="G183" s="13" t="str">
        <f t="shared" si="4"/>
        <v/>
      </c>
      <c r="H183" s="59" t="s">
        <v>131</v>
      </c>
      <c r="I183" s="58" t="str">
        <f t="shared" si="7"/>
        <v xml:space="preserve"> </v>
      </c>
      <c r="J183" s="13" t="str">
        <f t="shared" si="5"/>
        <v xml:space="preserve"> </v>
      </c>
      <c r="L183" s="12">
        <v>72</v>
      </c>
      <c r="M183" s="50">
        <v>0</v>
      </c>
      <c r="N183" s="50">
        <v>0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13" t="str">
        <f t="shared" si="6"/>
        <v/>
      </c>
      <c r="C184" s="50" t="s">
        <v>107</v>
      </c>
      <c r="D184" s="1" t="s">
        <v>107</v>
      </c>
      <c r="E184" s="51" t="s">
        <v>107</v>
      </c>
      <c r="F184" s="51" t="s">
        <v>107</v>
      </c>
      <c r="G184" s="13" t="str">
        <f t="shared" si="4"/>
        <v/>
      </c>
      <c r="H184" s="59" t="s">
        <v>131</v>
      </c>
      <c r="I184" s="58" t="str">
        <f t="shared" si="7"/>
        <v xml:space="preserve"> </v>
      </c>
      <c r="J184" s="13" t="str">
        <f t="shared" si="5"/>
        <v xml:space="preserve"> </v>
      </c>
      <c r="L184" s="12">
        <v>73</v>
      </c>
      <c r="M184" s="50">
        <v>0</v>
      </c>
      <c r="N184" s="50">
        <v>0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13" t="str">
        <f t="shared" si="6"/>
        <v/>
      </c>
      <c r="C185" s="50" t="s">
        <v>107</v>
      </c>
      <c r="D185" s="1" t="s">
        <v>107</v>
      </c>
      <c r="E185" s="51" t="s">
        <v>107</v>
      </c>
      <c r="F185" s="51" t="s">
        <v>107</v>
      </c>
      <c r="G185" s="13" t="str">
        <f t="shared" si="4"/>
        <v/>
      </c>
      <c r="H185" s="59" t="s">
        <v>131</v>
      </c>
      <c r="I185" s="58" t="str">
        <f t="shared" si="7"/>
        <v xml:space="preserve"> </v>
      </c>
      <c r="J185" s="13" t="str">
        <f t="shared" si="5"/>
        <v xml:space="preserve"> </v>
      </c>
      <c r="L185" s="12">
        <v>74</v>
      </c>
      <c r="M185" s="50">
        <v>0</v>
      </c>
      <c r="N185" s="50">
        <v>0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13" t="str">
        <f t="shared" si="6"/>
        <v/>
      </c>
      <c r="C186" s="50" t="s">
        <v>107</v>
      </c>
      <c r="D186" s="1" t="s">
        <v>107</v>
      </c>
      <c r="E186" s="51" t="s">
        <v>107</v>
      </c>
      <c r="F186" s="51" t="s">
        <v>107</v>
      </c>
      <c r="G186" s="13" t="str">
        <f t="shared" si="4"/>
        <v/>
      </c>
      <c r="H186" s="59" t="s">
        <v>131</v>
      </c>
      <c r="I186" s="58" t="str">
        <f t="shared" si="7"/>
        <v xml:space="preserve"> </v>
      </c>
      <c r="J186" s="13" t="str">
        <f t="shared" si="5"/>
        <v xml:space="preserve"> </v>
      </c>
      <c r="L186" s="12">
        <v>75</v>
      </c>
      <c r="M186" s="50">
        <v>0</v>
      </c>
      <c r="N186" s="50">
        <v>0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13" t="str">
        <f t="shared" si="6"/>
        <v/>
      </c>
      <c r="C187" s="50" t="s">
        <v>107</v>
      </c>
      <c r="D187" s="1" t="s">
        <v>107</v>
      </c>
      <c r="E187" s="51" t="s">
        <v>107</v>
      </c>
      <c r="F187" s="51" t="s">
        <v>107</v>
      </c>
      <c r="G187" s="13" t="str">
        <f t="shared" si="4"/>
        <v/>
      </c>
      <c r="H187" s="59" t="s">
        <v>131</v>
      </c>
      <c r="I187" s="58" t="str">
        <f t="shared" si="7"/>
        <v xml:space="preserve"> </v>
      </c>
      <c r="J187" s="13" t="str">
        <f t="shared" si="5"/>
        <v xml:space="preserve"> </v>
      </c>
      <c r="L187" s="12">
        <v>76</v>
      </c>
      <c r="M187" s="50">
        <v>0</v>
      </c>
      <c r="N187" s="50">
        <v>0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13" t="str">
        <f t="shared" si="6"/>
        <v/>
      </c>
      <c r="C188" s="50" t="s">
        <v>107</v>
      </c>
      <c r="D188" s="1" t="s">
        <v>107</v>
      </c>
      <c r="E188" s="51" t="s">
        <v>107</v>
      </c>
      <c r="F188" s="51" t="s">
        <v>107</v>
      </c>
      <c r="G188" s="13" t="str">
        <f t="shared" si="4"/>
        <v/>
      </c>
      <c r="H188" s="59" t="s">
        <v>131</v>
      </c>
      <c r="I188" s="58" t="str">
        <f t="shared" si="7"/>
        <v xml:space="preserve"> </v>
      </c>
      <c r="J188" s="13" t="str">
        <f t="shared" si="5"/>
        <v xml:space="preserve"> </v>
      </c>
      <c r="L188" s="12">
        <v>77</v>
      </c>
      <c r="M188" s="50">
        <v>0</v>
      </c>
      <c r="N188" s="50">
        <v>0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 t="str">
        <f t="shared" si="6"/>
        <v/>
      </c>
      <c r="C189" s="50" t="s">
        <v>107</v>
      </c>
      <c r="D189" s="1" t="s">
        <v>107</v>
      </c>
      <c r="E189" s="51" t="s">
        <v>107</v>
      </c>
      <c r="F189" s="51" t="s">
        <v>107</v>
      </c>
      <c r="G189" s="13" t="str">
        <f t="shared" si="4"/>
        <v/>
      </c>
      <c r="H189" s="59" t="s">
        <v>131</v>
      </c>
      <c r="I189" s="58" t="str">
        <f t="shared" si="7"/>
        <v xml:space="preserve"> </v>
      </c>
      <c r="J189" s="13" t="str">
        <f t="shared" si="5"/>
        <v xml:space="preserve"> </v>
      </c>
      <c r="L189" s="12">
        <v>78</v>
      </c>
      <c r="M189" s="50">
        <v>0</v>
      </c>
      <c r="N189" s="50">
        <v>0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 t="str">
        <f t="shared" si="6"/>
        <v/>
      </c>
      <c r="C190" s="50" t="s">
        <v>107</v>
      </c>
      <c r="D190" s="1" t="s">
        <v>107</v>
      </c>
      <c r="E190" s="51" t="s">
        <v>107</v>
      </c>
      <c r="F190" s="51" t="s">
        <v>107</v>
      </c>
      <c r="G190" s="13" t="str">
        <f t="shared" si="4"/>
        <v/>
      </c>
      <c r="H190" s="59" t="s">
        <v>131</v>
      </c>
      <c r="I190" s="58" t="str">
        <f t="shared" si="7"/>
        <v xml:space="preserve"> </v>
      </c>
      <c r="J190" s="13" t="str">
        <f t="shared" si="5"/>
        <v xml:space="preserve"> </v>
      </c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 t="str">
        <f t="shared" si="6"/>
        <v/>
      </c>
      <c r="C191" s="50" t="s">
        <v>107</v>
      </c>
      <c r="D191" s="1" t="s">
        <v>107</v>
      </c>
      <c r="E191" s="51" t="s">
        <v>107</v>
      </c>
      <c r="F191" s="51" t="s">
        <v>107</v>
      </c>
      <c r="G191" s="13" t="str">
        <f t="shared" si="4"/>
        <v/>
      </c>
      <c r="H191" s="59" t="s">
        <v>131</v>
      </c>
      <c r="I191" s="58" t="str">
        <f t="shared" si="7"/>
        <v xml:space="preserve"> </v>
      </c>
      <c r="J191" s="13" t="str">
        <f t="shared" si="5"/>
        <v xml:space="preserve"> </v>
      </c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tr">
        <f t="shared" si="6"/>
        <v/>
      </c>
      <c r="C192" s="50" t="s">
        <v>107</v>
      </c>
      <c r="D192" s="1" t="s">
        <v>107</v>
      </c>
      <c r="E192" s="51" t="s">
        <v>107</v>
      </c>
      <c r="F192" s="51" t="s">
        <v>107</v>
      </c>
      <c r="G192" s="13" t="str">
        <f t="shared" si="4"/>
        <v/>
      </c>
      <c r="H192" s="59" t="s">
        <v>131</v>
      </c>
      <c r="I192" s="58" t="str">
        <f t="shared" si="7"/>
        <v xml:space="preserve"> </v>
      </c>
      <c r="J192" s="13" t="str">
        <f t="shared" si="5"/>
        <v xml:space="preserve"> 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tr">
        <f t="shared" si="6"/>
        <v/>
      </c>
      <c r="C193" s="50" t="s">
        <v>107</v>
      </c>
      <c r="D193" s="1" t="s">
        <v>107</v>
      </c>
      <c r="E193" s="51" t="s">
        <v>107</v>
      </c>
      <c r="F193" s="51" t="s">
        <v>107</v>
      </c>
      <c r="G193" s="13" t="str">
        <f t="shared" si="4"/>
        <v/>
      </c>
      <c r="H193" s="59" t="s">
        <v>131</v>
      </c>
      <c r="I193" s="58" t="str">
        <f t="shared" si="7"/>
        <v xml:space="preserve"> </v>
      </c>
      <c r="J193" s="13" t="str">
        <f t="shared" si="5"/>
        <v xml:space="preserve"> 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tr">
        <f t="shared" si="6"/>
        <v/>
      </c>
      <c r="C194" s="50" t="s">
        <v>107</v>
      </c>
      <c r="D194" s="1" t="s">
        <v>107</v>
      </c>
      <c r="E194" s="51" t="s">
        <v>107</v>
      </c>
      <c r="F194" s="51" t="s">
        <v>107</v>
      </c>
      <c r="G194" s="13" t="str">
        <f t="shared" si="4"/>
        <v/>
      </c>
      <c r="H194" s="59" t="s">
        <v>131</v>
      </c>
      <c r="I194" s="58" t="str">
        <f t="shared" si="7"/>
        <v xml:space="preserve"> </v>
      </c>
      <c r="J194" s="13" t="str">
        <f t="shared" si="5"/>
        <v xml:space="preserve"> 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tr">
        <f t="shared" si="6"/>
        <v/>
      </c>
      <c r="C195" s="50" t="s">
        <v>107</v>
      </c>
      <c r="D195" s="1" t="s">
        <v>107</v>
      </c>
      <c r="E195" s="51" t="s">
        <v>107</v>
      </c>
      <c r="F195" s="51" t="s">
        <v>107</v>
      </c>
      <c r="G195" s="13" t="str">
        <f t="shared" si="4"/>
        <v/>
      </c>
      <c r="H195" s="59" t="s">
        <v>131</v>
      </c>
      <c r="I195" s="58" t="str">
        <f t="shared" si="7"/>
        <v xml:space="preserve"> </v>
      </c>
      <c r="J195" s="13" t="str">
        <f t="shared" si="5"/>
        <v xml:space="preserve"> 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tr">
        <f t="shared" si="6"/>
        <v/>
      </c>
      <c r="C196" s="50" t="s">
        <v>107</v>
      </c>
      <c r="D196" s="1" t="s">
        <v>107</v>
      </c>
      <c r="E196" s="51" t="s">
        <v>107</v>
      </c>
      <c r="F196" s="51" t="s">
        <v>107</v>
      </c>
      <c r="G196" s="13" t="str">
        <f t="shared" si="4"/>
        <v/>
      </c>
      <c r="H196" s="59" t="s">
        <v>131</v>
      </c>
      <c r="I196" s="58" t="str">
        <f t="shared" si="7"/>
        <v xml:space="preserve"> </v>
      </c>
      <c r="J196" s="13" t="str">
        <f t="shared" si="5"/>
        <v xml:space="preserve"> 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tr">
        <f t="shared" si="6"/>
        <v/>
      </c>
      <c r="C197" s="50" t="s">
        <v>107</v>
      </c>
      <c r="D197" s="1" t="s">
        <v>107</v>
      </c>
      <c r="E197" s="51" t="s">
        <v>107</v>
      </c>
      <c r="F197" s="51" t="s">
        <v>107</v>
      </c>
      <c r="G197" s="13" t="str">
        <f t="shared" si="4"/>
        <v/>
      </c>
      <c r="H197" s="59" t="s">
        <v>131</v>
      </c>
      <c r="I197" s="58" t="str">
        <f t="shared" si="7"/>
        <v xml:space="preserve"> </v>
      </c>
      <c r="J197" s="13" t="str">
        <f t="shared" si="5"/>
        <v xml:space="preserve"> 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tr">
        <f t="shared" si="6"/>
        <v/>
      </c>
      <c r="C198" s="50" t="s">
        <v>107</v>
      </c>
      <c r="D198" s="1" t="s">
        <v>107</v>
      </c>
      <c r="E198" s="51" t="s">
        <v>107</v>
      </c>
      <c r="F198" s="51" t="s">
        <v>107</v>
      </c>
      <c r="G198" s="13" t="str">
        <f t="shared" si="4"/>
        <v/>
      </c>
      <c r="H198" s="59" t="s">
        <v>131</v>
      </c>
      <c r="I198" s="58" t="str">
        <f t="shared" si="7"/>
        <v xml:space="preserve"> </v>
      </c>
      <c r="J198" s="13" t="str">
        <f t="shared" si="5"/>
        <v xml:space="preserve"> 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tr">
        <f t="shared" si="6"/>
        <v/>
      </c>
      <c r="C199" s="50" t="s">
        <v>107</v>
      </c>
      <c r="D199" s="1" t="s">
        <v>107</v>
      </c>
      <c r="E199" s="51" t="s">
        <v>107</v>
      </c>
      <c r="F199" s="51" t="s">
        <v>107</v>
      </c>
      <c r="G199" s="13" t="str">
        <f t="shared" si="4"/>
        <v/>
      </c>
      <c r="H199" s="59" t="s">
        <v>131</v>
      </c>
      <c r="I199" s="58" t="str">
        <f t="shared" si="7"/>
        <v xml:space="preserve"> </v>
      </c>
      <c r="J199" s="13" t="str">
        <f t="shared" si="5"/>
        <v xml:space="preserve"> 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tr">
        <f t="shared" si="6"/>
        <v/>
      </c>
      <c r="C200" s="50" t="s">
        <v>107</v>
      </c>
      <c r="D200" s="1" t="s">
        <v>107</v>
      </c>
      <c r="E200" s="51" t="s">
        <v>107</v>
      </c>
      <c r="F200" s="51" t="s">
        <v>107</v>
      </c>
      <c r="G200" s="13" t="str">
        <f t="shared" si="4"/>
        <v/>
      </c>
      <c r="H200" s="59" t="s">
        <v>131</v>
      </c>
      <c r="I200" s="58" t="str">
        <f t="shared" si="7"/>
        <v xml:space="preserve"> </v>
      </c>
      <c r="J200" s="13" t="str">
        <f t="shared" si="5"/>
        <v xml:space="preserve"> 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tr">
        <f t="shared" si="6"/>
        <v/>
      </c>
      <c r="C201" s="50" t="s">
        <v>107</v>
      </c>
      <c r="D201" s="1" t="s">
        <v>107</v>
      </c>
      <c r="E201" s="51" t="s">
        <v>107</v>
      </c>
      <c r="F201" s="51" t="s">
        <v>107</v>
      </c>
      <c r="G201" s="13" t="str">
        <f t="shared" si="4"/>
        <v/>
      </c>
      <c r="H201" s="59" t="s">
        <v>131</v>
      </c>
      <c r="I201" s="58" t="str">
        <f t="shared" si="7"/>
        <v xml:space="preserve"> </v>
      </c>
      <c r="J201" s="13" t="str">
        <f t="shared" si="5"/>
        <v xml:space="preserve"> 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tr">
        <f t="shared" si="6"/>
        <v/>
      </c>
      <c r="C202" s="50" t="s">
        <v>107</v>
      </c>
      <c r="D202" s="1" t="s">
        <v>107</v>
      </c>
      <c r="E202" s="51" t="s">
        <v>107</v>
      </c>
      <c r="F202" s="51" t="s">
        <v>107</v>
      </c>
      <c r="G202" s="13" t="str">
        <f t="shared" si="4"/>
        <v/>
      </c>
      <c r="H202" s="59" t="s">
        <v>131</v>
      </c>
      <c r="I202" s="58" t="str">
        <f t="shared" si="7"/>
        <v xml:space="preserve"> </v>
      </c>
      <c r="J202" s="13" t="str">
        <f t="shared" si="5"/>
        <v xml:space="preserve"> 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tr">
        <f t="shared" si="6"/>
        <v/>
      </c>
      <c r="C203" s="50" t="s">
        <v>107</v>
      </c>
      <c r="D203" s="1" t="s">
        <v>107</v>
      </c>
      <c r="E203" s="51" t="s">
        <v>107</v>
      </c>
      <c r="F203" s="51" t="s">
        <v>107</v>
      </c>
      <c r="G203" s="13" t="str">
        <f t="shared" si="4"/>
        <v/>
      </c>
      <c r="H203" s="59" t="s">
        <v>131</v>
      </c>
      <c r="I203" s="58" t="str">
        <f t="shared" si="7"/>
        <v xml:space="preserve"> </v>
      </c>
      <c r="J203" s="13" t="str">
        <f t="shared" si="5"/>
        <v xml:space="preserve"> 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tr">
        <f t="shared" si="6"/>
        <v/>
      </c>
      <c r="C204" s="50" t="s">
        <v>107</v>
      </c>
      <c r="D204" s="1" t="s">
        <v>107</v>
      </c>
      <c r="E204" s="51" t="s">
        <v>107</v>
      </c>
      <c r="F204" s="51" t="s">
        <v>107</v>
      </c>
      <c r="G204" s="13" t="str">
        <f t="shared" si="4"/>
        <v/>
      </c>
      <c r="H204" s="59" t="s">
        <v>131</v>
      </c>
      <c r="I204" s="58" t="str">
        <f t="shared" si="7"/>
        <v xml:space="preserve"> </v>
      </c>
      <c r="J204" s="13" t="str">
        <f t="shared" si="5"/>
        <v xml:space="preserve"> 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tr">
        <f t="shared" si="6"/>
        <v/>
      </c>
      <c r="C205" s="50" t="s">
        <v>107</v>
      </c>
      <c r="D205" s="1" t="s">
        <v>107</v>
      </c>
      <c r="E205" s="51" t="s">
        <v>107</v>
      </c>
      <c r="F205" s="51" t="s">
        <v>107</v>
      </c>
      <c r="G205" s="13" t="str">
        <f t="shared" si="4"/>
        <v/>
      </c>
      <c r="H205" s="59" t="s">
        <v>131</v>
      </c>
      <c r="I205" s="58" t="str">
        <f t="shared" si="7"/>
        <v xml:space="preserve"> </v>
      </c>
      <c r="J205" s="13" t="str">
        <f t="shared" si="5"/>
        <v xml:space="preserve"> 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tr">
        <f t="shared" si="6"/>
        <v/>
      </c>
      <c r="C206" s="50" t="s">
        <v>107</v>
      </c>
      <c r="D206" s="1" t="s">
        <v>107</v>
      </c>
      <c r="E206" s="51" t="s">
        <v>107</v>
      </c>
      <c r="F206" s="51" t="s">
        <v>107</v>
      </c>
      <c r="G206" s="13" t="str">
        <f t="shared" si="4"/>
        <v/>
      </c>
      <c r="H206" s="59" t="s">
        <v>131</v>
      </c>
      <c r="I206" s="58" t="str">
        <f t="shared" si="7"/>
        <v xml:space="preserve"> </v>
      </c>
      <c r="J206" s="13" t="str">
        <f t="shared" si="5"/>
        <v xml:space="preserve"> 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tr">
        <f t="shared" si="6"/>
        <v/>
      </c>
      <c r="C207" s="50" t="s">
        <v>107</v>
      </c>
      <c r="D207" s="1" t="s">
        <v>107</v>
      </c>
      <c r="E207" s="51" t="s">
        <v>107</v>
      </c>
      <c r="F207" s="51" t="s">
        <v>107</v>
      </c>
      <c r="G207" s="13" t="str">
        <f t="shared" si="4"/>
        <v/>
      </c>
      <c r="H207" s="59" t="s">
        <v>131</v>
      </c>
      <c r="I207" s="58" t="str">
        <f t="shared" si="7"/>
        <v xml:space="preserve"> </v>
      </c>
      <c r="J207" s="13" t="str">
        <f t="shared" si="5"/>
        <v xml:space="preserve"> 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tr">
        <f t="shared" si="6"/>
        <v/>
      </c>
      <c r="C208" s="50" t="s">
        <v>107</v>
      </c>
      <c r="D208" s="1" t="s">
        <v>107</v>
      </c>
      <c r="E208" s="51" t="s">
        <v>107</v>
      </c>
      <c r="F208" s="51" t="s">
        <v>107</v>
      </c>
      <c r="G208" s="13" t="str">
        <f t="shared" si="4"/>
        <v/>
      </c>
      <c r="H208" s="59" t="s">
        <v>131</v>
      </c>
      <c r="I208" s="58" t="str">
        <f t="shared" si="7"/>
        <v xml:space="preserve"> </v>
      </c>
      <c r="J208" s="13" t="str">
        <f t="shared" si="5"/>
        <v xml:space="preserve"> 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tr">
        <f t="shared" si="6"/>
        <v/>
      </c>
      <c r="C209" s="50" t="s">
        <v>107</v>
      </c>
      <c r="D209" s="1" t="s">
        <v>107</v>
      </c>
      <c r="E209" s="51" t="s">
        <v>107</v>
      </c>
      <c r="F209" s="51" t="s">
        <v>107</v>
      </c>
      <c r="G209" s="13" t="str">
        <f t="shared" ref="G209:G222" si="8">IF(M208&gt;0,0,IF(N208&gt;0,1,""))</f>
        <v/>
      </c>
      <c r="H209" s="59" t="s">
        <v>131</v>
      </c>
      <c r="I209" s="58" t="str">
        <f t="shared" si="7"/>
        <v xml:space="preserve"> </v>
      </c>
      <c r="J209" s="13" t="str">
        <f t="shared" si="5"/>
        <v xml:space="preserve"> 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tr">
        <f t="shared" si="6"/>
        <v/>
      </c>
      <c r="C210" s="50" t="s">
        <v>107</v>
      </c>
      <c r="D210" s="1" t="s">
        <v>107</v>
      </c>
      <c r="E210" s="51" t="s">
        <v>107</v>
      </c>
      <c r="F210" s="51" t="s">
        <v>107</v>
      </c>
      <c r="G210" s="13" t="str">
        <f t="shared" si="8"/>
        <v/>
      </c>
      <c r="H210" s="59" t="s">
        <v>131</v>
      </c>
      <c r="I210" s="58" t="str">
        <f t="shared" si="7"/>
        <v xml:space="preserve"> </v>
      </c>
      <c r="J210" s="13" t="str">
        <f t="shared" si="5"/>
        <v xml:space="preserve"> 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tr">
        <f t="shared" si="6"/>
        <v/>
      </c>
      <c r="C211" s="50" t="s">
        <v>107</v>
      </c>
      <c r="D211" s="1" t="s">
        <v>107</v>
      </c>
      <c r="E211" s="51" t="s">
        <v>107</v>
      </c>
      <c r="F211" s="51" t="s">
        <v>107</v>
      </c>
      <c r="G211" s="13" t="str">
        <f t="shared" si="8"/>
        <v/>
      </c>
      <c r="H211" s="59" t="s">
        <v>131</v>
      </c>
      <c r="I211" s="58" t="str">
        <f t="shared" si="7"/>
        <v xml:space="preserve"> </v>
      </c>
      <c r="J211" s="13" t="str">
        <f t="shared" si="5"/>
        <v xml:space="preserve"> 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tr">
        <f t="shared" si="6"/>
        <v/>
      </c>
      <c r="C212" s="50" t="s">
        <v>107</v>
      </c>
      <c r="D212" s="1" t="s">
        <v>107</v>
      </c>
      <c r="E212" s="51" t="s">
        <v>107</v>
      </c>
      <c r="F212" s="51" t="s">
        <v>107</v>
      </c>
      <c r="G212" s="13" t="str">
        <f t="shared" si="8"/>
        <v/>
      </c>
      <c r="H212" s="59" t="s">
        <v>131</v>
      </c>
      <c r="I212" s="58" t="str">
        <f t="shared" si="7"/>
        <v xml:space="preserve"> </v>
      </c>
      <c r="J212" s="13" t="str">
        <f t="shared" si="5"/>
        <v xml:space="preserve"> 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tr">
        <f t="shared" si="6"/>
        <v/>
      </c>
      <c r="C213" s="50" t="s">
        <v>107</v>
      </c>
      <c r="D213" s="1" t="s">
        <v>107</v>
      </c>
      <c r="E213" s="51" t="s">
        <v>107</v>
      </c>
      <c r="F213" s="51" t="s">
        <v>107</v>
      </c>
      <c r="G213" s="13" t="str">
        <f t="shared" si="8"/>
        <v/>
      </c>
      <c r="H213" s="59" t="s">
        <v>131</v>
      </c>
      <c r="I213" s="58" t="str">
        <f t="shared" si="7"/>
        <v xml:space="preserve"> </v>
      </c>
      <c r="J213" s="13" t="str">
        <f t="shared" si="5"/>
        <v xml:space="preserve"> 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tr">
        <f t="shared" si="6"/>
        <v/>
      </c>
      <c r="C214" s="50" t="s">
        <v>107</v>
      </c>
      <c r="D214" s="1" t="s">
        <v>107</v>
      </c>
      <c r="E214" s="51" t="s">
        <v>107</v>
      </c>
      <c r="F214" s="51" t="s">
        <v>107</v>
      </c>
      <c r="G214" s="13" t="str">
        <f t="shared" si="8"/>
        <v/>
      </c>
      <c r="H214" s="59" t="s">
        <v>131</v>
      </c>
      <c r="I214" s="58" t="str">
        <f t="shared" si="7"/>
        <v xml:space="preserve"> </v>
      </c>
      <c r="J214" s="13" t="str">
        <f t="shared" si="5"/>
        <v xml:space="preserve"> 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tr">
        <f t="shared" si="6"/>
        <v/>
      </c>
      <c r="C215" s="50" t="s">
        <v>107</v>
      </c>
      <c r="D215" s="1" t="s">
        <v>107</v>
      </c>
      <c r="E215" s="51" t="s">
        <v>107</v>
      </c>
      <c r="F215" s="51" t="s">
        <v>107</v>
      </c>
      <c r="G215" s="13" t="str">
        <f t="shared" si="8"/>
        <v/>
      </c>
      <c r="H215" s="59" t="s">
        <v>131</v>
      </c>
      <c r="I215" s="58" t="str">
        <f t="shared" si="7"/>
        <v xml:space="preserve"> </v>
      </c>
      <c r="J215" s="13" t="str">
        <f t="shared" si="5"/>
        <v xml:space="preserve"> 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tr">
        <f t="shared" si="6"/>
        <v/>
      </c>
      <c r="C216" s="50" t="s">
        <v>107</v>
      </c>
      <c r="D216" s="1" t="s">
        <v>107</v>
      </c>
      <c r="E216" s="51" t="s">
        <v>107</v>
      </c>
      <c r="F216" s="51" t="s">
        <v>107</v>
      </c>
      <c r="G216" s="13" t="str">
        <f t="shared" si="8"/>
        <v/>
      </c>
      <c r="H216" s="59" t="s">
        <v>131</v>
      </c>
      <c r="I216" s="58" t="str">
        <f t="shared" si="7"/>
        <v xml:space="preserve"> </v>
      </c>
      <c r="J216" s="13" t="str">
        <f t="shared" si="5"/>
        <v xml:space="preserve"> 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tr">
        <f t="shared" si="6"/>
        <v/>
      </c>
      <c r="C217" s="50" t="s">
        <v>107</v>
      </c>
      <c r="D217" s="1" t="s">
        <v>107</v>
      </c>
      <c r="E217" s="51" t="s">
        <v>107</v>
      </c>
      <c r="F217" s="51" t="s">
        <v>107</v>
      </c>
      <c r="G217" s="13" t="str">
        <f t="shared" si="8"/>
        <v/>
      </c>
      <c r="H217" s="59" t="s">
        <v>131</v>
      </c>
      <c r="I217" s="58" t="str">
        <f t="shared" si="7"/>
        <v xml:space="preserve"> </v>
      </c>
      <c r="J217" s="13" t="str">
        <f t="shared" si="5"/>
        <v xml:space="preserve"> 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tr">
        <f t="shared" si="6"/>
        <v/>
      </c>
      <c r="C218" s="50" t="s">
        <v>107</v>
      </c>
      <c r="D218" s="1" t="s">
        <v>107</v>
      </c>
      <c r="E218" s="51" t="s">
        <v>107</v>
      </c>
      <c r="F218" s="51" t="s">
        <v>107</v>
      </c>
      <c r="G218" s="13" t="str">
        <f t="shared" si="8"/>
        <v/>
      </c>
      <c r="H218" s="59" t="s">
        <v>131</v>
      </c>
      <c r="I218" s="58" t="str">
        <f t="shared" si="7"/>
        <v xml:space="preserve"> </v>
      </c>
      <c r="J218" s="13" t="str">
        <f t="shared" si="5"/>
        <v xml:space="preserve"> 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tr">
        <f t="shared" si="6"/>
        <v/>
      </c>
      <c r="C219" s="50" t="s">
        <v>107</v>
      </c>
      <c r="D219" s="1" t="s">
        <v>107</v>
      </c>
      <c r="E219" s="51" t="s">
        <v>107</v>
      </c>
      <c r="F219" s="51" t="s">
        <v>107</v>
      </c>
      <c r="G219" s="13" t="str">
        <f t="shared" si="8"/>
        <v/>
      </c>
      <c r="H219" s="59" t="s">
        <v>131</v>
      </c>
      <c r="I219" s="58" t="str">
        <f t="shared" si="7"/>
        <v xml:space="preserve"> </v>
      </c>
      <c r="J219" s="13" t="str">
        <f t="shared" si="5"/>
        <v xml:space="preserve"> 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B220" s="13" t="str">
        <f t="shared" si="6"/>
        <v/>
      </c>
      <c r="C220" s="50" t="s">
        <v>107</v>
      </c>
      <c r="D220" s="1" t="s">
        <v>107</v>
      </c>
      <c r="E220" s="51" t="s">
        <v>107</v>
      </c>
      <c r="F220" s="51" t="s">
        <v>107</v>
      </c>
      <c r="G220" s="13" t="str">
        <f t="shared" si="8"/>
        <v/>
      </c>
      <c r="H220" s="59" t="s">
        <v>131</v>
      </c>
      <c r="I220" s="58" t="str">
        <f t="shared" si="7"/>
        <v xml:space="preserve"> </v>
      </c>
      <c r="J220" s="13" t="str">
        <f t="shared" si="5"/>
        <v xml:space="preserve"> </v>
      </c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B221" s="13" t="str">
        <f t="shared" si="6"/>
        <v/>
      </c>
      <c r="C221" s="50" t="s">
        <v>107</v>
      </c>
      <c r="D221" s="1" t="s">
        <v>107</v>
      </c>
      <c r="E221" s="51" t="s">
        <v>107</v>
      </c>
      <c r="F221" s="51" t="s">
        <v>107</v>
      </c>
      <c r="G221" s="13" t="str">
        <f t="shared" si="8"/>
        <v/>
      </c>
      <c r="H221" s="59" t="s">
        <v>131</v>
      </c>
      <c r="I221" s="58" t="str">
        <f t="shared" si="7"/>
        <v xml:space="preserve"> </v>
      </c>
      <c r="J221" s="13" t="str">
        <f t="shared" si="5"/>
        <v xml:space="preserve"> </v>
      </c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B222" s="13" t="str">
        <f t="shared" si="6"/>
        <v/>
      </c>
      <c r="C222" s="50" t="s">
        <v>107</v>
      </c>
      <c r="D222" s="1" t="s">
        <v>107</v>
      </c>
      <c r="E222" s="51" t="s">
        <v>107</v>
      </c>
      <c r="F222" s="51" t="s">
        <v>107</v>
      </c>
      <c r="G222" s="13" t="str">
        <f t="shared" si="8"/>
        <v/>
      </c>
      <c r="H222" s="59" t="s">
        <v>131</v>
      </c>
      <c r="I222" s="58" t="str">
        <f t="shared" si="7"/>
        <v xml:space="preserve"> </v>
      </c>
      <c r="J222" s="13" t="str">
        <f t="shared" ref="J222" si="9">IF(AND(M221&gt;0,M221&lt;999),M221,IF(AND(N221&gt;0,N221&lt;999),N221," "))</f>
        <v xml:space="preserve"> </v>
      </c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J223" s="1"/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J224" s="1"/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0:34" ht="15.75" customHeight="1">
      <c r="J225" s="1"/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0:34">
      <c r="J226" s="1"/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0:34"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0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0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0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0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0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0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0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0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0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AH40433" s="1"/>
    </row>
    <row r="40435" spans="4:34">
      <c r="K40435" s="1"/>
    </row>
    <row r="40436" spans="4:34">
      <c r="D40436" s="1">
        <v>1888</v>
      </c>
      <c r="J40436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2">
    <cfRule type="notContainsBlanks" dxfId="9" priority="2">
      <formula>LEN(TRIM(C112))&gt;0</formula>
    </cfRule>
  </conditionalFormatting>
  <conditionalFormatting sqref="B112:B222 D112:J222">
    <cfRule type="expression" dxfId="8" priority="3">
      <formula>IF($C112=" ",FALSE,TRUE)</formula>
    </cfRule>
  </conditionalFormatting>
  <conditionalFormatting sqref="B112:B222">
    <cfRule type="expression" dxfId="7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178" t="s">
        <v>216</v>
      </c>
      <c r="F1" s="178"/>
      <c r="G1" s="178"/>
      <c r="H1" s="178"/>
      <c r="I1" s="178"/>
      <c r="J1" s="178"/>
      <c r="L1" s="4" t="s">
        <v>0</v>
      </c>
      <c r="N1" s="5">
        <v>27</v>
      </c>
    </row>
    <row r="2" spans="1:38" ht="16.5" customHeight="1">
      <c r="D2" s="2"/>
      <c r="E2" s="178"/>
      <c r="F2" s="178"/>
      <c r="G2" s="178"/>
      <c r="H2" s="178"/>
      <c r="I2" s="178"/>
      <c r="J2" s="178"/>
      <c r="L2" s="8" t="e">
        <f ca="1">INDIRECT("лоты!C"&amp;SUM(N1,3))</f>
        <v>#REF!</v>
      </c>
      <c r="M2" s="9" t="s">
        <v>1</v>
      </c>
      <c r="N2" s="10"/>
      <c r="O2" s="11"/>
      <c r="P2" s="179" t="s">
        <v>2</v>
      </c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79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178"/>
      <c r="F3" s="178"/>
      <c r="G3" s="178"/>
      <c r="H3" s="178"/>
      <c r="I3" s="178"/>
      <c r="J3" s="178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124</v>
      </c>
      <c r="M4" s="9" t="s">
        <v>4</v>
      </c>
      <c r="N4" s="10"/>
      <c r="O4" s="11"/>
      <c r="P4" s="180" t="s">
        <v>5</v>
      </c>
      <c r="Q4" s="180" t="s">
        <v>6</v>
      </c>
      <c r="R4" s="180" t="s">
        <v>7</v>
      </c>
      <c r="S4" s="180" t="s">
        <v>8</v>
      </c>
      <c r="T4" s="180" t="s">
        <v>9</v>
      </c>
      <c r="U4" s="180" t="s">
        <v>10</v>
      </c>
      <c r="V4" s="180" t="s">
        <v>11</v>
      </c>
      <c r="W4" s="180" t="s">
        <v>12</v>
      </c>
      <c r="X4" s="184" t="s">
        <v>13</v>
      </c>
      <c r="Y4" s="185" t="s">
        <v>14</v>
      </c>
      <c r="Z4" s="186"/>
      <c r="AA4" s="185" t="s">
        <v>15</v>
      </c>
      <c r="AB4" s="186"/>
      <c r="AI4" s="12"/>
      <c r="AJ4" s="12"/>
      <c r="AK4" s="13"/>
      <c r="AL4" s="12"/>
    </row>
    <row r="5" spans="1:38" ht="15" customHeight="1">
      <c r="B5" s="191" t="s">
        <v>163</v>
      </c>
      <c r="C5" s="191"/>
      <c r="D5" s="191"/>
      <c r="E5" s="191"/>
      <c r="F5" s="191"/>
      <c r="G5" s="191"/>
      <c r="H5" s="191"/>
      <c r="I5" s="191"/>
      <c r="J5" s="191"/>
      <c r="L5" s="12">
        <v>124</v>
      </c>
      <c r="M5" s="12" t="s">
        <v>17</v>
      </c>
      <c r="N5" s="14"/>
      <c r="O5" s="11"/>
      <c r="P5" s="181"/>
      <c r="Q5" s="181"/>
      <c r="R5" s="181"/>
      <c r="S5" s="181"/>
      <c r="T5" s="181"/>
      <c r="U5" s="181"/>
      <c r="V5" s="181"/>
      <c r="W5" s="181"/>
      <c r="X5" s="184"/>
      <c r="Y5" s="187"/>
      <c r="Z5" s="188"/>
      <c r="AA5" s="187"/>
      <c r="AB5" s="188"/>
      <c r="AI5" s="12"/>
      <c r="AJ5" s="12"/>
      <c r="AK5" s="13"/>
      <c r="AL5" s="12"/>
    </row>
    <row r="6" spans="1:38" ht="15.75" customHeight="1">
      <c r="B6" s="191"/>
      <c r="C6" s="191"/>
      <c r="D6" s="191"/>
      <c r="E6" s="191"/>
      <c r="F6" s="191"/>
      <c r="G6" s="191"/>
      <c r="H6" s="191"/>
      <c r="I6" s="191"/>
      <c r="J6" s="191"/>
      <c r="L6" s="15">
        <v>243</v>
      </c>
      <c r="M6" s="9" t="s">
        <v>18</v>
      </c>
      <c r="N6" s="9"/>
      <c r="P6" s="181"/>
      <c r="Q6" s="181"/>
      <c r="R6" s="181"/>
      <c r="S6" s="181"/>
      <c r="T6" s="181"/>
      <c r="U6" s="181"/>
      <c r="V6" s="181"/>
      <c r="W6" s="181"/>
      <c r="X6" s="184"/>
      <c r="Y6" s="187"/>
      <c r="Z6" s="188"/>
      <c r="AA6" s="187"/>
      <c r="AB6" s="188"/>
      <c r="AI6" s="12"/>
      <c r="AJ6" s="12"/>
      <c r="AK6" s="13"/>
      <c r="AL6" s="12"/>
    </row>
    <row r="7" spans="1:38" ht="15.75" customHeight="1">
      <c r="A7" s="16"/>
      <c r="L7" s="12">
        <v>244</v>
      </c>
      <c r="M7" s="12" t="s">
        <v>19</v>
      </c>
      <c r="N7" s="12"/>
      <c r="P7" s="182"/>
      <c r="Q7" s="182"/>
      <c r="R7" s="182"/>
      <c r="S7" s="182"/>
      <c r="T7" s="182"/>
      <c r="U7" s="182"/>
      <c r="V7" s="182"/>
      <c r="W7" s="182"/>
      <c r="X7" s="184"/>
      <c r="Y7" s="189"/>
      <c r="Z7" s="190"/>
      <c r="AA7" s="189"/>
      <c r="AB7" s="190"/>
      <c r="AI7" s="12"/>
      <c r="AJ7" s="12"/>
      <c r="AK7" s="13"/>
      <c r="AL7" s="12"/>
    </row>
    <row r="8" spans="1:38" ht="15.75" customHeight="1">
      <c r="A8" s="16"/>
      <c r="B8" s="191" t="s">
        <v>20</v>
      </c>
      <c r="C8" s="191"/>
      <c r="D8" s="191"/>
      <c r="E8" s="191"/>
      <c r="F8" s="191"/>
      <c r="G8" s="191"/>
      <c r="H8" s="191"/>
      <c r="I8" s="191"/>
      <c r="J8" s="191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192" t="s">
        <v>22</v>
      </c>
      <c r="Z8" s="192"/>
      <c r="AA8" s="192" t="s">
        <v>23</v>
      </c>
      <c r="AB8" s="192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191"/>
      <c r="C9" s="191"/>
      <c r="D9" s="191"/>
      <c r="E9" s="191"/>
      <c r="F9" s="191"/>
      <c r="G9" s="191"/>
      <c r="H9" s="191"/>
      <c r="I9" s="191"/>
      <c r="J9" s="191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192" t="s">
        <v>22</v>
      </c>
      <c r="Z9" s="192"/>
      <c r="AA9" s="192" t="s">
        <v>23</v>
      </c>
      <c r="AB9" s="192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193" t="s">
        <v>26</v>
      </c>
      <c r="C10" s="193"/>
      <c r="D10" s="193"/>
      <c r="E10" s="193"/>
      <c r="F10" s="193"/>
      <c r="G10" s="193"/>
      <c r="H10" s="193"/>
      <c r="I10" s="193"/>
      <c r="J10" s="193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192" t="s">
        <v>28</v>
      </c>
      <c r="Z10" s="192"/>
      <c r="AA10" s="192" t="s">
        <v>29</v>
      </c>
      <c r="AB10" s="192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193"/>
      <c r="C11" s="193"/>
      <c r="D11" s="193"/>
      <c r="E11" s="193"/>
      <c r="F11" s="193"/>
      <c r="G11" s="193"/>
      <c r="H11" s="193"/>
      <c r="I11" s="193"/>
      <c r="J11" s="193"/>
      <c r="L11" s="12" t="str">
        <f>INDEX(C112:C221,MATCH(L9,C112:C221,0)-1)</f>
        <v>12-й микрорайон Марьинского парка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192" t="s">
        <v>28</v>
      </c>
      <c r="Z11" s="192"/>
      <c r="AA11" s="192" t="s">
        <v>29</v>
      </c>
      <c r="AB11" s="192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 t="e">
        <v>#N/A</v>
      </c>
      <c r="M13" s="12" t="s">
        <v>32</v>
      </c>
      <c r="N13" s="24" t="e">
        <f>L13-E39</f>
        <v>#N/A</v>
      </c>
      <c r="O13" s="21"/>
      <c r="P13" s="183" t="s">
        <v>33</v>
      </c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191" t="s">
        <v>34</v>
      </c>
      <c r="C14" s="191"/>
      <c r="D14" s="191"/>
      <c r="E14" s="191"/>
      <c r="F14" s="191"/>
      <c r="G14" s="191"/>
      <c r="H14" s="191"/>
      <c r="I14" s="191"/>
      <c r="J14" s="191"/>
      <c r="L14" s="26" t="e">
        <v>#N/A</v>
      </c>
      <c r="M14" s="1" t="s">
        <v>35</v>
      </c>
      <c r="N14" s="24" t="e">
        <f>L14-E35</f>
        <v>#N/A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191"/>
      <c r="C15" s="191"/>
      <c r="D15" s="191"/>
      <c r="E15" s="191"/>
      <c r="F15" s="191"/>
      <c r="G15" s="191"/>
      <c r="H15" s="191"/>
      <c r="I15" s="191"/>
      <c r="J15" s="191"/>
      <c r="L15" s="26" t="e">
        <v>#N/A</v>
      </c>
      <c r="M15" s="12" t="s">
        <v>36</v>
      </c>
      <c r="N15" s="24" t="e">
        <f>L15-E37</f>
        <v>#N/A</v>
      </c>
      <c r="O15" s="21"/>
      <c r="P15" s="194" t="s">
        <v>5</v>
      </c>
      <c r="Q15" s="194"/>
      <c r="R15" s="194"/>
      <c r="S15" s="194"/>
      <c r="T15" s="184" t="s">
        <v>37</v>
      </c>
      <c r="U15" s="184"/>
      <c r="V15" s="184"/>
      <c r="W15" s="184" t="s">
        <v>38</v>
      </c>
      <c r="X15" s="184"/>
      <c r="Y15" s="184"/>
      <c r="Z15" s="184" t="s">
        <v>39</v>
      </c>
      <c r="AA15" s="184"/>
      <c r="AB15" s="184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193" t="s">
        <v>138</v>
      </c>
      <c r="C16" s="193"/>
      <c r="D16" s="193"/>
      <c r="E16" s="193"/>
      <c r="F16" s="193"/>
      <c r="G16" s="193"/>
      <c r="H16" s="193"/>
      <c r="I16" s="193"/>
      <c r="J16" s="193"/>
      <c r="L16" s="20"/>
      <c r="M16" s="12"/>
      <c r="N16" s="12"/>
      <c r="O16" s="21"/>
      <c r="P16" s="194"/>
      <c r="Q16" s="194"/>
      <c r="R16" s="194"/>
      <c r="S16" s="194"/>
      <c r="T16" s="184"/>
      <c r="U16" s="184"/>
      <c r="V16" s="184"/>
      <c r="W16" s="184"/>
      <c r="X16" s="184"/>
      <c r="Y16" s="184"/>
      <c r="Z16" s="184"/>
      <c r="AA16" s="184"/>
      <c r="AB16" s="184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193"/>
      <c r="C17" s="193"/>
      <c r="D17" s="193"/>
      <c r="E17" s="193"/>
      <c r="F17" s="193"/>
      <c r="G17" s="193"/>
      <c r="H17" s="193"/>
      <c r="I17" s="193"/>
      <c r="J17" s="193"/>
      <c r="L17" s="12"/>
      <c r="M17" s="12"/>
      <c r="N17" s="12"/>
      <c r="O17" s="21"/>
      <c r="P17" s="194" t="s">
        <v>41</v>
      </c>
      <c r="Q17" s="194"/>
      <c r="R17" s="194"/>
      <c r="S17" s="194"/>
      <c r="T17" s="184" t="s">
        <v>42</v>
      </c>
      <c r="U17" s="184"/>
      <c r="V17" s="184"/>
      <c r="W17" s="184" t="s">
        <v>43</v>
      </c>
      <c r="X17" s="184"/>
      <c r="Y17" s="184"/>
      <c r="Z17" s="184" t="s">
        <v>41</v>
      </c>
      <c r="AA17" s="184"/>
      <c r="AB17" s="184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e">
        <v>#N/A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191" t="s">
        <v>45</v>
      </c>
      <c r="C19" s="191"/>
      <c r="D19" s="191"/>
      <c r="E19" s="191"/>
      <c r="F19" s="191"/>
      <c r="G19" s="191"/>
      <c r="H19" s="191"/>
      <c r="I19" s="191"/>
      <c r="J19" s="191"/>
      <c r="L19" s="12"/>
      <c r="M19" s="12" t="s">
        <v>46</v>
      </c>
      <c r="N19" s="12"/>
      <c r="O19" s="21"/>
      <c r="P19" s="179" t="s">
        <v>47</v>
      </c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191"/>
      <c r="C20" s="191"/>
      <c r="D20" s="191"/>
      <c r="E20" s="191"/>
      <c r="F20" s="191"/>
      <c r="G20" s="191"/>
      <c r="H20" s="191"/>
      <c r="I20" s="191"/>
      <c r="J20" s="191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195" t="s">
        <v>5</v>
      </c>
      <c r="Q21" s="195" t="s">
        <v>56</v>
      </c>
      <c r="R21" s="198" t="s">
        <v>57</v>
      </c>
      <c r="S21" s="199"/>
      <c r="T21" s="198" t="s">
        <v>58</v>
      </c>
      <c r="U21" s="199"/>
      <c r="V21" s="32"/>
      <c r="W21" s="195" t="s">
        <v>5</v>
      </c>
      <c r="X21" s="195" t="s">
        <v>56</v>
      </c>
      <c r="Y21" s="198" t="s">
        <v>57</v>
      </c>
      <c r="Z21" s="199"/>
      <c r="AA21" s="198" t="s">
        <v>58</v>
      </c>
      <c r="AB21" s="199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193" t="s">
        <v>164</v>
      </c>
      <c r="C22" s="193"/>
      <c r="D22" s="193"/>
      <c r="E22" s="193"/>
      <c r="F22" s="193"/>
      <c r="G22" s="193"/>
      <c r="H22" s="193"/>
      <c r="I22" s="193"/>
      <c r="J22" s="193"/>
      <c r="P22" s="196"/>
      <c r="Q22" s="196"/>
      <c r="R22" s="195" t="s">
        <v>60</v>
      </c>
      <c r="S22" s="195" t="s">
        <v>61</v>
      </c>
      <c r="T22" s="195" t="s">
        <v>60</v>
      </c>
      <c r="U22" s="195" t="s">
        <v>61</v>
      </c>
      <c r="V22" s="32"/>
      <c r="W22" s="196"/>
      <c r="X22" s="196"/>
      <c r="Y22" s="195" t="s">
        <v>60</v>
      </c>
      <c r="Z22" s="195" t="s">
        <v>61</v>
      </c>
      <c r="AA22" s="195" t="s">
        <v>60</v>
      </c>
      <c r="AB22" s="195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193"/>
      <c r="C23" s="193"/>
      <c r="D23" s="193"/>
      <c r="E23" s="193"/>
      <c r="F23" s="193"/>
      <c r="G23" s="193"/>
      <c r="H23" s="193"/>
      <c r="I23" s="193"/>
      <c r="J23" s="193"/>
      <c r="P23" s="196"/>
      <c r="Q23" s="196"/>
      <c r="R23" s="196"/>
      <c r="S23" s="196"/>
      <c r="T23" s="196"/>
      <c r="U23" s="196"/>
      <c r="V23" s="32"/>
      <c r="W23" s="196"/>
      <c r="X23" s="196"/>
      <c r="Y23" s="196"/>
      <c r="Z23" s="196"/>
      <c r="AA23" s="196"/>
      <c r="AB23" s="196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196"/>
      <c r="Q24" s="196"/>
      <c r="R24" s="196"/>
      <c r="S24" s="196"/>
      <c r="T24" s="196"/>
      <c r="U24" s="196"/>
      <c r="V24" s="32"/>
      <c r="W24" s="196"/>
      <c r="X24" s="196"/>
      <c r="Y24" s="196"/>
      <c r="Z24" s="196"/>
      <c r="AA24" s="196"/>
      <c r="AB24" s="196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196"/>
      <c r="Q25" s="196"/>
      <c r="R25" s="196"/>
      <c r="S25" s="196"/>
      <c r="T25" s="196"/>
      <c r="U25" s="196"/>
      <c r="V25" s="32"/>
      <c r="W25" s="196"/>
      <c r="X25" s="196"/>
      <c r="Y25" s="196"/>
      <c r="Z25" s="196"/>
      <c r="AA25" s="196"/>
      <c r="AB25" s="196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193" t="s">
        <v>62</v>
      </c>
      <c r="C26" s="193"/>
      <c r="D26" s="193"/>
      <c r="E26" s="193"/>
      <c r="F26" s="193"/>
      <c r="G26" s="193"/>
      <c r="H26" s="193"/>
      <c r="I26" s="193"/>
      <c r="J26" s="193"/>
      <c r="P26" s="197"/>
      <c r="Q26" s="197"/>
      <c r="R26" s="197"/>
      <c r="S26" s="197"/>
      <c r="T26" s="197"/>
      <c r="U26" s="197"/>
      <c r="V26" s="33"/>
      <c r="W26" s="197"/>
      <c r="X26" s="197"/>
      <c r="Y26" s="197"/>
      <c r="Z26" s="197"/>
      <c r="AA26" s="197"/>
      <c r="AB26" s="197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193"/>
      <c r="C27" s="193"/>
      <c r="D27" s="193"/>
      <c r="E27" s="193"/>
      <c r="F27" s="193"/>
      <c r="G27" s="193"/>
      <c r="H27" s="193"/>
      <c r="I27" s="193"/>
      <c r="J27" s="193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193" t="s">
        <v>64</v>
      </c>
      <c r="C28" s="193"/>
      <c r="D28" s="193"/>
      <c r="E28" s="193"/>
      <c r="F28" s="193"/>
      <c r="G28" s="193"/>
      <c r="H28" s="193"/>
      <c r="I28" s="193"/>
      <c r="J28" s="193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193"/>
      <c r="C29" s="193"/>
      <c r="D29" s="193"/>
      <c r="E29" s="193"/>
      <c r="F29" s="193"/>
      <c r="G29" s="193"/>
      <c r="H29" s="193"/>
      <c r="I29" s="193"/>
      <c r="J29" s="193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193" t="s">
        <v>165</v>
      </c>
      <c r="C30" s="193"/>
      <c r="D30" s="193"/>
      <c r="E30" s="193"/>
      <c r="F30" s="193"/>
      <c r="G30" s="193"/>
      <c r="H30" s="193"/>
      <c r="I30" s="193"/>
      <c r="J30" s="193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193"/>
      <c r="C31" s="193"/>
      <c r="D31" s="193"/>
      <c r="E31" s="193"/>
      <c r="F31" s="193"/>
      <c r="G31" s="193"/>
      <c r="H31" s="193"/>
      <c r="I31" s="193"/>
      <c r="J31" s="193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0</v>
      </c>
      <c r="S32" s="34" t="s">
        <v>63</v>
      </c>
      <c r="T32" s="34">
        <v>0</v>
      </c>
      <c r="U32" s="34" t="s">
        <v>63</v>
      </c>
      <c r="V32" s="33"/>
      <c r="W32" s="36">
        <v>2</v>
      </c>
      <c r="X32" s="41">
        <v>0.22916666666666666</v>
      </c>
      <c r="Y32" s="34">
        <v>0</v>
      </c>
      <c r="Z32" s="34" t="s">
        <v>63</v>
      </c>
      <c r="AA32" s="34">
        <v>0</v>
      </c>
      <c r="AB32" s="34" t="s">
        <v>63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191" t="s">
        <v>68</v>
      </c>
      <c r="C33" s="191"/>
      <c r="D33" s="191"/>
      <c r="E33" s="191"/>
      <c r="F33" s="191"/>
      <c r="G33" s="191"/>
      <c r="H33" s="191"/>
      <c r="I33" s="191"/>
      <c r="J33" s="191"/>
      <c r="M33" s="1">
        <v>33</v>
      </c>
      <c r="N33" s="40">
        <v>360</v>
      </c>
      <c r="P33" s="34">
        <v>1</v>
      </c>
      <c r="Q33" s="35">
        <v>0.25</v>
      </c>
      <c r="R33" s="34">
        <v>0</v>
      </c>
      <c r="S33" s="34" t="s">
        <v>63</v>
      </c>
      <c r="T33" s="34">
        <v>0</v>
      </c>
      <c r="U33" s="34" t="s">
        <v>63</v>
      </c>
      <c r="V33" s="33"/>
      <c r="W33" s="36">
        <v>2</v>
      </c>
      <c r="X33" s="41">
        <v>0.25</v>
      </c>
      <c r="Y33" s="34">
        <v>0</v>
      </c>
      <c r="Z33" s="34" t="s">
        <v>63</v>
      </c>
      <c r="AA33" s="34">
        <v>0</v>
      </c>
      <c r="AB33" s="34" t="s">
        <v>63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191"/>
      <c r="C34" s="191"/>
      <c r="D34" s="191"/>
      <c r="E34" s="191"/>
      <c r="F34" s="191"/>
      <c r="G34" s="191"/>
      <c r="H34" s="191"/>
      <c r="I34" s="191"/>
      <c r="J34" s="191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00" t="s">
        <v>69</v>
      </c>
      <c r="C35" s="200"/>
      <c r="D35" s="200"/>
      <c r="E35" s="201">
        <f t="array" ref="E35">ROUND(MAX(IF(G104:G223=0,H104:H223)),2)</f>
        <v>2.81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3</v>
      </c>
      <c r="S35" s="34">
        <v>9</v>
      </c>
      <c r="T35" s="34">
        <v>3</v>
      </c>
      <c r="U35" s="34">
        <v>9</v>
      </c>
      <c r="V35" s="33"/>
      <c r="W35" s="36">
        <v>2</v>
      </c>
      <c r="X35" s="41">
        <v>0.29166666666666669</v>
      </c>
      <c r="Y35" s="34">
        <v>1</v>
      </c>
      <c r="Z35" s="34" t="s">
        <v>66</v>
      </c>
      <c r="AA35" s="34">
        <v>1</v>
      </c>
      <c r="AB35" s="34" t="s">
        <v>66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00"/>
      <c r="C36" s="200"/>
      <c r="D36" s="200"/>
      <c r="E36" s="20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4</v>
      </c>
      <c r="S36" s="34">
        <v>9</v>
      </c>
      <c r="T36" s="34">
        <v>4</v>
      </c>
      <c r="U36" s="34">
        <v>9</v>
      </c>
      <c r="V36" s="32"/>
      <c r="W36" s="38">
        <v>2</v>
      </c>
      <c r="X36" s="39">
        <v>0.3125</v>
      </c>
      <c r="Y36" s="34">
        <v>1</v>
      </c>
      <c r="Z36" s="34" t="s">
        <v>66</v>
      </c>
      <c r="AA36" s="34">
        <v>1</v>
      </c>
      <c r="AB36" s="34" t="s">
        <v>66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00" t="s">
        <v>71</v>
      </c>
      <c r="C37" s="200"/>
      <c r="D37" s="200"/>
      <c r="E37" s="201">
        <f t="array" ref="E37">ROUND(MAX(IF(G104:G223=1,H104:H223)),2)</f>
        <v>3.19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3</v>
      </c>
      <c r="S37" s="34">
        <v>9</v>
      </c>
      <c r="T37" s="34">
        <v>3</v>
      </c>
      <c r="U37" s="34">
        <v>9</v>
      </c>
      <c r="V37" s="32"/>
      <c r="W37" s="38">
        <v>2</v>
      </c>
      <c r="X37" s="39">
        <v>0.33333333333333331</v>
      </c>
      <c r="Y37" s="34">
        <v>1</v>
      </c>
      <c r="Z37" s="34" t="s">
        <v>66</v>
      </c>
      <c r="AA37" s="34">
        <v>1</v>
      </c>
      <c r="AB37" s="34" t="s">
        <v>66</v>
      </c>
    </row>
    <row r="38" spans="1:38" ht="15.75" customHeight="1">
      <c r="A38" s="16"/>
      <c r="B38" s="200"/>
      <c r="C38" s="200"/>
      <c r="D38" s="200"/>
      <c r="E38" s="20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4</v>
      </c>
      <c r="S38" s="34">
        <v>9</v>
      </c>
      <c r="T38" s="34">
        <v>4</v>
      </c>
      <c r="U38" s="34">
        <v>9</v>
      </c>
      <c r="V38" s="32"/>
      <c r="W38" s="38">
        <v>2</v>
      </c>
      <c r="X38" s="39">
        <v>0.35416666666666669</v>
      </c>
      <c r="Y38" s="34">
        <v>1</v>
      </c>
      <c r="Z38" s="34" t="s">
        <v>66</v>
      </c>
      <c r="AA38" s="34">
        <v>1</v>
      </c>
      <c r="AB38" s="34" t="s">
        <v>66</v>
      </c>
    </row>
    <row r="39" spans="1:38" ht="15.75" customHeight="1">
      <c r="A39" s="16"/>
      <c r="B39" s="200" t="s">
        <v>72</v>
      </c>
      <c r="C39" s="200"/>
      <c r="D39" s="200"/>
      <c r="E39" s="201">
        <f>SUM(E35:E38)</f>
        <v>6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3</v>
      </c>
      <c r="S39" s="34">
        <v>9</v>
      </c>
      <c r="T39" s="34">
        <v>3</v>
      </c>
      <c r="U39" s="34">
        <v>9</v>
      </c>
      <c r="V39" s="32"/>
      <c r="W39" s="38">
        <v>2</v>
      </c>
      <c r="X39" s="39">
        <v>0.375</v>
      </c>
      <c r="Y39" s="34">
        <v>1</v>
      </c>
      <c r="Z39" s="34" t="s">
        <v>66</v>
      </c>
      <c r="AA39" s="34">
        <v>1</v>
      </c>
      <c r="AB39" s="34" t="s">
        <v>66</v>
      </c>
    </row>
    <row r="40" spans="1:38" ht="15.75" customHeight="1">
      <c r="A40" s="16"/>
      <c r="B40" s="200"/>
      <c r="C40" s="200"/>
      <c r="D40" s="200"/>
      <c r="E40" s="20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1</v>
      </c>
      <c r="S40" s="34" t="s">
        <v>166</v>
      </c>
      <c r="T40" s="34">
        <v>1</v>
      </c>
      <c r="U40" s="34" t="s">
        <v>166</v>
      </c>
      <c r="V40" s="32"/>
      <c r="W40" s="38">
        <v>2</v>
      </c>
      <c r="X40" s="39">
        <v>0.39583333333333331</v>
      </c>
      <c r="Y40" s="34">
        <v>1</v>
      </c>
      <c r="Z40" s="34" t="s">
        <v>66</v>
      </c>
      <c r="AA40" s="34">
        <v>1</v>
      </c>
      <c r="AB40" s="34" t="s">
        <v>66</v>
      </c>
    </row>
    <row r="41" spans="1:38" ht="15.75" customHeight="1">
      <c r="A41" s="16"/>
      <c r="B41" s="200"/>
      <c r="C41" s="200"/>
      <c r="D41" s="200"/>
      <c r="E41" s="203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2</v>
      </c>
      <c r="S41" s="34" t="s">
        <v>67</v>
      </c>
      <c r="T41" s="34">
        <v>2</v>
      </c>
      <c r="U41" s="34" t="s">
        <v>67</v>
      </c>
      <c r="V41" s="32"/>
      <c r="W41" s="38">
        <v>2</v>
      </c>
      <c r="X41" s="39">
        <v>0.41666666666666669</v>
      </c>
      <c r="Y41" s="34">
        <v>2</v>
      </c>
      <c r="Z41" s="34" t="s">
        <v>167</v>
      </c>
      <c r="AA41" s="34">
        <v>2</v>
      </c>
      <c r="AB41" s="34" t="s">
        <v>167</v>
      </c>
    </row>
    <row r="42" spans="1:38" ht="15.75" customHeight="1">
      <c r="A42" s="16"/>
      <c r="B42" s="200"/>
      <c r="C42" s="200"/>
      <c r="D42" s="200"/>
      <c r="E42" s="203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1</v>
      </c>
      <c r="S42" s="34" t="s">
        <v>67</v>
      </c>
      <c r="T42" s="34">
        <v>1</v>
      </c>
      <c r="U42" s="34" t="s">
        <v>67</v>
      </c>
      <c r="V42" s="32"/>
      <c r="W42" s="38">
        <v>2</v>
      </c>
      <c r="X42" s="39">
        <v>0.4375</v>
      </c>
      <c r="Y42" s="34">
        <v>2</v>
      </c>
      <c r="Z42" s="34" t="s">
        <v>167</v>
      </c>
      <c r="AA42" s="34">
        <v>2</v>
      </c>
      <c r="AB42" s="34" t="s">
        <v>167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2</v>
      </c>
      <c r="S43" s="34" t="s">
        <v>67</v>
      </c>
      <c r="T43" s="34">
        <v>2</v>
      </c>
      <c r="U43" s="34" t="s">
        <v>67</v>
      </c>
      <c r="V43" s="32"/>
      <c r="W43" s="38">
        <v>2</v>
      </c>
      <c r="X43" s="39">
        <v>0.45833333333333298</v>
      </c>
      <c r="Y43" s="34">
        <v>2</v>
      </c>
      <c r="Z43" s="34" t="s">
        <v>167</v>
      </c>
      <c r="AA43" s="34">
        <v>2</v>
      </c>
      <c r="AB43" s="34" t="s">
        <v>167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1</v>
      </c>
      <c r="S44" s="34" t="s">
        <v>67</v>
      </c>
      <c r="T44" s="34">
        <v>1</v>
      </c>
      <c r="U44" s="34" t="s">
        <v>67</v>
      </c>
      <c r="V44" s="32"/>
      <c r="W44" s="38">
        <v>2</v>
      </c>
      <c r="X44" s="39">
        <v>0.47916666666666702</v>
      </c>
      <c r="Y44" s="34">
        <v>2</v>
      </c>
      <c r="Z44" s="34" t="s">
        <v>167</v>
      </c>
      <c r="AA44" s="34">
        <v>2</v>
      </c>
      <c r="AB44" s="34" t="s">
        <v>167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2</v>
      </c>
      <c r="S45" s="34" t="s">
        <v>67</v>
      </c>
      <c r="T45" s="34">
        <v>2</v>
      </c>
      <c r="U45" s="34" t="s">
        <v>67</v>
      </c>
      <c r="V45" s="32"/>
      <c r="W45" s="38">
        <v>2</v>
      </c>
      <c r="X45" s="39">
        <v>0.5</v>
      </c>
      <c r="Y45" s="34">
        <v>2</v>
      </c>
      <c r="Z45" s="34" t="s">
        <v>167</v>
      </c>
      <c r="AA45" s="34">
        <v>2</v>
      </c>
      <c r="AB45" s="34" t="s">
        <v>167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1</v>
      </c>
      <c r="S46" s="34" t="s">
        <v>67</v>
      </c>
      <c r="T46" s="34">
        <v>1</v>
      </c>
      <c r="U46" s="34" t="s">
        <v>67</v>
      </c>
      <c r="V46" s="32"/>
      <c r="W46" s="38">
        <v>2</v>
      </c>
      <c r="X46" s="39">
        <v>0.52083333333333337</v>
      </c>
      <c r="Y46" s="34">
        <v>2</v>
      </c>
      <c r="Z46" s="34" t="s">
        <v>167</v>
      </c>
      <c r="AA46" s="34">
        <v>2</v>
      </c>
      <c r="AB46" s="34" t="s">
        <v>167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2</v>
      </c>
      <c r="S47" s="34" t="s">
        <v>67</v>
      </c>
      <c r="T47" s="34">
        <v>2</v>
      </c>
      <c r="U47" s="34" t="s">
        <v>67</v>
      </c>
      <c r="V47" s="32"/>
      <c r="W47" s="38">
        <v>2</v>
      </c>
      <c r="X47" s="39">
        <v>0.54166666666666663</v>
      </c>
      <c r="Y47" s="34">
        <v>2</v>
      </c>
      <c r="Z47" s="34" t="s">
        <v>93</v>
      </c>
      <c r="AA47" s="34">
        <v>2</v>
      </c>
      <c r="AB47" s="34" t="s">
        <v>93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1</v>
      </c>
      <c r="S48" s="34" t="s">
        <v>67</v>
      </c>
      <c r="T48" s="34">
        <v>1</v>
      </c>
      <c r="U48" s="34" t="s">
        <v>67</v>
      </c>
      <c r="V48" s="32"/>
      <c r="W48" s="38">
        <v>2</v>
      </c>
      <c r="X48" s="39">
        <v>0.5625</v>
      </c>
      <c r="Y48" s="34">
        <v>2</v>
      </c>
      <c r="Z48" s="34" t="s">
        <v>93</v>
      </c>
      <c r="AA48" s="34">
        <v>2</v>
      </c>
      <c r="AB48" s="34" t="s">
        <v>93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2</v>
      </c>
      <c r="S49" s="34" t="s">
        <v>67</v>
      </c>
      <c r="T49" s="34">
        <v>2</v>
      </c>
      <c r="U49" s="34" t="s">
        <v>67</v>
      </c>
      <c r="V49" s="32"/>
      <c r="W49" s="38">
        <v>2</v>
      </c>
      <c r="X49" s="39">
        <v>0.58333333333333337</v>
      </c>
      <c r="Y49" s="34">
        <v>1</v>
      </c>
      <c r="Z49" s="34" t="s">
        <v>93</v>
      </c>
      <c r="AA49" s="34">
        <v>1</v>
      </c>
      <c r="AB49" s="34" t="s">
        <v>93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1</v>
      </c>
      <c r="S50" s="34" t="s">
        <v>67</v>
      </c>
      <c r="T50" s="34">
        <v>1</v>
      </c>
      <c r="U50" s="34" t="s">
        <v>67</v>
      </c>
      <c r="V50" s="32"/>
      <c r="W50" s="38">
        <v>2</v>
      </c>
      <c r="X50" s="39">
        <v>0.60416666666666663</v>
      </c>
      <c r="Y50" s="34">
        <v>2</v>
      </c>
      <c r="Z50" s="34" t="s">
        <v>93</v>
      </c>
      <c r="AA50" s="34">
        <v>2</v>
      </c>
      <c r="AB50" s="34" t="s">
        <v>93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2</v>
      </c>
      <c r="S51" s="34" t="s">
        <v>67</v>
      </c>
      <c r="T51" s="34">
        <v>2</v>
      </c>
      <c r="U51" s="34" t="s">
        <v>67</v>
      </c>
      <c r="V51" s="32"/>
      <c r="W51" s="38">
        <v>2</v>
      </c>
      <c r="X51" s="39">
        <v>0.625</v>
      </c>
      <c r="Y51" s="34">
        <v>2</v>
      </c>
      <c r="Z51" s="34" t="s">
        <v>93</v>
      </c>
      <c r="AA51" s="34">
        <v>2</v>
      </c>
      <c r="AB51" s="34" t="s">
        <v>93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1</v>
      </c>
      <c r="S52" s="34" t="s">
        <v>67</v>
      </c>
      <c r="T52" s="34">
        <v>1</v>
      </c>
      <c r="U52" s="34" t="s">
        <v>67</v>
      </c>
      <c r="V52" s="32"/>
      <c r="W52" s="38">
        <v>2</v>
      </c>
      <c r="X52" s="39">
        <v>0.64583333333333337</v>
      </c>
      <c r="Y52" s="34">
        <v>2</v>
      </c>
      <c r="Z52" s="34" t="s">
        <v>93</v>
      </c>
      <c r="AA52" s="34">
        <v>2</v>
      </c>
      <c r="AB52" s="34" t="s">
        <v>93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3</v>
      </c>
      <c r="S53" s="34" t="s">
        <v>168</v>
      </c>
      <c r="T53" s="34">
        <v>3</v>
      </c>
      <c r="U53" s="34" t="s">
        <v>168</v>
      </c>
      <c r="V53" s="32"/>
      <c r="W53" s="38">
        <v>2</v>
      </c>
      <c r="X53" s="39">
        <v>0.66666666666666663</v>
      </c>
      <c r="Y53" s="34">
        <v>2</v>
      </c>
      <c r="Z53" s="34" t="s">
        <v>93</v>
      </c>
      <c r="AA53" s="34">
        <v>2</v>
      </c>
      <c r="AB53" s="34" t="s">
        <v>93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168</v>
      </c>
      <c r="T54" s="34">
        <v>2</v>
      </c>
      <c r="U54" s="34" t="s">
        <v>168</v>
      </c>
      <c r="V54" s="32"/>
      <c r="W54" s="38">
        <v>2</v>
      </c>
      <c r="X54" s="39">
        <v>0.6875</v>
      </c>
      <c r="Y54" s="34">
        <v>1</v>
      </c>
      <c r="Z54" s="34" t="s">
        <v>93</v>
      </c>
      <c r="AA54" s="34">
        <v>1</v>
      </c>
      <c r="AB54" s="34" t="s">
        <v>93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3</v>
      </c>
      <c r="S55" s="34" t="s">
        <v>168</v>
      </c>
      <c r="T55" s="34">
        <v>3</v>
      </c>
      <c r="U55" s="34" t="s">
        <v>168</v>
      </c>
      <c r="V55" s="32"/>
      <c r="W55" s="38">
        <v>2</v>
      </c>
      <c r="X55" s="39">
        <v>0.70833333333333337</v>
      </c>
      <c r="Y55" s="34">
        <v>2</v>
      </c>
      <c r="Z55" s="34" t="s">
        <v>93</v>
      </c>
      <c r="AA55" s="34">
        <v>2</v>
      </c>
      <c r="AB55" s="34" t="s">
        <v>93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168</v>
      </c>
      <c r="T56" s="34">
        <v>2</v>
      </c>
      <c r="U56" s="34" t="s">
        <v>168</v>
      </c>
      <c r="V56" s="32"/>
      <c r="W56" s="38">
        <v>2</v>
      </c>
      <c r="X56" s="39">
        <v>0.72916666666666663</v>
      </c>
      <c r="Y56" s="34">
        <v>2</v>
      </c>
      <c r="Z56" s="34" t="s">
        <v>93</v>
      </c>
      <c r="AA56" s="34">
        <v>2</v>
      </c>
      <c r="AB56" s="34" t="s">
        <v>93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3</v>
      </c>
      <c r="S57" s="34" t="s">
        <v>168</v>
      </c>
      <c r="T57" s="34">
        <v>3</v>
      </c>
      <c r="U57" s="34" t="s">
        <v>168</v>
      </c>
      <c r="V57" s="32"/>
      <c r="W57" s="38">
        <v>2</v>
      </c>
      <c r="X57" s="39">
        <v>0.75</v>
      </c>
      <c r="Y57" s="34">
        <v>2</v>
      </c>
      <c r="Z57" s="34" t="s">
        <v>93</v>
      </c>
      <c r="AA57" s="34">
        <v>2</v>
      </c>
      <c r="AB57" s="34" t="s">
        <v>93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168</v>
      </c>
      <c r="T58" s="34">
        <v>2</v>
      </c>
      <c r="U58" s="34" t="s">
        <v>168</v>
      </c>
      <c r="V58" s="32"/>
      <c r="W58" s="38">
        <v>2</v>
      </c>
      <c r="X58" s="39">
        <v>0.77083333333333337</v>
      </c>
      <c r="Y58" s="34">
        <v>2</v>
      </c>
      <c r="Z58" s="34" t="s">
        <v>93</v>
      </c>
      <c r="AA58" s="34">
        <v>2</v>
      </c>
      <c r="AB58" s="34" t="s">
        <v>93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1</v>
      </c>
      <c r="S59" s="34" t="s">
        <v>67</v>
      </c>
      <c r="T59" s="34">
        <v>1</v>
      </c>
      <c r="U59" s="34" t="s">
        <v>67</v>
      </c>
      <c r="V59" s="32"/>
      <c r="W59" s="38">
        <v>2</v>
      </c>
      <c r="X59" s="39">
        <v>0.79166666666666663</v>
      </c>
      <c r="Y59" s="34">
        <v>1</v>
      </c>
      <c r="Z59" s="34" t="s">
        <v>93</v>
      </c>
      <c r="AA59" s="34">
        <v>1</v>
      </c>
      <c r="AB59" s="34" t="s">
        <v>93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67</v>
      </c>
      <c r="T60" s="34">
        <v>2</v>
      </c>
      <c r="U60" s="34" t="s">
        <v>67</v>
      </c>
      <c r="V60" s="32"/>
      <c r="W60" s="38">
        <v>2</v>
      </c>
      <c r="X60" s="39">
        <v>0.8125</v>
      </c>
      <c r="Y60" s="34">
        <v>2</v>
      </c>
      <c r="Z60" s="34" t="s">
        <v>93</v>
      </c>
      <c r="AA60" s="34">
        <v>2</v>
      </c>
      <c r="AB60" s="34" t="s">
        <v>93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1</v>
      </c>
      <c r="S61" s="34" t="s">
        <v>67</v>
      </c>
      <c r="T61" s="34">
        <v>1</v>
      </c>
      <c r="U61" s="34" t="s">
        <v>67</v>
      </c>
      <c r="V61" s="32"/>
      <c r="W61" s="38">
        <v>2</v>
      </c>
      <c r="X61" s="39">
        <v>0.83333333333333337</v>
      </c>
      <c r="Y61" s="34">
        <v>2</v>
      </c>
      <c r="Z61" s="34" t="s">
        <v>93</v>
      </c>
      <c r="AA61" s="34">
        <v>2</v>
      </c>
      <c r="AB61" s="34" t="s">
        <v>93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2</v>
      </c>
      <c r="S62" s="34" t="s">
        <v>67</v>
      </c>
      <c r="T62" s="34">
        <v>2</v>
      </c>
      <c r="U62" s="34" t="s">
        <v>67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169</v>
      </c>
      <c r="T63" s="34">
        <v>1</v>
      </c>
      <c r="U63" s="34" t="s">
        <v>169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169</v>
      </c>
      <c r="T64" s="34">
        <v>1</v>
      </c>
      <c r="U64" s="34" t="s">
        <v>169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169</v>
      </c>
      <c r="T65" s="34">
        <v>1</v>
      </c>
      <c r="U65" s="34" t="s">
        <v>169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169</v>
      </c>
      <c r="T66" s="34">
        <v>1</v>
      </c>
      <c r="U66" s="34" t="s">
        <v>169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0</v>
      </c>
      <c r="S67" s="34" t="s">
        <v>63</v>
      </c>
      <c r="T67" s="34">
        <v>0</v>
      </c>
      <c r="U67" s="34" t="s">
        <v>63</v>
      </c>
      <c r="V67" s="32"/>
      <c r="W67" s="38">
        <v>2</v>
      </c>
      <c r="X67" s="39">
        <v>0.95833333333333337</v>
      </c>
      <c r="Y67" s="34">
        <v>0</v>
      </c>
      <c r="Z67" s="34" t="s">
        <v>63</v>
      </c>
      <c r="AA67" s="34">
        <v>0</v>
      </c>
      <c r="AB67" s="34" t="s">
        <v>63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0</v>
      </c>
      <c r="S68" s="34" t="s">
        <v>63</v>
      </c>
      <c r="T68" s="34">
        <v>0</v>
      </c>
      <c r="U68" s="34" t="s">
        <v>63</v>
      </c>
      <c r="V68" s="32"/>
      <c r="W68" s="38">
        <v>2</v>
      </c>
      <c r="X68" s="39">
        <v>0.97916666666666663</v>
      </c>
      <c r="Y68" s="34">
        <v>0</v>
      </c>
      <c r="Z68" s="34" t="s">
        <v>63</v>
      </c>
      <c r="AA68" s="34">
        <v>0</v>
      </c>
      <c r="AB68" s="34" t="s">
        <v>63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0</v>
      </c>
      <c r="S69" s="34" t="s">
        <v>63</v>
      </c>
      <c r="T69" s="34">
        <v>0</v>
      </c>
      <c r="U69" s="34" t="s">
        <v>63</v>
      </c>
      <c r="V69" s="32"/>
      <c r="W69" s="38">
        <v>2</v>
      </c>
      <c r="X69" s="39">
        <v>0</v>
      </c>
      <c r="Y69" s="34">
        <v>0</v>
      </c>
      <c r="Z69" s="34" t="s">
        <v>63</v>
      </c>
      <c r="AA69" s="34">
        <v>0</v>
      </c>
      <c r="AB69" s="34" t="s">
        <v>63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0</v>
      </c>
      <c r="U70" s="34" t="s">
        <v>63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04" t="s">
        <v>60</v>
      </c>
      <c r="Q75" s="205"/>
      <c r="R75" s="44">
        <f>SUM(R27:R74)</f>
        <v>62</v>
      </c>
      <c r="S75" s="44"/>
      <c r="T75" s="44">
        <f>SUM(T27:T74)</f>
        <v>62</v>
      </c>
      <c r="U75" s="44"/>
      <c r="V75" s="32"/>
      <c r="W75" s="206" t="s">
        <v>60</v>
      </c>
      <c r="X75" s="207"/>
      <c r="Y75" s="44">
        <f>SUM(Y27:Y74)</f>
        <v>51</v>
      </c>
      <c r="Z75" s="44"/>
      <c r="AA75" s="44">
        <f>SUM(AA27:AA74)</f>
        <v>51</v>
      </c>
      <c r="AB75" s="44"/>
      <c r="AH75" s="1"/>
    </row>
    <row r="76" spans="1:34" ht="15.75" customHeight="1">
      <c r="P76" s="73"/>
      <c r="Q76" s="73"/>
      <c r="R76" s="74"/>
      <c r="S76" s="74"/>
      <c r="T76" s="74"/>
      <c r="U76" s="74"/>
      <c r="V76" s="32"/>
      <c r="W76" s="74"/>
      <c r="X76" s="74"/>
      <c r="Y76" s="74"/>
      <c r="Z76" s="74"/>
      <c r="AA76" s="74"/>
      <c r="AB76" s="74"/>
      <c r="AH76" s="1"/>
    </row>
    <row r="77" spans="1:34" ht="15.75" customHeight="1">
      <c r="P77" s="73"/>
      <c r="Q77" s="73"/>
      <c r="R77" s="74"/>
      <c r="S77" s="74"/>
      <c r="T77" s="74"/>
      <c r="U77" s="74"/>
      <c r="V77" s="32"/>
      <c r="W77" s="74"/>
      <c r="X77" s="74"/>
      <c r="Y77" s="74"/>
      <c r="Z77" s="74"/>
      <c r="AA77" s="74"/>
      <c r="AB77" s="74"/>
      <c r="AH77" s="1"/>
    </row>
    <row r="78" spans="1:34" ht="15.75" customHeight="1">
      <c r="P78" s="73"/>
      <c r="Q78" s="73"/>
      <c r="R78" s="74"/>
      <c r="S78" s="74"/>
      <c r="T78" s="74"/>
      <c r="U78" s="74"/>
      <c r="V78" s="32"/>
      <c r="W78" s="74"/>
      <c r="X78" s="74"/>
      <c r="Y78" s="74"/>
      <c r="Z78" s="74"/>
      <c r="AA78" s="74"/>
      <c r="AB78" s="74"/>
      <c r="AH78" s="1"/>
    </row>
    <row r="79" spans="1:34" ht="15.75" customHeight="1">
      <c r="P79" s="73"/>
      <c r="Q79" s="73"/>
      <c r="R79" s="74"/>
      <c r="S79" s="74"/>
      <c r="T79" s="74"/>
      <c r="U79" s="74"/>
      <c r="V79" s="32"/>
      <c r="W79" s="74"/>
      <c r="X79" s="74"/>
      <c r="Y79" s="74"/>
      <c r="Z79" s="74"/>
      <c r="AA79" s="74"/>
      <c r="AB79" s="74"/>
      <c r="AH79" s="1"/>
    </row>
    <row r="80" spans="1:34" ht="15.75" customHeight="1">
      <c r="P80" s="73"/>
      <c r="Q80" s="73"/>
      <c r="R80" s="74"/>
      <c r="S80" s="74"/>
      <c r="T80" s="74"/>
      <c r="U80" s="74"/>
      <c r="V80" s="32"/>
      <c r="W80" s="74"/>
      <c r="X80" s="74"/>
      <c r="Y80" s="74"/>
      <c r="Z80" s="74"/>
      <c r="AA80" s="74"/>
      <c r="AB80" s="74"/>
      <c r="AH80" s="1"/>
    </row>
    <row r="81" spans="16:34" ht="15.75" customHeight="1">
      <c r="P81" s="73"/>
      <c r="Q81" s="73"/>
      <c r="R81" s="74"/>
      <c r="S81" s="74"/>
      <c r="T81" s="74"/>
      <c r="U81" s="74"/>
      <c r="V81" s="32"/>
      <c r="W81" s="74"/>
      <c r="X81" s="74"/>
      <c r="Y81" s="74"/>
      <c r="Z81" s="74"/>
      <c r="AA81" s="74"/>
      <c r="AB81" s="74"/>
      <c r="AH81" s="1"/>
    </row>
    <row r="82" spans="16:34" ht="15.75" customHeight="1">
      <c r="P82" s="73"/>
      <c r="Q82" s="73"/>
      <c r="R82" s="74"/>
      <c r="S82" s="74"/>
      <c r="T82" s="74"/>
      <c r="U82" s="74"/>
      <c r="V82" s="32"/>
      <c r="W82" s="74"/>
      <c r="X82" s="74"/>
      <c r="Y82" s="74"/>
      <c r="Z82" s="74"/>
      <c r="AA82" s="74"/>
      <c r="AB82" s="74"/>
      <c r="AH82" s="1"/>
    </row>
    <row r="83" spans="16:34" ht="15.75" customHeight="1">
      <c r="P83" s="73"/>
      <c r="Q83" s="73"/>
      <c r="R83" s="74"/>
      <c r="S83" s="74"/>
      <c r="T83" s="74"/>
      <c r="U83" s="74"/>
      <c r="V83" s="32"/>
      <c r="W83" s="74"/>
      <c r="X83" s="74"/>
      <c r="Y83" s="74"/>
      <c r="Z83" s="74"/>
      <c r="AA83" s="74"/>
      <c r="AB83" s="74"/>
      <c r="AH83" s="1"/>
    </row>
    <row r="84" spans="16:34" ht="15.75" customHeight="1">
      <c r="P84" s="73"/>
      <c r="Q84" s="73"/>
      <c r="R84" s="74"/>
      <c r="S84" s="74"/>
      <c r="T84" s="74"/>
      <c r="U84" s="74"/>
      <c r="V84" s="32"/>
      <c r="W84" s="74"/>
      <c r="X84" s="74"/>
      <c r="Y84" s="74"/>
      <c r="Z84" s="74"/>
      <c r="AA84" s="74"/>
      <c r="AB84" s="74"/>
      <c r="AH84" s="1"/>
    </row>
    <row r="85" spans="16:34" ht="15.75" customHeight="1">
      <c r="P85" s="73"/>
      <c r="Q85" s="73"/>
      <c r="R85" s="74"/>
      <c r="S85" s="74"/>
      <c r="T85" s="74"/>
      <c r="U85" s="74"/>
      <c r="V85" s="32"/>
      <c r="W85" s="74"/>
      <c r="X85" s="74"/>
      <c r="Y85" s="74"/>
      <c r="Z85" s="74"/>
      <c r="AA85" s="74"/>
      <c r="AB85" s="74"/>
      <c r="AH85" s="1"/>
    </row>
    <row r="86" spans="16:34" ht="15.75" customHeight="1">
      <c r="P86" s="73"/>
      <c r="Q86" s="73"/>
      <c r="R86" s="74"/>
      <c r="S86" s="74"/>
      <c r="T86" s="74"/>
      <c r="U86" s="74"/>
      <c r="V86" s="32"/>
      <c r="W86" s="74"/>
      <c r="X86" s="74"/>
      <c r="Y86" s="74"/>
      <c r="Z86" s="74"/>
      <c r="AA86" s="74"/>
      <c r="AB86" s="74"/>
      <c r="AH86" s="1"/>
    </row>
    <row r="87" spans="16:34" ht="15.75" customHeight="1">
      <c r="P87" s="73"/>
      <c r="Q87" s="73"/>
      <c r="R87" s="74"/>
      <c r="S87" s="74"/>
      <c r="T87" s="74"/>
      <c r="U87" s="74"/>
      <c r="V87" s="32"/>
      <c r="W87" s="74"/>
      <c r="X87" s="74"/>
      <c r="Y87" s="74"/>
      <c r="Z87" s="74"/>
      <c r="AA87" s="74"/>
      <c r="AB87" s="74"/>
      <c r="AH87" s="1"/>
    </row>
    <row r="88" spans="16:34" ht="15.75" customHeight="1">
      <c r="P88" s="73"/>
      <c r="Q88" s="73"/>
      <c r="R88" s="74"/>
      <c r="S88" s="74"/>
      <c r="T88" s="74"/>
      <c r="U88" s="74"/>
      <c r="V88" s="32"/>
      <c r="W88" s="74"/>
      <c r="X88" s="74"/>
      <c r="Y88" s="74"/>
      <c r="Z88" s="74"/>
      <c r="AA88" s="74"/>
      <c r="AB88" s="74"/>
      <c r="AH88" s="1"/>
    </row>
    <row r="89" spans="16:34" ht="15.75" customHeight="1">
      <c r="P89" s="73"/>
      <c r="Q89" s="73"/>
      <c r="R89" s="74"/>
      <c r="S89" s="74"/>
      <c r="T89" s="74"/>
      <c r="U89" s="74"/>
      <c r="V89" s="32"/>
      <c r="W89" s="74"/>
      <c r="X89" s="74"/>
      <c r="Y89" s="74"/>
      <c r="Z89" s="74"/>
      <c r="AA89" s="74"/>
      <c r="AB89" s="74"/>
      <c r="AH89" s="1"/>
    </row>
    <row r="90" spans="16:34" ht="15.75" customHeight="1">
      <c r="P90" s="73"/>
      <c r="Q90" s="73"/>
      <c r="R90" s="74"/>
      <c r="S90" s="74"/>
      <c r="T90" s="74"/>
      <c r="U90" s="74"/>
      <c r="V90" s="32"/>
      <c r="W90" s="74"/>
      <c r="X90" s="74"/>
      <c r="Y90" s="74"/>
      <c r="Z90" s="74"/>
      <c r="AA90" s="74"/>
      <c r="AB90" s="74"/>
      <c r="AH90" s="1"/>
    </row>
    <row r="91" spans="16:34" ht="15.75" customHeight="1">
      <c r="P91" s="73"/>
      <c r="Q91" s="73"/>
      <c r="R91" s="74"/>
      <c r="S91" s="74"/>
      <c r="T91" s="74"/>
      <c r="U91" s="74"/>
      <c r="V91" s="32"/>
      <c r="W91" s="74"/>
      <c r="X91" s="74"/>
      <c r="Y91" s="74"/>
      <c r="Z91" s="74"/>
      <c r="AA91" s="74"/>
      <c r="AB91" s="74"/>
      <c r="AH91" s="1"/>
    </row>
    <row r="92" spans="16:34" ht="15.75" customHeight="1">
      <c r="P92" s="73"/>
      <c r="Q92" s="73"/>
      <c r="R92" s="74"/>
      <c r="S92" s="74"/>
      <c r="T92" s="74"/>
      <c r="U92" s="74"/>
      <c r="V92" s="32"/>
      <c r="W92" s="74"/>
      <c r="X92" s="74"/>
      <c r="Y92" s="74"/>
      <c r="Z92" s="74"/>
      <c r="AA92" s="74"/>
      <c r="AB92" s="74"/>
      <c r="AH92" s="1"/>
    </row>
    <row r="93" spans="16:34" ht="15.75" customHeight="1">
      <c r="P93" s="73"/>
      <c r="Q93" s="73"/>
      <c r="R93" s="74"/>
      <c r="S93" s="74"/>
      <c r="T93" s="74"/>
      <c r="U93" s="74"/>
      <c r="V93" s="32"/>
      <c r="W93" s="74"/>
      <c r="X93" s="74"/>
      <c r="Y93" s="74"/>
      <c r="Z93" s="74"/>
      <c r="AA93" s="74"/>
      <c r="AB93" s="74"/>
      <c r="AH93" s="1"/>
    </row>
    <row r="94" spans="16:34" ht="15.75" customHeight="1">
      <c r="P94" s="73"/>
      <c r="Q94" s="73"/>
      <c r="R94" s="74"/>
      <c r="S94" s="74"/>
      <c r="T94" s="74"/>
      <c r="U94" s="74"/>
      <c r="V94" s="32"/>
      <c r="W94" s="74"/>
      <c r="X94" s="74"/>
      <c r="Y94" s="74"/>
      <c r="Z94" s="74"/>
      <c r="AA94" s="74"/>
      <c r="AB94" s="74"/>
      <c r="AH94" s="1"/>
    </row>
    <row r="95" spans="16:34" ht="15.75" customHeight="1">
      <c r="P95" s="73"/>
      <c r="Q95" s="73"/>
      <c r="R95" s="74"/>
      <c r="S95" s="74"/>
      <c r="T95" s="74"/>
      <c r="U95" s="74"/>
      <c r="V95" s="32"/>
      <c r="W95" s="74"/>
      <c r="X95" s="74"/>
      <c r="Y95" s="74"/>
      <c r="Z95" s="74"/>
      <c r="AA95" s="74"/>
      <c r="AB95" s="74"/>
      <c r="AH95" s="1"/>
    </row>
    <row r="96" spans="16:34" ht="15.75" customHeight="1">
      <c r="P96" s="73"/>
      <c r="Q96" s="73"/>
      <c r="R96" s="74"/>
      <c r="S96" s="74"/>
      <c r="T96" s="74"/>
      <c r="U96" s="74"/>
      <c r="V96" s="32"/>
      <c r="W96" s="74"/>
      <c r="X96" s="74"/>
      <c r="Y96" s="74"/>
      <c r="Z96" s="74"/>
      <c r="AA96" s="74"/>
      <c r="AB96" s="74"/>
      <c r="AH96" s="1"/>
    </row>
    <row r="97" spans="2:34" ht="15.75" customHeight="1">
      <c r="P97" s="73"/>
      <c r="Q97" s="73"/>
      <c r="R97" s="74"/>
      <c r="S97" s="74"/>
      <c r="T97" s="74"/>
      <c r="U97" s="74"/>
      <c r="V97" s="32"/>
      <c r="W97" s="74"/>
      <c r="X97" s="74"/>
      <c r="Y97" s="74"/>
      <c r="Z97" s="74"/>
      <c r="AA97" s="74"/>
      <c r="AB97" s="74"/>
      <c r="AH97" s="1"/>
    </row>
    <row r="98" spans="2:34" ht="15.75" customHeight="1">
      <c r="P98" s="73"/>
      <c r="Q98" s="73"/>
      <c r="R98" s="74"/>
      <c r="S98" s="74"/>
      <c r="T98" s="74"/>
      <c r="U98" s="74"/>
      <c r="V98" s="32"/>
      <c r="W98" s="74"/>
      <c r="X98" s="74"/>
      <c r="Y98" s="74"/>
      <c r="Z98" s="74"/>
      <c r="AA98" s="74"/>
      <c r="AB98" s="74"/>
      <c r="AH98" s="1"/>
    </row>
    <row r="99" spans="2:34" ht="15.75" customHeight="1">
      <c r="P99" s="73"/>
      <c r="Q99" s="73"/>
      <c r="R99" s="74"/>
      <c r="S99" s="74"/>
      <c r="T99" s="74"/>
      <c r="U99" s="74"/>
      <c r="V99" s="32"/>
      <c r="W99" s="74"/>
      <c r="X99" s="74"/>
      <c r="Y99" s="74"/>
      <c r="Z99" s="74"/>
      <c r="AA99" s="74"/>
      <c r="AB99" s="74"/>
      <c r="AH99" s="1"/>
    </row>
    <row r="100" spans="2:34" ht="15.75" customHeight="1">
      <c r="P100" s="73"/>
      <c r="Q100" s="73"/>
      <c r="R100" s="74"/>
      <c r="S100" s="74"/>
      <c r="T100" s="74"/>
      <c r="U100" s="74"/>
      <c r="V100" s="32"/>
      <c r="W100" s="74"/>
      <c r="X100" s="74"/>
      <c r="Y100" s="74"/>
      <c r="Z100" s="74"/>
      <c r="AA100" s="74"/>
      <c r="AB100" s="74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179" t="s">
        <v>75</v>
      </c>
      <c r="E102" s="179"/>
      <c r="F102" s="179"/>
      <c r="G102" s="179"/>
      <c r="H102" s="179"/>
      <c r="I102" s="179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02" t="s">
        <v>76</v>
      </c>
      <c r="C104" s="208" t="s">
        <v>77</v>
      </c>
      <c r="D104" s="202" t="s">
        <v>78</v>
      </c>
      <c r="E104" s="202" t="s">
        <v>79</v>
      </c>
      <c r="F104" s="202" t="s">
        <v>80</v>
      </c>
      <c r="G104" s="202" t="s">
        <v>81</v>
      </c>
      <c r="H104" s="202" t="s">
        <v>82</v>
      </c>
      <c r="I104" s="202" t="s">
        <v>83</v>
      </c>
      <c r="J104" s="202" t="s">
        <v>84</v>
      </c>
      <c r="P104" s="195" t="s">
        <v>5</v>
      </c>
      <c r="Q104" s="195" t="s">
        <v>56</v>
      </c>
      <c r="R104" s="198" t="s">
        <v>57</v>
      </c>
      <c r="S104" s="199"/>
      <c r="T104" s="198" t="s">
        <v>58</v>
      </c>
      <c r="U104" s="199"/>
      <c r="V104" s="32"/>
      <c r="W104" s="195" t="s">
        <v>5</v>
      </c>
      <c r="X104" s="195" t="s">
        <v>56</v>
      </c>
      <c r="Y104" s="198" t="s">
        <v>57</v>
      </c>
      <c r="Z104" s="199"/>
      <c r="AA104" s="198" t="s">
        <v>58</v>
      </c>
      <c r="AB104" s="199"/>
      <c r="AH104" s="1"/>
    </row>
    <row r="105" spans="2:34" ht="15.75" customHeight="1">
      <c r="B105" s="202"/>
      <c r="C105" s="209"/>
      <c r="D105" s="202"/>
      <c r="E105" s="202"/>
      <c r="F105" s="202"/>
      <c r="G105" s="202"/>
      <c r="H105" s="202"/>
      <c r="I105" s="202"/>
      <c r="J105" s="202"/>
      <c r="P105" s="196"/>
      <c r="Q105" s="196"/>
      <c r="R105" s="195" t="s">
        <v>60</v>
      </c>
      <c r="S105" s="195" t="s">
        <v>61</v>
      </c>
      <c r="T105" s="195" t="s">
        <v>85</v>
      </c>
      <c r="U105" s="195" t="s">
        <v>61</v>
      </c>
      <c r="V105" s="32"/>
      <c r="W105" s="196"/>
      <c r="X105" s="196"/>
      <c r="Y105" s="195" t="s">
        <v>60</v>
      </c>
      <c r="Z105" s="195" t="s">
        <v>61</v>
      </c>
      <c r="AA105" s="195" t="s">
        <v>60</v>
      </c>
      <c r="AB105" s="195" t="s">
        <v>61</v>
      </c>
      <c r="AH105" s="1"/>
    </row>
    <row r="106" spans="2:34" ht="15.75" customHeight="1">
      <c r="B106" s="202"/>
      <c r="C106" s="209"/>
      <c r="D106" s="202"/>
      <c r="E106" s="202"/>
      <c r="F106" s="202"/>
      <c r="G106" s="202"/>
      <c r="H106" s="202"/>
      <c r="I106" s="202"/>
      <c r="J106" s="202"/>
      <c r="P106" s="196"/>
      <c r="Q106" s="196"/>
      <c r="R106" s="196"/>
      <c r="S106" s="196"/>
      <c r="T106" s="196"/>
      <c r="U106" s="196"/>
      <c r="V106" s="32"/>
      <c r="W106" s="196"/>
      <c r="X106" s="196"/>
      <c r="Y106" s="196"/>
      <c r="Z106" s="196"/>
      <c r="AA106" s="196"/>
      <c r="AB106" s="196"/>
    </row>
    <row r="107" spans="2:34" ht="15.75" customHeight="1">
      <c r="B107" s="202"/>
      <c r="C107" s="209"/>
      <c r="D107" s="202"/>
      <c r="E107" s="202"/>
      <c r="F107" s="202"/>
      <c r="G107" s="202"/>
      <c r="H107" s="202"/>
      <c r="I107" s="202"/>
      <c r="J107" s="202"/>
      <c r="P107" s="196"/>
      <c r="Q107" s="196"/>
      <c r="R107" s="196"/>
      <c r="S107" s="196"/>
      <c r="T107" s="196"/>
      <c r="U107" s="196"/>
      <c r="V107" s="32"/>
      <c r="W107" s="196"/>
      <c r="X107" s="196"/>
      <c r="Y107" s="196"/>
      <c r="Z107" s="196"/>
      <c r="AA107" s="196"/>
      <c r="AB107" s="196"/>
    </row>
    <row r="108" spans="2:34" ht="15.75" customHeight="1">
      <c r="B108" s="202"/>
      <c r="C108" s="209"/>
      <c r="D108" s="202"/>
      <c r="E108" s="202"/>
      <c r="F108" s="202"/>
      <c r="G108" s="202"/>
      <c r="H108" s="202"/>
      <c r="I108" s="202"/>
      <c r="J108" s="202"/>
      <c r="P108" s="196"/>
      <c r="Q108" s="196"/>
      <c r="R108" s="196"/>
      <c r="S108" s="196"/>
      <c r="T108" s="196"/>
      <c r="U108" s="196"/>
      <c r="V108" s="32"/>
      <c r="W108" s="196"/>
      <c r="X108" s="196"/>
      <c r="Y108" s="196"/>
      <c r="Z108" s="196"/>
      <c r="AA108" s="196"/>
      <c r="AB108" s="196"/>
    </row>
    <row r="109" spans="2:34" ht="15.75" customHeight="1">
      <c r="B109" s="202"/>
      <c r="C109" s="209"/>
      <c r="D109" s="202"/>
      <c r="E109" s="202"/>
      <c r="F109" s="202"/>
      <c r="G109" s="202"/>
      <c r="H109" s="202"/>
      <c r="I109" s="202"/>
      <c r="J109" s="202"/>
      <c r="P109" s="197"/>
      <c r="Q109" s="197"/>
      <c r="R109" s="197"/>
      <c r="S109" s="197"/>
      <c r="T109" s="197"/>
      <c r="U109" s="197"/>
      <c r="V109" s="32"/>
      <c r="W109" s="197"/>
      <c r="X109" s="197"/>
      <c r="Y109" s="197"/>
      <c r="Z109" s="197"/>
      <c r="AA109" s="197"/>
      <c r="AB109" s="197"/>
    </row>
    <row r="110" spans="2:34" ht="15.75" customHeight="1">
      <c r="B110" s="202"/>
      <c r="C110" s="209"/>
      <c r="D110" s="202"/>
      <c r="E110" s="202"/>
      <c r="F110" s="202"/>
      <c r="G110" s="202"/>
      <c r="H110" s="202"/>
      <c r="I110" s="202"/>
      <c r="J110" s="202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02"/>
      <c r="C111" s="210"/>
      <c r="D111" s="202"/>
      <c r="E111" s="202"/>
      <c r="F111" s="202"/>
      <c r="G111" s="202"/>
      <c r="H111" s="202"/>
      <c r="I111" s="202"/>
      <c r="J111" s="202"/>
      <c r="L111" s="1" t="s">
        <v>86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89</v>
      </c>
      <c r="D112" s="1" t="s">
        <v>88</v>
      </c>
      <c r="E112" s="51">
        <v>55.6597111258897</v>
      </c>
      <c r="F112" s="51">
        <v>37.751868401435502</v>
      </c>
      <c r="G112" s="13">
        <f>IF(M112&gt;0,0,IF(N112&gt;0,1,""))</f>
        <v>0</v>
      </c>
      <c r="H112" s="57">
        <v>0</v>
      </c>
      <c r="I112" s="58"/>
      <c r="J112" s="13">
        <f>IF(AND(M112&gt;0,M112&lt;999),M112,IF(AND(N112&gt;0,N112&lt;999),N112," "))</f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f t="shared" ref="B113:B176" si="0">IF(C113=" ","",IF(C113=$L$9,B112,B112+1))</f>
        <v>2</v>
      </c>
      <c r="C113" s="50" t="s">
        <v>91</v>
      </c>
      <c r="D113" s="1" t="s">
        <v>127</v>
      </c>
      <c r="E113" s="51">
        <v>55.660503653230997</v>
      </c>
      <c r="F113" s="51">
        <v>37.758870047770799</v>
      </c>
      <c r="G113" s="13">
        <f t="shared" ref="G113:G176" si="1">IF(M113&gt;0,0,IF(N113&gt;0,1,""))</f>
        <v>0</v>
      </c>
      <c r="H113" s="57">
        <v>0.50900000000000001</v>
      </c>
      <c r="I113" s="58">
        <f>IFERROR(IF(IF(ISERROR(H113-H112),"",H113-H112)&lt;0,"",H113-H112)," ")</f>
        <v>0.50900000000000001</v>
      </c>
      <c r="J113" s="13">
        <f t="shared" ref="J113:J176" si="2">IF(AND(M113&gt;0,M113&lt;999),M113,IF(AND(N113&gt;0,N113&lt;999),N113," "))</f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f t="shared" si="0"/>
        <v>3</v>
      </c>
      <c r="C114" s="50" t="s">
        <v>92</v>
      </c>
      <c r="D114" s="1" t="s">
        <v>88</v>
      </c>
      <c r="E114" s="51">
        <v>55.662704869319001</v>
      </c>
      <c r="F114" s="51">
        <v>37.759610294349002</v>
      </c>
      <c r="G114" s="13">
        <f t="shared" si="1"/>
        <v>0</v>
      </c>
      <c r="H114" s="57">
        <v>0.80200000000000005</v>
      </c>
      <c r="I114" s="58">
        <f t="shared" ref="I114:I177" si="3">IFERROR(IF(IF(ISERROR(H114-H113),"",H114-H113)&lt;0,"",H114-H113)," ")</f>
        <v>0.29300000000000004</v>
      </c>
      <c r="J114" s="13">
        <f t="shared" si="2"/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13">
        <f t="shared" si="0"/>
        <v>4</v>
      </c>
      <c r="C115" s="50" t="s">
        <v>94</v>
      </c>
      <c r="D115" s="1" t="s">
        <v>88</v>
      </c>
      <c r="E115" s="51">
        <v>55.664128160674402</v>
      </c>
      <c r="F115" s="51">
        <v>37.763398363836103</v>
      </c>
      <c r="G115" s="13">
        <f t="shared" si="1"/>
        <v>0</v>
      </c>
      <c r="H115" s="57">
        <v>1.0820000000000001</v>
      </c>
      <c r="I115" s="58">
        <f t="shared" si="3"/>
        <v>0.28000000000000003</v>
      </c>
      <c r="J115" s="13">
        <f t="shared" si="2"/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0</v>
      </c>
      <c r="S115" s="17" t="s">
        <v>63</v>
      </c>
      <c r="T115" s="17">
        <v>0</v>
      </c>
      <c r="U115" s="17" t="s">
        <v>63</v>
      </c>
      <c r="V115" s="32"/>
      <c r="W115" s="38">
        <v>4</v>
      </c>
      <c r="X115" s="37">
        <v>0.22916666666666666</v>
      </c>
      <c r="Y115" s="17">
        <v>0</v>
      </c>
      <c r="Z115" s="17" t="s">
        <v>63</v>
      </c>
      <c r="AA115" s="17">
        <v>0</v>
      </c>
      <c r="AB115" s="17" t="s">
        <v>63</v>
      </c>
      <c r="AH115" s="53"/>
    </row>
    <row r="116" spans="2:34" ht="15.75" customHeight="1">
      <c r="B116" s="13">
        <f t="shared" si="0"/>
        <v>5</v>
      </c>
      <c r="C116" s="50" t="s">
        <v>170</v>
      </c>
      <c r="D116" s="1" t="s">
        <v>88</v>
      </c>
      <c r="E116" s="51">
        <v>55.666622387279602</v>
      </c>
      <c r="F116" s="51">
        <v>37.769483697547102</v>
      </c>
      <c r="G116" s="13">
        <f t="shared" si="1"/>
        <v>0</v>
      </c>
      <c r="H116" s="57">
        <v>1.786</v>
      </c>
      <c r="I116" s="58">
        <f t="shared" si="3"/>
        <v>0.70399999999999996</v>
      </c>
      <c r="J116" s="13">
        <f t="shared" si="2"/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0</v>
      </c>
      <c r="S116" s="17" t="s">
        <v>63</v>
      </c>
      <c r="T116" s="17">
        <v>0</v>
      </c>
      <c r="U116" s="17" t="s">
        <v>63</v>
      </c>
      <c r="V116" s="32"/>
      <c r="W116" s="38">
        <v>4</v>
      </c>
      <c r="X116" s="37">
        <v>0.25</v>
      </c>
      <c r="Y116" s="17">
        <v>0</v>
      </c>
      <c r="Z116" s="17" t="s">
        <v>63</v>
      </c>
      <c r="AA116" s="17">
        <v>0</v>
      </c>
      <c r="AB116" s="17" t="s">
        <v>63</v>
      </c>
      <c r="AH116" s="53"/>
    </row>
    <row r="117" spans="2:34" ht="15.75" customHeight="1">
      <c r="B117" s="13">
        <f t="shared" si="0"/>
        <v>6</v>
      </c>
      <c r="C117" s="50" t="s">
        <v>171</v>
      </c>
      <c r="D117" s="1" t="s">
        <v>172</v>
      </c>
      <c r="E117" s="51">
        <v>55.667126001007603</v>
      </c>
      <c r="F117" s="51">
        <v>37.774438028575403</v>
      </c>
      <c r="G117" s="13">
        <f t="shared" si="1"/>
        <v>0</v>
      </c>
      <c r="H117" s="57">
        <v>2.113</v>
      </c>
      <c r="I117" s="58">
        <f t="shared" si="3"/>
        <v>0.32699999999999996</v>
      </c>
      <c r="J117" s="13">
        <f t="shared" si="2"/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32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3"/>
    </row>
    <row r="118" spans="2:34" ht="15.75" customHeight="1">
      <c r="B118" s="13">
        <f t="shared" si="0"/>
        <v>7</v>
      </c>
      <c r="C118" s="50" t="s">
        <v>173</v>
      </c>
      <c r="D118" s="1" t="s">
        <v>172</v>
      </c>
      <c r="E118" s="51">
        <v>55.665544853796703</v>
      </c>
      <c r="F118" s="51">
        <v>37.778321561670303</v>
      </c>
      <c r="G118" s="13">
        <f t="shared" si="1"/>
        <v>0</v>
      </c>
      <c r="H118" s="57">
        <v>2.411</v>
      </c>
      <c r="I118" s="58">
        <f t="shared" si="3"/>
        <v>0.29800000000000004</v>
      </c>
      <c r="J118" s="13">
        <f t="shared" si="2"/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3</v>
      </c>
      <c r="S118" s="17">
        <v>10</v>
      </c>
      <c r="T118" s="17">
        <v>3</v>
      </c>
      <c r="U118" s="17">
        <v>10</v>
      </c>
      <c r="V118" s="32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3"/>
    </row>
    <row r="119" spans="2:34" ht="15.75" customHeight="1">
      <c r="B119" s="13">
        <f t="shared" si="0"/>
        <v>8</v>
      </c>
      <c r="C119" s="50" t="s">
        <v>174</v>
      </c>
      <c r="D119" s="1" t="s">
        <v>103</v>
      </c>
      <c r="E119" s="51">
        <v>55.663216970064497</v>
      </c>
      <c r="F119" s="51">
        <v>37.781615099089102</v>
      </c>
      <c r="G119" s="13">
        <f t="shared" si="1"/>
        <v>0</v>
      </c>
      <c r="H119" s="57">
        <v>2.8109999999999999</v>
      </c>
      <c r="I119" s="58">
        <f t="shared" si="3"/>
        <v>0.39999999999999991</v>
      </c>
      <c r="J119" s="13">
        <f t="shared" si="2"/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4</v>
      </c>
      <c r="S119" s="17">
        <v>9</v>
      </c>
      <c r="T119" s="17">
        <v>4</v>
      </c>
      <c r="U119" s="17">
        <v>9</v>
      </c>
      <c r="V119" s="32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3"/>
    </row>
    <row r="120" spans="2:34" ht="15.75" customHeight="1">
      <c r="B120" s="13">
        <f t="shared" si="0"/>
        <v>8</v>
      </c>
      <c r="C120" s="50" t="s">
        <v>24</v>
      </c>
      <c r="D120" s="1" t="s">
        <v>107</v>
      </c>
      <c r="E120" s="51"/>
      <c r="F120" s="51"/>
      <c r="G120" s="13">
        <f t="shared" si="1"/>
        <v>0</v>
      </c>
      <c r="H120" s="57">
        <v>2.8109999999999999</v>
      </c>
      <c r="I120" s="58">
        <f t="shared" si="3"/>
        <v>0</v>
      </c>
      <c r="J120" s="13" t="str">
        <f t="shared" si="2"/>
        <v xml:space="preserve"> </v>
      </c>
      <c r="L120" s="12">
        <v>9</v>
      </c>
      <c r="M120" s="50">
        <v>999</v>
      </c>
      <c r="N120" s="50">
        <v>0</v>
      </c>
      <c r="O120" s="21"/>
      <c r="P120" s="17">
        <v>3</v>
      </c>
      <c r="Q120" s="37">
        <v>0.33333333333333331</v>
      </c>
      <c r="R120" s="17">
        <v>3</v>
      </c>
      <c r="S120" s="17">
        <v>10</v>
      </c>
      <c r="T120" s="17">
        <v>3</v>
      </c>
      <c r="U120" s="17">
        <v>10</v>
      </c>
      <c r="V120" s="32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3"/>
    </row>
    <row r="121" spans="2:34" ht="15.75" customHeight="1">
      <c r="B121" s="13">
        <f t="shared" si="0"/>
        <v>9</v>
      </c>
      <c r="C121" s="50" t="s">
        <v>174</v>
      </c>
      <c r="D121" s="1" t="s">
        <v>103</v>
      </c>
      <c r="E121" s="51">
        <v>55.6641457724674</v>
      </c>
      <c r="F121" s="51">
        <v>37.781414354980598</v>
      </c>
      <c r="G121" s="13">
        <f t="shared" si="1"/>
        <v>1</v>
      </c>
      <c r="H121" s="57">
        <v>0</v>
      </c>
      <c r="I121" s="58" t="str">
        <f t="shared" si="3"/>
        <v/>
      </c>
      <c r="J121" s="13">
        <f t="shared" si="2"/>
        <v>1</v>
      </c>
      <c r="L121" s="12">
        <v>10</v>
      </c>
      <c r="M121" s="50">
        <v>0</v>
      </c>
      <c r="N121" s="50">
        <v>1</v>
      </c>
      <c r="O121" s="21"/>
      <c r="P121" s="17">
        <v>3</v>
      </c>
      <c r="Q121" s="37">
        <v>0.35416666666666669</v>
      </c>
      <c r="R121" s="17">
        <v>3</v>
      </c>
      <c r="S121" s="17">
        <v>10</v>
      </c>
      <c r="T121" s="17">
        <v>3</v>
      </c>
      <c r="U121" s="17">
        <v>10</v>
      </c>
      <c r="V121" s="32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3"/>
    </row>
    <row r="122" spans="2:34" ht="15.75" customHeight="1">
      <c r="B122" s="13">
        <f t="shared" si="0"/>
        <v>10</v>
      </c>
      <c r="C122" s="50" t="s">
        <v>102</v>
      </c>
      <c r="D122" s="1" t="s">
        <v>101</v>
      </c>
      <c r="E122" s="51">
        <v>55.6606473810305</v>
      </c>
      <c r="F122" s="51">
        <v>37.778915810339598</v>
      </c>
      <c r="G122" s="13">
        <f t="shared" si="1"/>
        <v>1</v>
      </c>
      <c r="H122" s="57">
        <v>0.5</v>
      </c>
      <c r="I122" s="58">
        <f t="shared" si="3"/>
        <v>0.5</v>
      </c>
      <c r="J122" s="13">
        <f t="shared" si="2"/>
        <v>2</v>
      </c>
      <c r="L122" s="12">
        <v>11</v>
      </c>
      <c r="M122" s="50">
        <v>0</v>
      </c>
      <c r="N122" s="50">
        <v>2</v>
      </c>
      <c r="O122" s="21"/>
      <c r="P122" s="17">
        <v>3</v>
      </c>
      <c r="Q122" s="37">
        <v>0.375</v>
      </c>
      <c r="R122" s="17">
        <v>3</v>
      </c>
      <c r="S122" s="17">
        <v>10</v>
      </c>
      <c r="T122" s="17">
        <v>3</v>
      </c>
      <c r="U122" s="17">
        <v>10</v>
      </c>
      <c r="V122" s="32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3"/>
    </row>
    <row r="123" spans="2:34" ht="15.75" customHeight="1">
      <c r="B123" s="13">
        <f t="shared" si="0"/>
        <v>11</v>
      </c>
      <c r="C123" s="50" t="s">
        <v>100</v>
      </c>
      <c r="D123" s="1" t="s">
        <v>101</v>
      </c>
      <c r="E123" s="51">
        <v>55.662457988703203</v>
      </c>
      <c r="F123" s="51">
        <v>37.773138746413302</v>
      </c>
      <c r="G123" s="13">
        <f t="shared" si="1"/>
        <v>1</v>
      </c>
      <c r="H123" s="57">
        <v>0.92199999999999993</v>
      </c>
      <c r="I123" s="58">
        <f t="shared" si="3"/>
        <v>0.42199999999999993</v>
      </c>
      <c r="J123" s="13">
        <f t="shared" si="2"/>
        <v>3</v>
      </c>
      <c r="L123" s="12">
        <v>12</v>
      </c>
      <c r="M123" s="50">
        <v>0</v>
      </c>
      <c r="N123" s="50">
        <v>3</v>
      </c>
      <c r="O123" s="21"/>
      <c r="P123" s="17">
        <v>3</v>
      </c>
      <c r="Q123" s="37">
        <v>0.39583333333333331</v>
      </c>
      <c r="R123" s="17">
        <v>2</v>
      </c>
      <c r="S123" s="17" t="s">
        <v>67</v>
      </c>
      <c r="T123" s="17">
        <v>2</v>
      </c>
      <c r="U123" s="17" t="s">
        <v>67</v>
      </c>
      <c r="V123" s="32"/>
      <c r="W123" s="38">
        <v>4</v>
      </c>
      <c r="X123" s="37">
        <v>0.39583333333333331</v>
      </c>
      <c r="Y123" s="17">
        <v>1</v>
      </c>
      <c r="Z123" s="17" t="s">
        <v>66</v>
      </c>
      <c r="AA123" s="17">
        <v>1</v>
      </c>
      <c r="AB123" s="17" t="s">
        <v>66</v>
      </c>
      <c r="AH123" s="53"/>
    </row>
    <row r="124" spans="2:34" ht="15.75" customHeight="1">
      <c r="B124" s="13">
        <f t="shared" si="0"/>
        <v>12</v>
      </c>
      <c r="C124" s="50" t="s">
        <v>159</v>
      </c>
      <c r="D124" s="1" t="s">
        <v>101</v>
      </c>
      <c r="E124" s="51">
        <v>55.664522997038802</v>
      </c>
      <c r="F124" s="51">
        <v>37.770696996263503</v>
      </c>
      <c r="G124" s="13">
        <f t="shared" si="1"/>
        <v>1</v>
      </c>
      <c r="H124" s="57">
        <v>1.1970000000000001</v>
      </c>
      <c r="I124" s="58">
        <f t="shared" si="3"/>
        <v>0.27500000000000013</v>
      </c>
      <c r="J124" s="13">
        <f t="shared" si="2"/>
        <v>4</v>
      </c>
      <c r="L124" s="12">
        <v>13</v>
      </c>
      <c r="M124" s="50">
        <v>0</v>
      </c>
      <c r="N124" s="50">
        <v>4</v>
      </c>
      <c r="O124" s="21"/>
      <c r="P124" s="17">
        <v>3</v>
      </c>
      <c r="Q124" s="37">
        <v>0.41666666666666669</v>
      </c>
      <c r="R124" s="17">
        <v>1</v>
      </c>
      <c r="S124" s="17" t="s">
        <v>67</v>
      </c>
      <c r="T124" s="17">
        <v>1</v>
      </c>
      <c r="U124" s="17" t="s">
        <v>67</v>
      </c>
      <c r="V124" s="32"/>
      <c r="W124" s="38">
        <v>4</v>
      </c>
      <c r="X124" s="37">
        <v>0.41666666666666669</v>
      </c>
      <c r="Y124" s="17">
        <v>2</v>
      </c>
      <c r="Z124" s="17" t="s">
        <v>175</v>
      </c>
      <c r="AA124" s="17">
        <v>2</v>
      </c>
      <c r="AB124" s="17" t="s">
        <v>175</v>
      </c>
      <c r="AH124" s="53"/>
    </row>
    <row r="125" spans="2:34" ht="15.75" customHeight="1">
      <c r="B125" s="13">
        <f t="shared" si="0"/>
        <v>13</v>
      </c>
      <c r="C125" s="50" t="s">
        <v>176</v>
      </c>
      <c r="D125" s="1" t="s">
        <v>88</v>
      </c>
      <c r="E125" s="51">
        <v>55.665703932319701</v>
      </c>
      <c r="F125" s="51">
        <v>37.766705434089801</v>
      </c>
      <c r="G125" s="13">
        <f t="shared" si="1"/>
        <v>1</v>
      </c>
      <c r="H125" s="57">
        <v>1.56</v>
      </c>
      <c r="I125" s="58">
        <f t="shared" si="3"/>
        <v>0.36299999999999999</v>
      </c>
      <c r="J125" s="13">
        <f t="shared" si="2"/>
        <v>5</v>
      </c>
      <c r="L125" s="12">
        <v>14</v>
      </c>
      <c r="M125" s="50">
        <v>0</v>
      </c>
      <c r="N125" s="50">
        <v>5</v>
      </c>
      <c r="O125" s="21"/>
      <c r="P125" s="17">
        <v>3</v>
      </c>
      <c r="Q125" s="37">
        <v>0.4375</v>
      </c>
      <c r="R125" s="17">
        <v>2</v>
      </c>
      <c r="S125" s="17" t="s">
        <v>67</v>
      </c>
      <c r="T125" s="17">
        <v>2</v>
      </c>
      <c r="U125" s="17" t="s">
        <v>67</v>
      </c>
      <c r="V125" s="32"/>
      <c r="W125" s="38">
        <v>4</v>
      </c>
      <c r="X125" s="37">
        <v>0.4375</v>
      </c>
      <c r="Y125" s="17">
        <v>2</v>
      </c>
      <c r="Z125" s="17" t="s">
        <v>175</v>
      </c>
      <c r="AA125" s="17">
        <v>2</v>
      </c>
      <c r="AB125" s="17" t="s">
        <v>175</v>
      </c>
      <c r="AH125" s="53"/>
    </row>
    <row r="126" spans="2:34" ht="15.75" customHeight="1">
      <c r="B126" s="13">
        <f t="shared" si="0"/>
        <v>14</v>
      </c>
      <c r="C126" s="50" t="s">
        <v>94</v>
      </c>
      <c r="D126" s="1" t="s">
        <v>88</v>
      </c>
      <c r="E126" s="51">
        <v>55.663504660998498</v>
      </c>
      <c r="F126" s="51">
        <v>37.760948756124002</v>
      </c>
      <c r="G126" s="13">
        <f t="shared" si="1"/>
        <v>1</v>
      </c>
      <c r="H126" s="57">
        <v>2.004</v>
      </c>
      <c r="I126" s="58">
        <f t="shared" si="3"/>
        <v>0.44399999999999995</v>
      </c>
      <c r="J126" s="13">
        <f t="shared" si="2"/>
        <v>6</v>
      </c>
      <c r="L126" s="12">
        <v>15</v>
      </c>
      <c r="M126" s="50">
        <v>0</v>
      </c>
      <c r="N126" s="50">
        <v>6</v>
      </c>
      <c r="O126" s="21"/>
      <c r="P126" s="17">
        <v>3</v>
      </c>
      <c r="Q126" s="37">
        <v>0.45833333333333298</v>
      </c>
      <c r="R126" s="17">
        <v>1</v>
      </c>
      <c r="S126" s="17" t="s">
        <v>67</v>
      </c>
      <c r="T126" s="17">
        <v>1</v>
      </c>
      <c r="U126" s="17" t="s">
        <v>67</v>
      </c>
      <c r="V126" s="32"/>
      <c r="W126" s="38">
        <v>4</v>
      </c>
      <c r="X126" s="37">
        <v>0.45833333333333298</v>
      </c>
      <c r="Y126" s="17">
        <v>1</v>
      </c>
      <c r="Z126" s="17" t="s">
        <v>175</v>
      </c>
      <c r="AA126" s="17">
        <v>1</v>
      </c>
      <c r="AB126" s="17" t="s">
        <v>175</v>
      </c>
      <c r="AH126" s="53"/>
    </row>
    <row r="127" spans="2:34" ht="15.75" customHeight="1">
      <c r="B127" s="13">
        <f t="shared" si="0"/>
        <v>15</v>
      </c>
      <c r="C127" s="50" t="s">
        <v>92</v>
      </c>
      <c r="D127" s="1" t="s">
        <v>88</v>
      </c>
      <c r="E127" s="51">
        <v>55.6631744789725</v>
      </c>
      <c r="F127" s="51">
        <v>37.757524677729101</v>
      </c>
      <c r="G127" s="13">
        <f t="shared" si="1"/>
        <v>1</v>
      </c>
      <c r="H127" s="57">
        <v>2.2789999999999999</v>
      </c>
      <c r="I127" s="58">
        <f t="shared" si="3"/>
        <v>0.27499999999999991</v>
      </c>
      <c r="J127" s="13">
        <f t="shared" si="2"/>
        <v>7</v>
      </c>
      <c r="L127" s="12">
        <v>16</v>
      </c>
      <c r="M127" s="50">
        <v>0</v>
      </c>
      <c r="N127" s="50">
        <v>7</v>
      </c>
      <c r="O127" s="21"/>
      <c r="P127" s="17">
        <v>3</v>
      </c>
      <c r="Q127" s="37">
        <v>0.47916666666666702</v>
      </c>
      <c r="R127" s="17">
        <v>2</v>
      </c>
      <c r="S127" s="17" t="s">
        <v>67</v>
      </c>
      <c r="T127" s="17">
        <v>2</v>
      </c>
      <c r="U127" s="17" t="s">
        <v>67</v>
      </c>
      <c r="V127" s="32"/>
      <c r="W127" s="38">
        <v>4</v>
      </c>
      <c r="X127" s="37">
        <v>0.47916666666666702</v>
      </c>
      <c r="Y127" s="17">
        <v>2</v>
      </c>
      <c r="Z127" s="17" t="s">
        <v>175</v>
      </c>
      <c r="AA127" s="17">
        <v>2</v>
      </c>
      <c r="AB127" s="17" t="s">
        <v>175</v>
      </c>
      <c r="AH127" s="53"/>
    </row>
    <row r="128" spans="2:34" ht="15.75" customHeight="1">
      <c r="B128" s="13">
        <f t="shared" si="0"/>
        <v>16</v>
      </c>
      <c r="C128" s="50" t="s">
        <v>108</v>
      </c>
      <c r="D128" s="1" t="s">
        <v>88</v>
      </c>
      <c r="E128" s="51">
        <v>55.662094149011303</v>
      </c>
      <c r="F128" s="51">
        <v>37.752975640875299</v>
      </c>
      <c r="G128" s="13">
        <f t="shared" si="1"/>
        <v>1</v>
      </c>
      <c r="H128" s="57">
        <v>2.6120000000000001</v>
      </c>
      <c r="I128" s="58">
        <f t="shared" si="3"/>
        <v>0.33300000000000018</v>
      </c>
      <c r="J128" s="13">
        <f t="shared" si="2"/>
        <v>8</v>
      </c>
      <c r="L128" s="12">
        <v>17</v>
      </c>
      <c r="M128" s="50">
        <v>0</v>
      </c>
      <c r="N128" s="50">
        <v>8</v>
      </c>
      <c r="O128" s="21"/>
      <c r="P128" s="17">
        <v>3</v>
      </c>
      <c r="Q128" s="37">
        <v>0.5</v>
      </c>
      <c r="R128" s="17">
        <v>1</v>
      </c>
      <c r="S128" s="17" t="s">
        <v>67</v>
      </c>
      <c r="T128" s="17">
        <v>1</v>
      </c>
      <c r="U128" s="17" t="s">
        <v>67</v>
      </c>
      <c r="V128" s="32"/>
      <c r="W128" s="38">
        <v>4</v>
      </c>
      <c r="X128" s="37">
        <v>0.5</v>
      </c>
      <c r="Y128" s="17">
        <v>2</v>
      </c>
      <c r="Z128" s="17" t="s">
        <v>175</v>
      </c>
      <c r="AA128" s="17">
        <v>2</v>
      </c>
      <c r="AB128" s="17" t="s">
        <v>175</v>
      </c>
      <c r="AH128" s="53"/>
    </row>
    <row r="129" spans="2:34" ht="15.75" customHeight="1">
      <c r="B129" s="13">
        <f t="shared" si="0"/>
        <v>17</v>
      </c>
      <c r="C129" s="50" t="s">
        <v>109</v>
      </c>
      <c r="D129" s="1" t="s">
        <v>88</v>
      </c>
      <c r="E129" s="51">
        <v>55.659972746875098</v>
      </c>
      <c r="F129" s="51">
        <v>37.751769301505398</v>
      </c>
      <c r="G129" s="13">
        <f t="shared" si="1"/>
        <v>1</v>
      </c>
      <c r="H129" s="57">
        <v>2.891</v>
      </c>
      <c r="I129" s="58">
        <f t="shared" si="3"/>
        <v>0.27899999999999991</v>
      </c>
      <c r="J129" s="13">
        <f t="shared" si="2"/>
        <v>9</v>
      </c>
      <c r="L129" s="12">
        <v>18</v>
      </c>
      <c r="M129" s="50">
        <v>0</v>
      </c>
      <c r="N129" s="50">
        <v>9</v>
      </c>
      <c r="O129" s="21"/>
      <c r="P129" s="17">
        <v>3</v>
      </c>
      <c r="Q129" s="37">
        <v>0.52083333333333337</v>
      </c>
      <c r="R129" s="17">
        <v>2</v>
      </c>
      <c r="S129" s="17" t="s">
        <v>67</v>
      </c>
      <c r="T129" s="17">
        <v>2</v>
      </c>
      <c r="U129" s="17" t="s">
        <v>67</v>
      </c>
      <c r="V129" s="32"/>
      <c r="W129" s="38">
        <v>4</v>
      </c>
      <c r="X129" s="37">
        <v>0.52083333333333337</v>
      </c>
      <c r="Y129" s="17">
        <v>2</v>
      </c>
      <c r="Z129" s="17" t="s">
        <v>175</v>
      </c>
      <c r="AA129" s="17">
        <v>2</v>
      </c>
      <c r="AB129" s="17" t="s">
        <v>175</v>
      </c>
      <c r="AH129" s="53"/>
    </row>
    <row r="130" spans="2:34" ht="15.75" customHeight="1">
      <c r="B130" s="13">
        <f t="shared" si="0"/>
        <v>17</v>
      </c>
      <c r="C130" s="50" t="s">
        <v>24</v>
      </c>
      <c r="D130" s="1" t="s">
        <v>107</v>
      </c>
      <c r="E130" s="51"/>
      <c r="F130" s="51"/>
      <c r="G130" s="13">
        <f t="shared" si="1"/>
        <v>1</v>
      </c>
      <c r="H130" s="57">
        <f>H129+I130</f>
        <v>3.1909999999999998</v>
      </c>
      <c r="I130" s="58">
        <v>0.3</v>
      </c>
      <c r="J130" s="13" t="str">
        <f t="shared" si="2"/>
        <v xml:space="preserve"> </v>
      </c>
      <c r="L130" s="12">
        <v>19</v>
      </c>
      <c r="M130" s="50">
        <v>0</v>
      </c>
      <c r="N130" s="50">
        <v>999</v>
      </c>
      <c r="O130" s="21" t="s">
        <v>107</v>
      </c>
      <c r="P130" s="17">
        <v>3</v>
      </c>
      <c r="Q130" s="37">
        <v>0.54166666666666663</v>
      </c>
      <c r="R130" s="17">
        <v>1</v>
      </c>
      <c r="S130" s="17" t="s">
        <v>67</v>
      </c>
      <c r="T130" s="17">
        <v>1</v>
      </c>
      <c r="U130" s="17" t="s">
        <v>67</v>
      </c>
      <c r="V130" s="32"/>
      <c r="W130" s="38">
        <v>4</v>
      </c>
      <c r="X130" s="37">
        <v>0.54166666666666663</v>
      </c>
      <c r="Y130" s="17">
        <v>2</v>
      </c>
      <c r="Z130" s="17" t="s">
        <v>175</v>
      </c>
      <c r="AA130" s="17">
        <v>2</v>
      </c>
      <c r="AB130" s="17" t="s">
        <v>175</v>
      </c>
      <c r="AH130" s="53"/>
    </row>
    <row r="131" spans="2:34" ht="15.75" customHeight="1">
      <c r="B131" s="13" t="str">
        <f t="shared" si="0"/>
        <v/>
      </c>
      <c r="C131" s="50" t="s">
        <v>107</v>
      </c>
      <c r="D131" s="1" t="s">
        <v>107</v>
      </c>
      <c r="E131" s="51" t="s">
        <v>107</v>
      </c>
      <c r="F131" s="51" t="s">
        <v>107</v>
      </c>
      <c r="G131" s="13" t="str">
        <f t="shared" si="1"/>
        <v/>
      </c>
      <c r="H131" s="57" t="s">
        <v>131</v>
      </c>
      <c r="I131" s="58" t="str">
        <f t="shared" si="3"/>
        <v xml:space="preserve"> </v>
      </c>
      <c r="J131" s="13" t="str">
        <f t="shared" si="2"/>
        <v xml:space="preserve"> </v>
      </c>
      <c r="L131" s="12">
        <v>20</v>
      </c>
      <c r="M131" s="50">
        <v>0</v>
      </c>
      <c r="N131" s="50">
        <v>0</v>
      </c>
      <c r="O131" s="21"/>
      <c r="P131" s="17">
        <v>3</v>
      </c>
      <c r="Q131" s="37">
        <v>0.5625</v>
      </c>
      <c r="R131" s="17">
        <v>2</v>
      </c>
      <c r="S131" s="17" t="s">
        <v>67</v>
      </c>
      <c r="T131" s="17">
        <v>2</v>
      </c>
      <c r="U131" s="17" t="s">
        <v>67</v>
      </c>
      <c r="V131" s="32"/>
      <c r="W131" s="38">
        <v>4</v>
      </c>
      <c r="X131" s="37">
        <v>0.5625</v>
      </c>
      <c r="Y131" s="17">
        <v>1</v>
      </c>
      <c r="Z131" s="17" t="s">
        <v>175</v>
      </c>
      <c r="AA131" s="17">
        <v>1</v>
      </c>
      <c r="AB131" s="17" t="s">
        <v>175</v>
      </c>
      <c r="AH131" s="53"/>
    </row>
    <row r="132" spans="2:34" ht="15.75" customHeight="1">
      <c r="B132" s="13" t="str">
        <f t="shared" si="0"/>
        <v/>
      </c>
      <c r="C132" s="50" t="s">
        <v>107</v>
      </c>
      <c r="D132" s="1" t="s">
        <v>107</v>
      </c>
      <c r="E132" s="51" t="s">
        <v>107</v>
      </c>
      <c r="F132" s="51" t="s">
        <v>107</v>
      </c>
      <c r="G132" s="13" t="str">
        <f t="shared" si="1"/>
        <v/>
      </c>
      <c r="H132" s="57" t="s">
        <v>131</v>
      </c>
      <c r="I132" s="58" t="str">
        <f t="shared" si="3"/>
        <v xml:space="preserve"> </v>
      </c>
      <c r="J132" s="13" t="str">
        <f t="shared" si="2"/>
        <v xml:space="preserve"> </v>
      </c>
      <c r="L132" s="12">
        <v>21</v>
      </c>
      <c r="M132" s="50">
        <v>0</v>
      </c>
      <c r="N132" s="50">
        <v>0</v>
      </c>
      <c r="O132" s="21"/>
      <c r="P132" s="17">
        <v>3</v>
      </c>
      <c r="Q132" s="37">
        <v>0.58333333333333337</v>
      </c>
      <c r="R132" s="17">
        <v>1</v>
      </c>
      <c r="S132" s="17" t="s">
        <v>67</v>
      </c>
      <c r="T132" s="17">
        <v>1</v>
      </c>
      <c r="U132" s="17" t="s">
        <v>67</v>
      </c>
      <c r="V132" s="32"/>
      <c r="W132" s="38">
        <v>4</v>
      </c>
      <c r="X132" s="37">
        <v>0.58333333333333337</v>
      </c>
      <c r="Y132" s="17">
        <v>2</v>
      </c>
      <c r="Z132" s="17" t="s">
        <v>175</v>
      </c>
      <c r="AA132" s="17">
        <v>2</v>
      </c>
      <c r="AB132" s="17" t="s">
        <v>175</v>
      </c>
      <c r="AH132" s="53"/>
    </row>
    <row r="133" spans="2:34" ht="15.75" customHeight="1">
      <c r="B133" s="13" t="str">
        <f t="shared" si="0"/>
        <v/>
      </c>
      <c r="C133" s="50" t="s">
        <v>107</v>
      </c>
      <c r="D133" s="1" t="s">
        <v>107</v>
      </c>
      <c r="E133" s="51" t="s">
        <v>107</v>
      </c>
      <c r="F133" s="51" t="s">
        <v>107</v>
      </c>
      <c r="G133" s="13" t="str">
        <f t="shared" si="1"/>
        <v/>
      </c>
      <c r="H133" s="57" t="s">
        <v>131</v>
      </c>
      <c r="I133" s="58" t="str">
        <f t="shared" si="3"/>
        <v xml:space="preserve"> </v>
      </c>
      <c r="J133" s="13" t="str">
        <f t="shared" si="2"/>
        <v xml:space="preserve"> </v>
      </c>
      <c r="L133" s="12">
        <v>22</v>
      </c>
      <c r="M133" s="50">
        <v>0</v>
      </c>
      <c r="N133" s="50">
        <v>0</v>
      </c>
      <c r="O133" s="21"/>
      <c r="P133" s="17">
        <v>3</v>
      </c>
      <c r="Q133" s="37">
        <v>0.60416666666666663</v>
      </c>
      <c r="R133" s="17">
        <v>2</v>
      </c>
      <c r="S133" s="17" t="s">
        <v>67</v>
      </c>
      <c r="T133" s="17">
        <v>2</v>
      </c>
      <c r="U133" s="17" t="s">
        <v>67</v>
      </c>
      <c r="V133" s="32"/>
      <c r="W133" s="38">
        <v>4</v>
      </c>
      <c r="X133" s="37">
        <v>0.60416666666666663</v>
      </c>
      <c r="Y133" s="17">
        <v>2</v>
      </c>
      <c r="Z133" s="17" t="s">
        <v>175</v>
      </c>
      <c r="AA133" s="17">
        <v>2</v>
      </c>
      <c r="AB133" s="17" t="s">
        <v>175</v>
      </c>
      <c r="AH133" s="53"/>
    </row>
    <row r="134" spans="2:34" ht="15.75" customHeight="1">
      <c r="B134" s="13" t="str">
        <f t="shared" si="0"/>
        <v/>
      </c>
      <c r="C134" s="50" t="s">
        <v>107</v>
      </c>
      <c r="D134" s="1" t="s">
        <v>107</v>
      </c>
      <c r="E134" s="51" t="s">
        <v>107</v>
      </c>
      <c r="F134" s="51" t="s">
        <v>107</v>
      </c>
      <c r="G134" s="13" t="str">
        <f t="shared" si="1"/>
        <v/>
      </c>
      <c r="H134" s="57" t="s">
        <v>131</v>
      </c>
      <c r="I134" s="58" t="str">
        <f t="shared" si="3"/>
        <v xml:space="preserve"> </v>
      </c>
      <c r="J134" s="13" t="str">
        <f t="shared" si="2"/>
        <v xml:space="preserve"> </v>
      </c>
      <c r="L134" s="12">
        <v>23</v>
      </c>
      <c r="M134" s="50">
        <v>0</v>
      </c>
      <c r="N134" s="50">
        <v>0</v>
      </c>
      <c r="O134" s="21"/>
      <c r="P134" s="17">
        <v>3</v>
      </c>
      <c r="Q134" s="37">
        <v>0.625</v>
      </c>
      <c r="R134" s="17">
        <v>1</v>
      </c>
      <c r="S134" s="17" t="s">
        <v>67</v>
      </c>
      <c r="T134" s="17">
        <v>1</v>
      </c>
      <c r="U134" s="17" t="s">
        <v>67</v>
      </c>
      <c r="V134" s="32"/>
      <c r="W134" s="38">
        <v>4</v>
      </c>
      <c r="X134" s="37">
        <v>0.625</v>
      </c>
      <c r="Y134" s="17">
        <v>2</v>
      </c>
      <c r="Z134" s="17" t="s">
        <v>175</v>
      </c>
      <c r="AA134" s="17">
        <v>2</v>
      </c>
      <c r="AB134" s="17" t="s">
        <v>175</v>
      </c>
      <c r="AH134" s="53"/>
    </row>
    <row r="135" spans="2:34" ht="15.75" customHeight="1">
      <c r="B135" s="13" t="str">
        <f t="shared" si="0"/>
        <v/>
      </c>
      <c r="C135" s="50" t="s">
        <v>107</v>
      </c>
      <c r="D135" s="1" t="s">
        <v>107</v>
      </c>
      <c r="E135" s="51" t="s">
        <v>107</v>
      </c>
      <c r="F135" s="51" t="s">
        <v>107</v>
      </c>
      <c r="G135" s="13" t="str">
        <f t="shared" si="1"/>
        <v/>
      </c>
      <c r="H135" s="57" t="s">
        <v>131</v>
      </c>
      <c r="I135" s="58" t="str">
        <f t="shared" si="3"/>
        <v xml:space="preserve"> </v>
      </c>
      <c r="J135" s="13" t="str">
        <f t="shared" si="2"/>
        <v xml:space="preserve"> </v>
      </c>
      <c r="L135" s="12">
        <v>24</v>
      </c>
      <c r="M135" s="50">
        <v>0</v>
      </c>
      <c r="N135" s="50">
        <v>0</v>
      </c>
      <c r="O135" s="21"/>
      <c r="P135" s="17">
        <v>3</v>
      </c>
      <c r="Q135" s="37">
        <v>0.64583333333333337</v>
      </c>
      <c r="R135" s="17">
        <v>2</v>
      </c>
      <c r="S135" s="17" t="s">
        <v>168</v>
      </c>
      <c r="T135" s="17">
        <v>2</v>
      </c>
      <c r="U135" s="17" t="s">
        <v>168</v>
      </c>
      <c r="V135" s="32"/>
      <c r="W135" s="38">
        <v>4</v>
      </c>
      <c r="X135" s="37">
        <v>0.64583333333333337</v>
      </c>
      <c r="Y135" s="17">
        <v>2</v>
      </c>
      <c r="Z135" s="17" t="s">
        <v>175</v>
      </c>
      <c r="AA135" s="17">
        <v>2</v>
      </c>
      <c r="AB135" s="17" t="s">
        <v>175</v>
      </c>
      <c r="AH135" s="53"/>
    </row>
    <row r="136" spans="2:34" ht="15.75" customHeight="1">
      <c r="B136" s="13" t="str">
        <f t="shared" si="0"/>
        <v/>
      </c>
      <c r="C136" s="50" t="s">
        <v>107</v>
      </c>
      <c r="D136" s="1" t="s">
        <v>107</v>
      </c>
      <c r="E136" s="51" t="s">
        <v>107</v>
      </c>
      <c r="F136" s="51" t="s">
        <v>107</v>
      </c>
      <c r="G136" s="13" t="str">
        <f t="shared" si="1"/>
        <v/>
      </c>
      <c r="H136" s="57" t="s">
        <v>131</v>
      </c>
      <c r="I136" s="58" t="str">
        <f t="shared" si="3"/>
        <v xml:space="preserve"> </v>
      </c>
      <c r="J136" s="13" t="str">
        <f t="shared" si="2"/>
        <v xml:space="preserve"> </v>
      </c>
      <c r="L136" s="12">
        <v>25</v>
      </c>
      <c r="M136" s="50">
        <v>0</v>
      </c>
      <c r="N136" s="50">
        <v>0</v>
      </c>
      <c r="O136" s="21"/>
      <c r="P136" s="17">
        <v>3</v>
      </c>
      <c r="Q136" s="37">
        <v>0.66666666666666663</v>
      </c>
      <c r="R136" s="17">
        <v>2</v>
      </c>
      <c r="S136" s="17" t="s">
        <v>168</v>
      </c>
      <c r="T136" s="17">
        <v>2</v>
      </c>
      <c r="U136" s="17" t="s">
        <v>168</v>
      </c>
      <c r="V136" s="32"/>
      <c r="W136" s="38">
        <v>4</v>
      </c>
      <c r="X136" s="37">
        <v>0.66666666666666663</v>
      </c>
      <c r="Y136" s="17">
        <v>1</v>
      </c>
      <c r="Z136" s="17" t="s">
        <v>175</v>
      </c>
      <c r="AA136" s="17">
        <v>1</v>
      </c>
      <c r="AB136" s="17" t="s">
        <v>175</v>
      </c>
      <c r="AH136" s="53"/>
    </row>
    <row r="137" spans="2:34" ht="15.75" customHeight="1">
      <c r="B137" s="13" t="str">
        <f t="shared" si="0"/>
        <v/>
      </c>
      <c r="C137" s="50" t="s">
        <v>107</v>
      </c>
      <c r="D137" s="1" t="s">
        <v>107</v>
      </c>
      <c r="E137" s="51" t="s">
        <v>107</v>
      </c>
      <c r="F137" s="51" t="s">
        <v>107</v>
      </c>
      <c r="G137" s="13" t="str">
        <f t="shared" si="1"/>
        <v/>
      </c>
      <c r="H137" s="57" t="s">
        <v>131</v>
      </c>
      <c r="I137" s="58" t="str">
        <f t="shared" si="3"/>
        <v xml:space="preserve"> </v>
      </c>
      <c r="J137" s="13" t="str">
        <f t="shared" si="2"/>
        <v xml:space="preserve"> </v>
      </c>
      <c r="L137" s="12">
        <v>26</v>
      </c>
      <c r="M137" s="50">
        <v>0</v>
      </c>
      <c r="N137" s="50">
        <v>0</v>
      </c>
      <c r="O137" s="21"/>
      <c r="P137" s="17">
        <v>3</v>
      </c>
      <c r="Q137" s="37">
        <v>0.6875</v>
      </c>
      <c r="R137" s="17">
        <v>3</v>
      </c>
      <c r="S137" s="17" t="s">
        <v>168</v>
      </c>
      <c r="T137" s="17">
        <v>3</v>
      </c>
      <c r="U137" s="17" t="s">
        <v>168</v>
      </c>
      <c r="V137" s="32"/>
      <c r="W137" s="38">
        <v>4</v>
      </c>
      <c r="X137" s="37">
        <v>0.6875</v>
      </c>
      <c r="Y137" s="17">
        <v>2</v>
      </c>
      <c r="Z137" s="17" t="s">
        <v>175</v>
      </c>
      <c r="AA137" s="17">
        <v>2</v>
      </c>
      <c r="AB137" s="17" t="s">
        <v>175</v>
      </c>
      <c r="AH137" s="53"/>
    </row>
    <row r="138" spans="2:34" ht="15.75" customHeight="1">
      <c r="B138" s="13" t="str">
        <f t="shared" si="0"/>
        <v/>
      </c>
      <c r="C138" s="50" t="s">
        <v>107</v>
      </c>
      <c r="D138" s="1" t="s">
        <v>107</v>
      </c>
      <c r="E138" s="51" t="s">
        <v>107</v>
      </c>
      <c r="F138" s="51" t="s">
        <v>107</v>
      </c>
      <c r="G138" s="13" t="str">
        <f t="shared" si="1"/>
        <v/>
      </c>
      <c r="H138" s="57" t="s">
        <v>131</v>
      </c>
      <c r="I138" s="58" t="str">
        <f t="shared" si="3"/>
        <v xml:space="preserve"> </v>
      </c>
      <c r="J138" s="13" t="str">
        <f t="shared" si="2"/>
        <v xml:space="preserve"> </v>
      </c>
      <c r="L138" s="12">
        <v>27</v>
      </c>
      <c r="M138" s="50">
        <v>0</v>
      </c>
      <c r="N138" s="50">
        <v>0</v>
      </c>
      <c r="O138" s="21"/>
      <c r="P138" s="17">
        <v>3</v>
      </c>
      <c r="Q138" s="37">
        <v>0.70833333333333337</v>
      </c>
      <c r="R138" s="17">
        <v>2</v>
      </c>
      <c r="S138" s="17" t="s">
        <v>168</v>
      </c>
      <c r="T138" s="17">
        <v>2</v>
      </c>
      <c r="U138" s="17" t="s">
        <v>168</v>
      </c>
      <c r="V138" s="32"/>
      <c r="W138" s="38">
        <v>4</v>
      </c>
      <c r="X138" s="37">
        <v>0.70833333333333337</v>
      </c>
      <c r="Y138" s="17">
        <v>2</v>
      </c>
      <c r="Z138" s="17" t="s">
        <v>175</v>
      </c>
      <c r="AA138" s="17">
        <v>2</v>
      </c>
      <c r="AB138" s="17" t="s">
        <v>175</v>
      </c>
      <c r="AH138" s="53"/>
    </row>
    <row r="139" spans="2:34" ht="15.75" customHeight="1">
      <c r="B139" s="13" t="str">
        <f t="shared" si="0"/>
        <v/>
      </c>
      <c r="C139" s="50" t="s">
        <v>107</v>
      </c>
      <c r="D139" s="1" t="s">
        <v>107</v>
      </c>
      <c r="E139" s="51" t="s">
        <v>107</v>
      </c>
      <c r="F139" s="51" t="s">
        <v>107</v>
      </c>
      <c r="G139" s="13" t="str">
        <f t="shared" si="1"/>
        <v/>
      </c>
      <c r="H139" s="57" t="s">
        <v>131</v>
      </c>
      <c r="I139" s="58" t="str">
        <f t="shared" si="3"/>
        <v xml:space="preserve"> </v>
      </c>
      <c r="J139" s="13" t="str">
        <f t="shared" si="2"/>
        <v xml:space="preserve"> </v>
      </c>
      <c r="L139" s="12">
        <v>28</v>
      </c>
      <c r="M139" s="50">
        <v>0</v>
      </c>
      <c r="N139" s="50">
        <v>0</v>
      </c>
      <c r="O139" s="21"/>
      <c r="P139" s="17">
        <v>3</v>
      </c>
      <c r="Q139" s="37">
        <v>0.72916666666666663</v>
      </c>
      <c r="R139" s="17">
        <v>2</v>
      </c>
      <c r="S139" s="17" t="s">
        <v>168</v>
      </c>
      <c r="T139" s="17">
        <v>2</v>
      </c>
      <c r="U139" s="17" t="s">
        <v>168</v>
      </c>
      <c r="V139" s="32"/>
      <c r="W139" s="38">
        <v>4</v>
      </c>
      <c r="X139" s="37">
        <v>0.72916666666666663</v>
      </c>
      <c r="Y139" s="17">
        <v>2</v>
      </c>
      <c r="Z139" s="17" t="s">
        <v>175</v>
      </c>
      <c r="AA139" s="17">
        <v>2</v>
      </c>
      <c r="AB139" s="17" t="s">
        <v>175</v>
      </c>
      <c r="AH139" s="53"/>
    </row>
    <row r="140" spans="2:34" ht="15.75" customHeight="1">
      <c r="B140" s="13" t="str">
        <f t="shared" si="0"/>
        <v/>
      </c>
      <c r="C140" s="50" t="s">
        <v>107</v>
      </c>
      <c r="D140" s="1" t="s">
        <v>107</v>
      </c>
      <c r="E140" s="51" t="s">
        <v>107</v>
      </c>
      <c r="F140" s="51" t="s">
        <v>107</v>
      </c>
      <c r="G140" s="13" t="str">
        <f t="shared" si="1"/>
        <v/>
      </c>
      <c r="H140" s="57" t="s">
        <v>131</v>
      </c>
      <c r="I140" s="58" t="str">
        <f t="shared" si="3"/>
        <v xml:space="preserve"> </v>
      </c>
      <c r="J140" s="13" t="str">
        <f t="shared" si="2"/>
        <v xml:space="preserve"> </v>
      </c>
      <c r="L140" s="12">
        <v>29</v>
      </c>
      <c r="M140" s="50">
        <v>0</v>
      </c>
      <c r="N140" s="50">
        <v>0</v>
      </c>
      <c r="O140" s="21"/>
      <c r="P140" s="17">
        <v>3</v>
      </c>
      <c r="Q140" s="37">
        <v>0.75</v>
      </c>
      <c r="R140" s="17">
        <v>3</v>
      </c>
      <c r="S140" s="17" t="s">
        <v>168</v>
      </c>
      <c r="T140" s="17">
        <v>3</v>
      </c>
      <c r="U140" s="17" t="s">
        <v>168</v>
      </c>
      <c r="V140" s="32"/>
      <c r="W140" s="38">
        <v>4</v>
      </c>
      <c r="X140" s="37">
        <v>0.75</v>
      </c>
      <c r="Y140" s="17">
        <v>2</v>
      </c>
      <c r="Z140" s="17" t="s">
        <v>175</v>
      </c>
      <c r="AA140" s="17">
        <v>2</v>
      </c>
      <c r="AB140" s="17" t="s">
        <v>175</v>
      </c>
      <c r="AH140" s="53"/>
    </row>
    <row r="141" spans="2:34" ht="15.75" customHeight="1">
      <c r="B141" s="13" t="str">
        <f t="shared" si="0"/>
        <v/>
      </c>
      <c r="C141" s="50" t="s">
        <v>107</v>
      </c>
      <c r="D141" s="1" t="s">
        <v>107</v>
      </c>
      <c r="E141" s="51" t="s">
        <v>107</v>
      </c>
      <c r="F141" s="51" t="s">
        <v>107</v>
      </c>
      <c r="G141" s="13" t="str">
        <f t="shared" si="1"/>
        <v/>
      </c>
      <c r="H141" s="57" t="s">
        <v>131</v>
      </c>
      <c r="I141" s="58" t="str">
        <f t="shared" si="3"/>
        <v xml:space="preserve"> </v>
      </c>
      <c r="J141" s="13" t="str">
        <f t="shared" si="2"/>
        <v xml:space="preserve"> </v>
      </c>
      <c r="L141" s="12">
        <v>30</v>
      </c>
      <c r="M141" s="50">
        <v>0</v>
      </c>
      <c r="N141" s="50">
        <v>0</v>
      </c>
      <c r="O141" s="21"/>
      <c r="P141" s="17">
        <v>3</v>
      </c>
      <c r="Q141" s="37">
        <v>0.77083333333333337</v>
      </c>
      <c r="R141" s="17">
        <v>2</v>
      </c>
      <c r="S141" s="17" t="s">
        <v>168</v>
      </c>
      <c r="T141" s="17">
        <v>2</v>
      </c>
      <c r="U141" s="17" t="s">
        <v>168</v>
      </c>
      <c r="V141" s="32"/>
      <c r="W141" s="38">
        <v>4</v>
      </c>
      <c r="X141" s="37">
        <v>0.77083333333333337</v>
      </c>
      <c r="Y141" s="17">
        <v>1</v>
      </c>
      <c r="Z141" s="17" t="s">
        <v>175</v>
      </c>
      <c r="AA141" s="17">
        <v>1</v>
      </c>
      <c r="AB141" s="17" t="s">
        <v>175</v>
      </c>
      <c r="AH141" s="53"/>
    </row>
    <row r="142" spans="2:34" ht="15.75" customHeight="1">
      <c r="B142" s="13" t="str">
        <f t="shared" si="0"/>
        <v/>
      </c>
      <c r="C142" s="50" t="s">
        <v>107</v>
      </c>
      <c r="D142" s="1" t="s">
        <v>107</v>
      </c>
      <c r="E142" s="51" t="s">
        <v>107</v>
      </c>
      <c r="F142" s="51" t="s">
        <v>107</v>
      </c>
      <c r="G142" s="13" t="str">
        <f t="shared" si="1"/>
        <v/>
      </c>
      <c r="H142" s="57" t="s">
        <v>131</v>
      </c>
      <c r="I142" s="58" t="str">
        <f t="shared" si="3"/>
        <v xml:space="preserve"> </v>
      </c>
      <c r="J142" s="13" t="str">
        <f t="shared" si="2"/>
        <v xml:space="preserve"> </v>
      </c>
      <c r="L142" s="12">
        <v>31</v>
      </c>
      <c r="M142" s="50">
        <v>0</v>
      </c>
      <c r="N142" s="50">
        <v>0</v>
      </c>
      <c r="O142" s="21"/>
      <c r="P142" s="17">
        <v>3</v>
      </c>
      <c r="Q142" s="37">
        <v>0.79166666666666663</v>
      </c>
      <c r="R142" s="17">
        <v>2</v>
      </c>
      <c r="S142" s="17" t="s">
        <v>168</v>
      </c>
      <c r="T142" s="17">
        <v>2</v>
      </c>
      <c r="U142" s="17" t="s">
        <v>168</v>
      </c>
      <c r="V142" s="32"/>
      <c r="W142" s="38">
        <v>4</v>
      </c>
      <c r="X142" s="37">
        <v>0.79166666666666663</v>
      </c>
      <c r="Y142" s="17">
        <v>2</v>
      </c>
      <c r="Z142" s="17" t="s">
        <v>175</v>
      </c>
      <c r="AA142" s="17">
        <v>2</v>
      </c>
      <c r="AB142" s="17" t="s">
        <v>175</v>
      </c>
      <c r="AH142" s="53"/>
    </row>
    <row r="143" spans="2:34" ht="15.75" customHeight="1">
      <c r="B143" s="13" t="str">
        <f t="shared" si="0"/>
        <v/>
      </c>
      <c r="C143" s="50" t="s">
        <v>107</v>
      </c>
      <c r="D143" s="1" t="s">
        <v>107</v>
      </c>
      <c r="E143" s="51" t="s">
        <v>107</v>
      </c>
      <c r="F143" s="51" t="s">
        <v>107</v>
      </c>
      <c r="G143" s="13" t="str">
        <f t="shared" si="1"/>
        <v/>
      </c>
      <c r="H143" s="57" t="s">
        <v>131</v>
      </c>
      <c r="I143" s="58" t="str">
        <f t="shared" si="3"/>
        <v xml:space="preserve"> </v>
      </c>
      <c r="J143" s="13" t="str">
        <f t="shared" si="2"/>
        <v xml:space="preserve"> </v>
      </c>
      <c r="L143" s="12">
        <v>32</v>
      </c>
      <c r="M143" s="50">
        <v>0</v>
      </c>
      <c r="N143" s="50">
        <v>0</v>
      </c>
      <c r="O143" s="21"/>
      <c r="P143" s="17">
        <v>3</v>
      </c>
      <c r="Q143" s="37">
        <v>0.8125</v>
      </c>
      <c r="R143" s="17">
        <v>2</v>
      </c>
      <c r="S143" s="17" t="s">
        <v>168</v>
      </c>
      <c r="T143" s="17">
        <v>2</v>
      </c>
      <c r="U143" s="17" t="s">
        <v>168</v>
      </c>
      <c r="V143" s="32"/>
      <c r="W143" s="38">
        <v>4</v>
      </c>
      <c r="X143" s="37">
        <v>0.8125</v>
      </c>
      <c r="Y143" s="17">
        <v>2</v>
      </c>
      <c r="Z143" s="17" t="s">
        <v>175</v>
      </c>
      <c r="AA143" s="17">
        <v>2</v>
      </c>
      <c r="AB143" s="17" t="s">
        <v>175</v>
      </c>
      <c r="AH143" s="53"/>
    </row>
    <row r="144" spans="2:34" ht="15.75" customHeight="1">
      <c r="B144" s="13" t="str">
        <f t="shared" si="0"/>
        <v/>
      </c>
      <c r="C144" s="50" t="s">
        <v>107</v>
      </c>
      <c r="D144" s="1" t="s">
        <v>107</v>
      </c>
      <c r="E144" s="51" t="s">
        <v>107</v>
      </c>
      <c r="F144" s="51" t="s">
        <v>107</v>
      </c>
      <c r="G144" s="13" t="str">
        <f t="shared" si="1"/>
        <v/>
      </c>
      <c r="H144" s="57" t="s">
        <v>131</v>
      </c>
      <c r="I144" s="58" t="str">
        <f t="shared" si="3"/>
        <v xml:space="preserve"> </v>
      </c>
      <c r="J144" s="13" t="str">
        <f t="shared" si="2"/>
        <v xml:space="preserve"> </v>
      </c>
      <c r="L144" s="12">
        <v>33</v>
      </c>
      <c r="M144" s="50">
        <v>0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66</v>
      </c>
      <c r="T144" s="17">
        <v>1</v>
      </c>
      <c r="U144" s="17" t="s">
        <v>66</v>
      </c>
      <c r="V144" s="32"/>
      <c r="W144" s="38">
        <v>4</v>
      </c>
      <c r="X144" s="37">
        <v>0.83333333333333337</v>
      </c>
      <c r="Y144" s="17">
        <v>2</v>
      </c>
      <c r="Z144" s="17" t="s">
        <v>175</v>
      </c>
      <c r="AA144" s="17">
        <v>2</v>
      </c>
      <c r="AB144" s="17" t="s">
        <v>175</v>
      </c>
      <c r="AH144" s="53"/>
    </row>
    <row r="145" spans="2:34" ht="15.75" customHeight="1">
      <c r="B145" s="13" t="str">
        <f t="shared" si="0"/>
        <v/>
      </c>
      <c r="C145" s="50" t="s">
        <v>107</v>
      </c>
      <c r="D145" s="1" t="s">
        <v>107</v>
      </c>
      <c r="E145" s="51" t="s">
        <v>107</v>
      </c>
      <c r="F145" s="51" t="s">
        <v>107</v>
      </c>
      <c r="G145" s="13" t="str">
        <f t="shared" si="1"/>
        <v/>
      </c>
      <c r="H145" s="57" t="s">
        <v>131</v>
      </c>
      <c r="I145" s="58" t="str">
        <f t="shared" si="3"/>
        <v xml:space="preserve"> </v>
      </c>
      <c r="J145" s="13" t="str">
        <f t="shared" si="2"/>
        <v xml:space="preserve"> </v>
      </c>
      <c r="L145" s="12">
        <v>34</v>
      </c>
      <c r="M145" s="50">
        <v>0</v>
      </c>
      <c r="N145" s="50">
        <v>0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3"/>
    </row>
    <row r="146" spans="2:34" ht="15.75" customHeight="1">
      <c r="B146" s="13" t="str">
        <f t="shared" si="0"/>
        <v/>
      </c>
      <c r="C146" s="50" t="s">
        <v>107</v>
      </c>
      <c r="D146" s="1" t="s">
        <v>107</v>
      </c>
      <c r="E146" s="51" t="s">
        <v>107</v>
      </c>
      <c r="F146" s="51" t="s">
        <v>107</v>
      </c>
      <c r="G146" s="13" t="str">
        <f t="shared" si="1"/>
        <v/>
      </c>
      <c r="H146" s="57" t="s">
        <v>131</v>
      </c>
      <c r="I146" s="58" t="str">
        <f t="shared" si="3"/>
        <v xml:space="preserve"> </v>
      </c>
      <c r="J146" s="13" t="str">
        <f t="shared" si="2"/>
        <v xml:space="preserve"> </v>
      </c>
      <c r="L146" s="12">
        <v>35</v>
      </c>
      <c r="M146" s="50">
        <v>0</v>
      </c>
      <c r="N146" s="50">
        <v>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3"/>
    </row>
    <row r="147" spans="2:34" ht="15.75" customHeight="1">
      <c r="B147" s="13" t="str">
        <f t="shared" si="0"/>
        <v/>
      </c>
      <c r="C147" s="50" t="s">
        <v>107</v>
      </c>
      <c r="D147" s="1" t="s">
        <v>107</v>
      </c>
      <c r="E147" s="51" t="s">
        <v>107</v>
      </c>
      <c r="F147" s="51" t="s">
        <v>107</v>
      </c>
      <c r="G147" s="13" t="str">
        <f t="shared" si="1"/>
        <v/>
      </c>
      <c r="H147" s="57" t="s">
        <v>131</v>
      </c>
      <c r="I147" s="58" t="str">
        <f t="shared" si="3"/>
        <v xml:space="preserve"> </v>
      </c>
      <c r="J147" s="13" t="str">
        <f t="shared" si="2"/>
        <v xml:space="preserve"> </v>
      </c>
      <c r="L147" s="12">
        <v>36</v>
      </c>
      <c r="M147" s="50">
        <v>0</v>
      </c>
      <c r="N147" s="50">
        <v>0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3"/>
    </row>
    <row r="148" spans="2:34" ht="15.75" customHeight="1">
      <c r="B148" s="13" t="str">
        <f t="shared" si="0"/>
        <v/>
      </c>
      <c r="C148" s="50" t="s">
        <v>107</v>
      </c>
      <c r="D148" s="1" t="s">
        <v>107</v>
      </c>
      <c r="E148" s="51" t="s">
        <v>107</v>
      </c>
      <c r="F148" s="51" t="s">
        <v>107</v>
      </c>
      <c r="G148" s="13" t="str">
        <f t="shared" si="1"/>
        <v/>
      </c>
      <c r="H148" s="57" t="s">
        <v>131</v>
      </c>
      <c r="I148" s="58" t="str">
        <f t="shared" si="3"/>
        <v xml:space="preserve"> </v>
      </c>
      <c r="J148" s="13" t="str">
        <f t="shared" si="2"/>
        <v xml:space="preserve"> </v>
      </c>
      <c r="L148" s="12">
        <v>37</v>
      </c>
      <c r="M148" s="50">
        <v>0</v>
      </c>
      <c r="N148" s="50">
        <v>0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3"/>
    </row>
    <row r="149" spans="2:34" ht="15.75" customHeight="1">
      <c r="B149" s="13" t="str">
        <f t="shared" si="0"/>
        <v/>
      </c>
      <c r="C149" s="50" t="s">
        <v>107</v>
      </c>
      <c r="D149" s="1" t="s">
        <v>107</v>
      </c>
      <c r="E149" s="51" t="s">
        <v>107</v>
      </c>
      <c r="F149" s="51" t="s">
        <v>107</v>
      </c>
      <c r="G149" s="13" t="str">
        <f t="shared" si="1"/>
        <v/>
      </c>
      <c r="H149" s="57" t="s">
        <v>131</v>
      </c>
      <c r="I149" s="58" t="str">
        <f t="shared" si="3"/>
        <v xml:space="preserve"> </v>
      </c>
      <c r="J149" s="13" t="str">
        <f t="shared" si="2"/>
        <v xml:space="preserve"> </v>
      </c>
      <c r="L149" s="12">
        <v>38</v>
      </c>
      <c r="M149" s="50">
        <v>0</v>
      </c>
      <c r="N149" s="50">
        <v>0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3"/>
    </row>
    <row r="150" spans="2:34" ht="15.75" customHeight="1">
      <c r="B150" s="13" t="str">
        <f t="shared" si="0"/>
        <v/>
      </c>
      <c r="C150" s="50" t="s">
        <v>107</v>
      </c>
      <c r="D150" s="1" t="s">
        <v>107</v>
      </c>
      <c r="E150" s="51" t="s">
        <v>107</v>
      </c>
      <c r="F150" s="51" t="s">
        <v>107</v>
      </c>
      <c r="G150" s="13" t="str">
        <f t="shared" si="1"/>
        <v/>
      </c>
      <c r="H150" s="57" t="s">
        <v>131</v>
      </c>
      <c r="I150" s="58" t="str">
        <f t="shared" si="3"/>
        <v xml:space="preserve"> </v>
      </c>
      <c r="J150" s="13" t="str">
        <f t="shared" si="2"/>
        <v xml:space="preserve"> </v>
      </c>
      <c r="L150" s="12">
        <v>39</v>
      </c>
      <c r="M150" s="50">
        <v>0</v>
      </c>
      <c r="N150" s="50">
        <v>0</v>
      </c>
      <c r="O150" s="21"/>
      <c r="P150" s="17">
        <v>3</v>
      </c>
      <c r="Q150" s="37">
        <v>0.95833333333333337</v>
      </c>
      <c r="R150" s="17">
        <v>0</v>
      </c>
      <c r="S150" s="17" t="s">
        <v>63</v>
      </c>
      <c r="T150" s="17">
        <v>0</v>
      </c>
      <c r="U150" s="17" t="s">
        <v>63</v>
      </c>
      <c r="V150" s="32"/>
      <c r="W150" s="38">
        <v>4</v>
      </c>
      <c r="X150" s="37">
        <v>0.95833333333333337</v>
      </c>
      <c r="Y150" s="17">
        <v>0</v>
      </c>
      <c r="Z150" s="17" t="s">
        <v>63</v>
      </c>
      <c r="AA150" s="17">
        <v>0</v>
      </c>
      <c r="AB150" s="17" t="s">
        <v>63</v>
      </c>
      <c r="AH150" s="53"/>
    </row>
    <row r="151" spans="2:34" ht="15.75" customHeight="1">
      <c r="B151" s="13" t="str">
        <f t="shared" si="0"/>
        <v/>
      </c>
      <c r="C151" s="50" t="s">
        <v>107</v>
      </c>
      <c r="D151" s="1" t="s">
        <v>107</v>
      </c>
      <c r="E151" s="51" t="s">
        <v>107</v>
      </c>
      <c r="F151" s="51" t="s">
        <v>107</v>
      </c>
      <c r="G151" s="13" t="str">
        <f t="shared" si="1"/>
        <v/>
      </c>
      <c r="H151" s="57" t="s">
        <v>131</v>
      </c>
      <c r="I151" s="58" t="str">
        <f t="shared" si="3"/>
        <v xml:space="preserve"> </v>
      </c>
      <c r="J151" s="13" t="str">
        <f t="shared" si="2"/>
        <v xml:space="preserve"> </v>
      </c>
      <c r="L151" s="12">
        <v>40</v>
      </c>
      <c r="M151" s="50">
        <v>0</v>
      </c>
      <c r="N151" s="50">
        <v>0</v>
      </c>
      <c r="O151" s="21"/>
      <c r="P151" s="17">
        <v>3</v>
      </c>
      <c r="Q151" s="37">
        <v>0.97916666666666663</v>
      </c>
      <c r="R151" s="17">
        <v>0</v>
      </c>
      <c r="S151" s="17" t="s">
        <v>63</v>
      </c>
      <c r="T151" s="17">
        <v>0</v>
      </c>
      <c r="U151" s="17" t="s">
        <v>63</v>
      </c>
      <c r="V151" s="32"/>
      <c r="W151" s="38">
        <v>4</v>
      </c>
      <c r="X151" s="37">
        <v>0.97916666666666663</v>
      </c>
      <c r="Y151" s="17">
        <v>0</v>
      </c>
      <c r="Z151" s="17" t="s">
        <v>63</v>
      </c>
      <c r="AA151" s="17">
        <v>0</v>
      </c>
      <c r="AB151" s="17" t="s">
        <v>63</v>
      </c>
      <c r="AH151" s="53"/>
    </row>
    <row r="152" spans="2:34" ht="15.75" customHeight="1">
      <c r="B152" s="13" t="str">
        <f t="shared" si="0"/>
        <v/>
      </c>
      <c r="C152" s="50" t="s">
        <v>107</v>
      </c>
      <c r="D152" s="1" t="s">
        <v>107</v>
      </c>
      <c r="E152" s="51" t="s">
        <v>107</v>
      </c>
      <c r="F152" s="51" t="s">
        <v>107</v>
      </c>
      <c r="G152" s="13" t="str">
        <f t="shared" si="1"/>
        <v/>
      </c>
      <c r="H152" s="57" t="s">
        <v>131</v>
      </c>
      <c r="I152" s="58" t="str">
        <f t="shared" si="3"/>
        <v xml:space="preserve"> </v>
      </c>
      <c r="J152" s="13" t="str">
        <f t="shared" si="2"/>
        <v xml:space="preserve"> </v>
      </c>
      <c r="L152" s="12">
        <v>41</v>
      </c>
      <c r="M152" s="50">
        <v>0</v>
      </c>
      <c r="N152" s="50">
        <v>0</v>
      </c>
      <c r="O152" s="21"/>
      <c r="P152" s="17">
        <v>3</v>
      </c>
      <c r="Q152" s="37">
        <v>0</v>
      </c>
      <c r="R152" s="17">
        <v>0</v>
      </c>
      <c r="S152" s="17" t="s">
        <v>63</v>
      </c>
      <c r="T152" s="17">
        <v>0</v>
      </c>
      <c r="U152" s="17" t="s">
        <v>63</v>
      </c>
      <c r="V152" s="32"/>
      <c r="W152" s="38">
        <v>4</v>
      </c>
      <c r="X152" s="37">
        <v>0</v>
      </c>
      <c r="Y152" s="17">
        <v>0</v>
      </c>
      <c r="Z152" s="17" t="s">
        <v>63</v>
      </c>
      <c r="AA152" s="17">
        <v>0</v>
      </c>
      <c r="AB152" s="17" t="s">
        <v>63</v>
      </c>
      <c r="AH152" s="53"/>
    </row>
    <row r="153" spans="2:34" ht="15.75" customHeight="1">
      <c r="B153" s="13" t="str">
        <f t="shared" si="0"/>
        <v/>
      </c>
      <c r="C153" s="50" t="s">
        <v>107</v>
      </c>
      <c r="D153" s="1" t="s">
        <v>107</v>
      </c>
      <c r="E153" s="51" t="s">
        <v>107</v>
      </c>
      <c r="F153" s="51" t="s">
        <v>107</v>
      </c>
      <c r="G153" s="13" t="str">
        <f t="shared" si="1"/>
        <v/>
      </c>
      <c r="H153" s="57" t="s">
        <v>131</v>
      </c>
      <c r="I153" s="58" t="str">
        <f t="shared" si="3"/>
        <v xml:space="preserve"> </v>
      </c>
      <c r="J153" s="13" t="str">
        <f t="shared" si="2"/>
        <v xml:space="preserve"> </v>
      </c>
      <c r="L153" s="12">
        <v>42</v>
      </c>
      <c r="M153" s="50">
        <v>0</v>
      </c>
      <c r="N153" s="50">
        <v>0</v>
      </c>
      <c r="O153" s="21"/>
      <c r="P153" s="17">
        <v>3</v>
      </c>
      <c r="Q153" s="37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32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3"/>
    </row>
    <row r="154" spans="2:34" ht="15.75" customHeight="1">
      <c r="B154" s="13" t="str">
        <f t="shared" si="0"/>
        <v/>
      </c>
      <c r="C154" s="50" t="s">
        <v>107</v>
      </c>
      <c r="D154" s="1" t="s">
        <v>107</v>
      </c>
      <c r="E154" s="51" t="s">
        <v>107</v>
      </c>
      <c r="F154" s="51" t="s">
        <v>107</v>
      </c>
      <c r="G154" s="13" t="str">
        <f t="shared" si="1"/>
        <v/>
      </c>
      <c r="H154" s="59" t="s">
        <v>131</v>
      </c>
      <c r="I154" s="58" t="str">
        <f t="shared" si="3"/>
        <v xml:space="preserve"> </v>
      </c>
      <c r="J154" s="13" t="str">
        <f t="shared" si="2"/>
        <v xml:space="preserve"> </v>
      </c>
      <c r="L154" s="12">
        <v>43</v>
      </c>
      <c r="M154" s="50">
        <v>0</v>
      </c>
      <c r="N154" s="50">
        <v>0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13" t="str">
        <f t="shared" si="0"/>
        <v/>
      </c>
      <c r="C155" s="50" t="s">
        <v>107</v>
      </c>
      <c r="D155" s="1" t="s">
        <v>107</v>
      </c>
      <c r="E155" s="51" t="s">
        <v>107</v>
      </c>
      <c r="F155" s="51" t="s">
        <v>107</v>
      </c>
      <c r="G155" s="13" t="str">
        <f t="shared" si="1"/>
        <v/>
      </c>
      <c r="H155" s="59" t="s">
        <v>131</v>
      </c>
      <c r="I155" s="58" t="str">
        <f t="shared" si="3"/>
        <v xml:space="preserve"> </v>
      </c>
      <c r="J155" s="13" t="str">
        <f t="shared" si="2"/>
        <v xml:space="preserve"> </v>
      </c>
      <c r="L155" s="12">
        <v>44</v>
      </c>
      <c r="M155" s="50">
        <v>0</v>
      </c>
      <c r="N155" s="50">
        <v>0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13" t="str">
        <f t="shared" si="0"/>
        <v/>
      </c>
      <c r="C156" s="50" t="s">
        <v>107</v>
      </c>
      <c r="D156" s="1" t="s">
        <v>107</v>
      </c>
      <c r="E156" s="51" t="s">
        <v>107</v>
      </c>
      <c r="F156" s="51" t="s">
        <v>107</v>
      </c>
      <c r="G156" s="13" t="str">
        <f t="shared" si="1"/>
        <v/>
      </c>
      <c r="H156" s="59" t="s">
        <v>131</v>
      </c>
      <c r="I156" s="58" t="str">
        <f t="shared" si="3"/>
        <v xml:space="preserve"> </v>
      </c>
      <c r="J156" s="13" t="str">
        <f t="shared" si="2"/>
        <v xml:space="preserve"> </v>
      </c>
      <c r="L156" s="12">
        <v>45</v>
      </c>
      <c r="M156" s="50">
        <v>0</v>
      </c>
      <c r="N156" s="50">
        <v>0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 t="str">
        <f t="shared" si="0"/>
        <v/>
      </c>
      <c r="C157" s="50" t="s">
        <v>107</v>
      </c>
      <c r="D157" s="1" t="s">
        <v>107</v>
      </c>
      <c r="E157" s="51" t="s">
        <v>107</v>
      </c>
      <c r="F157" s="51" t="s">
        <v>107</v>
      </c>
      <c r="G157" s="13" t="str">
        <f t="shared" si="1"/>
        <v/>
      </c>
      <c r="H157" s="59" t="s">
        <v>131</v>
      </c>
      <c r="I157" s="58" t="str">
        <f t="shared" si="3"/>
        <v xml:space="preserve"> </v>
      </c>
      <c r="J157" s="13" t="str">
        <f t="shared" si="2"/>
        <v xml:space="preserve"> </v>
      </c>
      <c r="L157" s="12">
        <v>46</v>
      </c>
      <c r="M157" s="50">
        <v>0</v>
      </c>
      <c r="N157" s="50">
        <v>0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 t="str">
        <f t="shared" si="0"/>
        <v/>
      </c>
      <c r="C158" s="50" t="s">
        <v>107</v>
      </c>
      <c r="D158" s="1" t="s">
        <v>107</v>
      </c>
      <c r="E158" s="51" t="s">
        <v>107</v>
      </c>
      <c r="F158" s="51" t="s">
        <v>107</v>
      </c>
      <c r="G158" s="13" t="str">
        <f t="shared" si="1"/>
        <v/>
      </c>
      <c r="H158" s="59" t="s">
        <v>131</v>
      </c>
      <c r="I158" s="58" t="str">
        <f t="shared" si="3"/>
        <v xml:space="preserve"> </v>
      </c>
      <c r="J158" s="13" t="str">
        <f t="shared" si="2"/>
        <v xml:space="preserve"> </v>
      </c>
      <c r="L158" s="12">
        <v>47</v>
      </c>
      <c r="M158" s="50">
        <v>0</v>
      </c>
      <c r="N158" s="50">
        <v>0</v>
      </c>
      <c r="O158" s="21"/>
      <c r="P158" s="204" t="s">
        <v>60</v>
      </c>
      <c r="Q158" s="205"/>
      <c r="R158" s="44">
        <f>SUM(R110:R157)</f>
        <v>61</v>
      </c>
      <c r="S158" s="44"/>
      <c r="T158" s="44">
        <f>SUM(T110:T157)</f>
        <v>61</v>
      </c>
      <c r="U158" s="44"/>
      <c r="V158" s="54"/>
      <c r="W158" s="206" t="s">
        <v>60</v>
      </c>
      <c r="X158" s="207"/>
      <c r="Y158" s="44">
        <f>SUM(Y110:Y157)</f>
        <v>50</v>
      </c>
      <c r="Z158" s="44"/>
      <c r="AA158" s="44">
        <f>SUM(AA110:AA157)</f>
        <v>50</v>
      </c>
      <c r="AB158" s="44"/>
      <c r="AH158" s="13"/>
    </row>
    <row r="159" spans="2:34" ht="15.75" customHeight="1">
      <c r="B159" s="13" t="str">
        <f t="shared" si="0"/>
        <v/>
      </c>
      <c r="C159" s="50" t="s">
        <v>107</v>
      </c>
      <c r="D159" s="1" t="s">
        <v>107</v>
      </c>
      <c r="E159" s="51" t="s">
        <v>107</v>
      </c>
      <c r="F159" s="51" t="s">
        <v>107</v>
      </c>
      <c r="G159" s="13" t="str">
        <f t="shared" si="1"/>
        <v/>
      </c>
      <c r="H159" s="59" t="s">
        <v>131</v>
      </c>
      <c r="I159" s="58" t="str">
        <f t="shared" si="3"/>
        <v xml:space="preserve"> </v>
      </c>
      <c r="J159" s="13" t="str">
        <f t="shared" si="2"/>
        <v xml:space="preserve"> </v>
      </c>
      <c r="L159" s="12">
        <v>48</v>
      </c>
      <c r="M159" s="50">
        <v>0</v>
      </c>
      <c r="N159" s="50">
        <v>0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13" t="str">
        <f t="shared" si="0"/>
        <v/>
      </c>
      <c r="C160" s="50" t="s">
        <v>107</v>
      </c>
      <c r="D160" s="1" t="s">
        <v>107</v>
      </c>
      <c r="E160" s="51" t="s">
        <v>107</v>
      </c>
      <c r="F160" s="51" t="s">
        <v>107</v>
      </c>
      <c r="G160" s="13" t="str">
        <f t="shared" si="1"/>
        <v/>
      </c>
      <c r="H160" s="59" t="s">
        <v>131</v>
      </c>
      <c r="I160" s="58" t="str">
        <f t="shared" si="3"/>
        <v xml:space="preserve"> </v>
      </c>
      <c r="J160" s="13" t="str">
        <f t="shared" si="2"/>
        <v xml:space="preserve"> </v>
      </c>
      <c r="L160" s="12">
        <v>49</v>
      </c>
      <c r="M160" s="50">
        <v>0</v>
      </c>
      <c r="N160" s="50">
        <v>0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13" t="str">
        <f t="shared" si="0"/>
        <v/>
      </c>
      <c r="C161" s="50" t="s">
        <v>107</v>
      </c>
      <c r="D161" s="1" t="s">
        <v>107</v>
      </c>
      <c r="E161" s="51" t="s">
        <v>107</v>
      </c>
      <c r="F161" s="51" t="s">
        <v>107</v>
      </c>
      <c r="G161" s="13" t="str">
        <f t="shared" si="1"/>
        <v/>
      </c>
      <c r="H161" s="59" t="s">
        <v>131</v>
      </c>
      <c r="I161" s="58" t="str">
        <f t="shared" si="3"/>
        <v xml:space="preserve"> </v>
      </c>
      <c r="J161" s="13" t="str">
        <f t="shared" si="2"/>
        <v xml:space="preserve"> </v>
      </c>
      <c r="L161" s="12">
        <v>50</v>
      </c>
      <c r="M161" s="50">
        <v>0</v>
      </c>
      <c r="N161" s="50">
        <v>0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13" t="str">
        <f t="shared" si="0"/>
        <v/>
      </c>
      <c r="C162" s="50" t="s">
        <v>107</v>
      </c>
      <c r="D162" s="1" t="s">
        <v>107</v>
      </c>
      <c r="E162" s="51" t="s">
        <v>107</v>
      </c>
      <c r="F162" s="51" t="s">
        <v>107</v>
      </c>
      <c r="G162" s="13" t="str">
        <f t="shared" si="1"/>
        <v/>
      </c>
      <c r="H162" s="59" t="s">
        <v>131</v>
      </c>
      <c r="I162" s="58" t="str">
        <f t="shared" si="3"/>
        <v xml:space="preserve"> </v>
      </c>
      <c r="J162" s="13" t="str">
        <f t="shared" si="2"/>
        <v xml:space="preserve"> </v>
      </c>
      <c r="L162" s="12">
        <v>51</v>
      </c>
      <c r="M162" s="50">
        <v>0</v>
      </c>
      <c r="N162" s="50">
        <v>0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13" t="str">
        <f t="shared" si="0"/>
        <v/>
      </c>
      <c r="C163" s="50" t="s">
        <v>107</v>
      </c>
      <c r="D163" s="1" t="s">
        <v>107</v>
      </c>
      <c r="E163" s="51" t="s">
        <v>107</v>
      </c>
      <c r="F163" s="51" t="s">
        <v>107</v>
      </c>
      <c r="G163" s="13" t="str">
        <f t="shared" si="1"/>
        <v/>
      </c>
      <c r="H163" s="59" t="s">
        <v>131</v>
      </c>
      <c r="I163" s="58" t="str">
        <f t="shared" si="3"/>
        <v xml:space="preserve"> </v>
      </c>
      <c r="J163" s="13" t="str">
        <f t="shared" si="2"/>
        <v xml:space="preserve"> </v>
      </c>
      <c r="L163" s="12">
        <v>52</v>
      </c>
      <c r="M163" s="50">
        <v>0</v>
      </c>
      <c r="N163" s="50">
        <v>0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13" t="str">
        <f t="shared" si="0"/>
        <v/>
      </c>
      <c r="C164" s="50" t="s">
        <v>107</v>
      </c>
      <c r="D164" s="1" t="s">
        <v>107</v>
      </c>
      <c r="E164" s="51" t="s">
        <v>107</v>
      </c>
      <c r="F164" s="51" t="s">
        <v>107</v>
      </c>
      <c r="G164" s="13" t="str">
        <f t="shared" si="1"/>
        <v/>
      </c>
      <c r="H164" s="59" t="s">
        <v>131</v>
      </c>
      <c r="I164" s="58" t="str">
        <f t="shared" si="3"/>
        <v xml:space="preserve"> </v>
      </c>
      <c r="J164" s="13" t="str">
        <f t="shared" si="2"/>
        <v xml:space="preserve"> </v>
      </c>
      <c r="L164" s="12">
        <v>53</v>
      </c>
      <c r="M164" s="50">
        <v>0</v>
      </c>
      <c r="N164" s="50">
        <v>0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13" t="str">
        <f t="shared" si="0"/>
        <v/>
      </c>
      <c r="C165" s="50" t="s">
        <v>107</v>
      </c>
      <c r="D165" s="1" t="s">
        <v>107</v>
      </c>
      <c r="E165" s="51" t="s">
        <v>107</v>
      </c>
      <c r="F165" s="51" t="s">
        <v>107</v>
      </c>
      <c r="G165" s="13" t="str">
        <f t="shared" si="1"/>
        <v/>
      </c>
      <c r="H165" s="59" t="s">
        <v>131</v>
      </c>
      <c r="I165" s="58" t="str">
        <f t="shared" si="3"/>
        <v xml:space="preserve"> </v>
      </c>
      <c r="J165" s="13" t="str">
        <f t="shared" si="2"/>
        <v xml:space="preserve"> </v>
      </c>
      <c r="L165" s="12">
        <v>54</v>
      </c>
      <c r="M165" s="50">
        <v>0</v>
      </c>
      <c r="N165" s="50">
        <v>0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13" t="str">
        <f t="shared" si="0"/>
        <v/>
      </c>
      <c r="C166" s="50" t="s">
        <v>107</v>
      </c>
      <c r="D166" s="1" t="s">
        <v>107</v>
      </c>
      <c r="E166" s="51" t="s">
        <v>107</v>
      </c>
      <c r="F166" s="51" t="s">
        <v>107</v>
      </c>
      <c r="G166" s="13" t="str">
        <f t="shared" si="1"/>
        <v/>
      </c>
      <c r="H166" s="59" t="s">
        <v>131</v>
      </c>
      <c r="I166" s="58" t="str">
        <f t="shared" si="3"/>
        <v xml:space="preserve"> </v>
      </c>
      <c r="J166" s="13" t="str">
        <f t="shared" si="2"/>
        <v xml:space="preserve"> </v>
      </c>
      <c r="L166" s="12">
        <v>55</v>
      </c>
      <c r="M166" s="50">
        <v>0</v>
      </c>
      <c r="N166" s="50">
        <v>0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13" t="str">
        <f t="shared" si="0"/>
        <v/>
      </c>
      <c r="C167" s="50" t="s">
        <v>107</v>
      </c>
      <c r="D167" s="1" t="s">
        <v>107</v>
      </c>
      <c r="E167" s="51" t="s">
        <v>107</v>
      </c>
      <c r="F167" s="51" t="s">
        <v>107</v>
      </c>
      <c r="G167" s="13" t="str">
        <f t="shared" si="1"/>
        <v/>
      </c>
      <c r="H167" s="59" t="s">
        <v>131</v>
      </c>
      <c r="I167" s="58" t="str">
        <f t="shared" si="3"/>
        <v xml:space="preserve"> </v>
      </c>
      <c r="J167" s="13" t="str">
        <f t="shared" si="2"/>
        <v xml:space="preserve"> </v>
      </c>
      <c r="L167" s="12">
        <v>56</v>
      </c>
      <c r="M167" s="50">
        <v>0</v>
      </c>
      <c r="N167" s="50">
        <v>0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13" t="str">
        <f t="shared" si="0"/>
        <v/>
      </c>
      <c r="C168" s="50" t="s">
        <v>107</v>
      </c>
      <c r="D168" s="1" t="s">
        <v>107</v>
      </c>
      <c r="E168" s="51" t="s">
        <v>107</v>
      </c>
      <c r="F168" s="51" t="s">
        <v>107</v>
      </c>
      <c r="G168" s="13" t="str">
        <f t="shared" si="1"/>
        <v/>
      </c>
      <c r="H168" s="59" t="s">
        <v>131</v>
      </c>
      <c r="I168" s="58" t="str">
        <f t="shared" si="3"/>
        <v xml:space="preserve"> </v>
      </c>
      <c r="J168" s="13" t="str">
        <f t="shared" si="2"/>
        <v xml:space="preserve"> </v>
      </c>
      <c r="L168" s="12">
        <v>57</v>
      </c>
      <c r="M168" s="50">
        <v>0</v>
      </c>
      <c r="N168" s="50">
        <v>0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13" t="str">
        <f t="shared" si="0"/>
        <v/>
      </c>
      <c r="C169" s="50" t="s">
        <v>107</v>
      </c>
      <c r="D169" s="1" t="s">
        <v>107</v>
      </c>
      <c r="E169" s="51" t="s">
        <v>107</v>
      </c>
      <c r="F169" s="51" t="s">
        <v>107</v>
      </c>
      <c r="G169" s="13" t="str">
        <f t="shared" si="1"/>
        <v/>
      </c>
      <c r="H169" s="59" t="s">
        <v>131</v>
      </c>
      <c r="I169" s="58" t="str">
        <f t="shared" si="3"/>
        <v xml:space="preserve"> </v>
      </c>
      <c r="J169" s="13" t="str">
        <f t="shared" si="2"/>
        <v xml:space="preserve"> </v>
      </c>
      <c r="L169" s="12">
        <v>58</v>
      </c>
      <c r="M169" s="50">
        <v>0</v>
      </c>
      <c r="N169" s="50">
        <v>0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13" t="str">
        <f t="shared" si="0"/>
        <v/>
      </c>
      <c r="C170" s="50" t="s">
        <v>107</v>
      </c>
      <c r="D170" s="1" t="s">
        <v>107</v>
      </c>
      <c r="E170" s="51" t="s">
        <v>107</v>
      </c>
      <c r="F170" s="51" t="s">
        <v>107</v>
      </c>
      <c r="G170" s="13" t="str">
        <f t="shared" si="1"/>
        <v/>
      </c>
      <c r="H170" s="59" t="s">
        <v>131</v>
      </c>
      <c r="I170" s="58" t="str">
        <f t="shared" si="3"/>
        <v xml:space="preserve"> </v>
      </c>
      <c r="J170" s="13" t="str">
        <f t="shared" si="2"/>
        <v xml:space="preserve"> </v>
      </c>
      <c r="L170" s="12">
        <v>59</v>
      </c>
      <c r="M170" s="50">
        <v>0</v>
      </c>
      <c r="N170" s="50">
        <v>0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13" t="str">
        <f t="shared" si="0"/>
        <v/>
      </c>
      <c r="C171" s="50" t="s">
        <v>107</v>
      </c>
      <c r="D171" s="1" t="s">
        <v>107</v>
      </c>
      <c r="E171" s="51" t="s">
        <v>107</v>
      </c>
      <c r="F171" s="51" t="s">
        <v>107</v>
      </c>
      <c r="G171" s="13" t="str">
        <f t="shared" si="1"/>
        <v/>
      </c>
      <c r="H171" s="59" t="s">
        <v>131</v>
      </c>
      <c r="I171" s="58" t="str">
        <f t="shared" si="3"/>
        <v xml:space="preserve"> </v>
      </c>
      <c r="J171" s="13" t="str">
        <f t="shared" si="2"/>
        <v xml:space="preserve"> </v>
      </c>
      <c r="L171" s="12">
        <v>60</v>
      </c>
      <c r="M171" s="50">
        <v>0</v>
      </c>
      <c r="N171" s="50">
        <v>0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13" t="str">
        <f t="shared" si="0"/>
        <v/>
      </c>
      <c r="C172" s="50" t="s">
        <v>107</v>
      </c>
      <c r="D172" s="1" t="s">
        <v>107</v>
      </c>
      <c r="E172" s="51" t="s">
        <v>107</v>
      </c>
      <c r="F172" s="51" t="s">
        <v>107</v>
      </c>
      <c r="G172" s="13" t="str">
        <f t="shared" si="1"/>
        <v/>
      </c>
      <c r="H172" s="59" t="s">
        <v>131</v>
      </c>
      <c r="I172" s="58" t="str">
        <f t="shared" si="3"/>
        <v xml:space="preserve"> </v>
      </c>
      <c r="J172" s="13" t="str">
        <f t="shared" si="2"/>
        <v xml:space="preserve"> </v>
      </c>
      <c r="L172" s="12">
        <v>61</v>
      </c>
      <c r="M172" s="50">
        <v>0</v>
      </c>
      <c r="N172" s="50">
        <v>0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13" t="str">
        <f t="shared" si="0"/>
        <v/>
      </c>
      <c r="C173" s="50" t="s">
        <v>107</v>
      </c>
      <c r="D173" s="1" t="s">
        <v>107</v>
      </c>
      <c r="E173" s="51" t="s">
        <v>107</v>
      </c>
      <c r="F173" s="51" t="s">
        <v>107</v>
      </c>
      <c r="G173" s="13" t="str">
        <f t="shared" si="1"/>
        <v/>
      </c>
      <c r="H173" s="59" t="s">
        <v>131</v>
      </c>
      <c r="I173" s="58" t="str">
        <f t="shared" si="3"/>
        <v xml:space="preserve"> </v>
      </c>
      <c r="J173" s="13" t="str">
        <f t="shared" si="2"/>
        <v xml:space="preserve"> </v>
      </c>
      <c r="L173" s="12">
        <v>62</v>
      </c>
      <c r="M173" s="50">
        <v>0</v>
      </c>
      <c r="N173" s="50">
        <v>0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13" t="str">
        <f t="shared" si="0"/>
        <v/>
      </c>
      <c r="C174" s="50" t="s">
        <v>107</v>
      </c>
      <c r="D174" s="1" t="s">
        <v>107</v>
      </c>
      <c r="E174" s="51" t="s">
        <v>107</v>
      </c>
      <c r="F174" s="51" t="s">
        <v>107</v>
      </c>
      <c r="G174" s="13" t="str">
        <f t="shared" si="1"/>
        <v/>
      </c>
      <c r="H174" s="59" t="s">
        <v>131</v>
      </c>
      <c r="I174" s="58" t="str">
        <f t="shared" si="3"/>
        <v xml:space="preserve"> </v>
      </c>
      <c r="J174" s="13" t="str">
        <f t="shared" si="2"/>
        <v xml:space="preserve"> </v>
      </c>
      <c r="L174" s="12">
        <v>63</v>
      </c>
      <c r="M174" s="50">
        <v>0</v>
      </c>
      <c r="N174" s="50">
        <v>0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13" t="str">
        <f t="shared" si="0"/>
        <v/>
      </c>
      <c r="C175" s="50" t="s">
        <v>107</v>
      </c>
      <c r="D175" s="1" t="s">
        <v>107</v>
      </c>
      <c r="E175" s="51" t="s">
        <v>107</v>
      </c>
      <c r="F175" s="51" t="s">
        <v>107</v>
      </c>
      <c r="G175" s="13" t="str">
        <f t="shared" si="1"/>
        <v/>
      </c>
      <c r="H175" s="59" t="s">
        <v>131</v>
      </c>
      <c r="I175" s="58" t="str">
        <f t="shared" si="3"/>
        <v xml:space="preserve"> </v>
      </c>
      <c r="J175" s="13" t="str">
        <f t="shared" si="2"/>
        <v xml:space="preserve"> </v>
      </c>
      <c r="L175" s="12">
        <v>64</v>
      </c>
      <c r="M175" s="50">
        <v>0</v>
      </c>
      <c r="N175" s="50">
        <v>0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13" t="str">
        <f t="shared" si="0"/>
        <v/>
      </c>
      <c r="C176" s="50" t="s">
        <v>107</v>
      </c>
      <c r="D176" s="1" t="s">
        <v>107</v>
      </c>
      <c r="E176" s="51" t="s">
        <v>107</v>
      </c>
      <c r="F176" s="51" t="s">
        <v>107</v>
      </c>
      <c r="G176" s="13" t="str">
        <f t="shared" si="1"/>
        <v/>
      </c>
      <c r="H176" s="59" t="s">
        <v>131</v>
      </c>
      <c r="I176" s="58" t="str">
        <f t="shared" si="3"/>
        <v xml:space="preserve"> </v>
      </c>
      <c r="J176" s="13" t="str">
        <f t="shared" si="2"/>
        <v xml:space="preserve"> </v>
      </c>
      <c r="L176" s="12">
        <v>65</v>
      </c>
      <c r="M176" s="50">
        <v>0</v>
      </c>
      <c r="N176" s="50">
        <v>0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13" t="str">
        <f t="shared" ref="B177:B221" si="4">IF(C177=" ","",IF(C177=$L$9,B176,B176+1))</f>
        <v/>
      </c>
      <c r="C177" s="50" t="s">
        <v>107</v>
      </c>
      <c r="D177" s="1" t="s">
        <v>107</v>
      </c>
      <c r="E177" s="51" t="s">
        <v>107</v>
      </c>
      <c r="F177" s="51" t="s">
        <v>107</v>
      </c>
      <c r="G177" s="13" t="str">
        <f t="shared" ref="G177:G221" si="5">IF(M177&gt;0,0,IF(N177&gt;0,1,""))</f>
        <v/>
      </c>
      <c r="H177" s="59" t="s">
        <v>131</v>
      </c>
      <c r="I177" s="58" t="str">
        <f t="shared" si="3"/>
        <v xml:space="preserve"> </v>
      </c>
      <c r="J177" s="13" t="str">
        <f t="shared" ref="J177:J221" si="6">IF(AND(M177&gt;0,M177&lt;999),M177,IF(AND(N177&gt;0,N177&lt;999),N177," "))</f>
        <v xml:space="preserve"> </v>
      </c>
      <c r="L177" s="12">
        <v>66</v>
      </c>
      <c r="M177" s="50">
        <v>0</v>
      </c>
      <c r="N177" s="50">
        <v>0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13" t="str">
        <f t="shared" si="4"/>
        <v/>
      </c>
      <c r="C178" s="50" t="s">
        <v>107</v>
      </c>
      <c r="D178" s="1" t="s">
        <v>107</v>
      </c>
      <c r="E178" s="51" t="s">
        <v>107</v>
      </c>
      <c r="F178" s="51" t="s">
        <v>107</v>
      </c>
      <c r="G178" s="13" t="str">
        <f t="shared" si="5"/>
        <v/>
      </c>
      <c r="H178" s="59" t="s">
        <v>131</v>
      </c>
      <c r="I178" s="58" t="str">
        <f t="shared" ref="I178:I221" si="7">IFERROR(IF(IF(ISERROR(H178-H177),"",H178-H177)&lt;0,"",H178-H177)," ")</f>
        <v xml:space="preserve"> </v>
      </c>
      <c r="J178" s="13" t="str">
        <f t="shared" si="6"/>
        <v xml:space="preserve"> </v>
      </c>
      <c r="L178" s="12">
        <v>67</v>
      </c>
      <c r="M178" s="50">
        <v>0</v>
      </c>
      <c r="N178" s="50">
        <v>0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13" t="str">
        <f t="shared" si="4"/>
        <v/>
      </c>
      <c r="C179" s="50" t="s">
        <v>107</v>
      </c>
      <c r="D179" s="1" t="s">
        <v>107</v>
      </c>
      <c r="E179" s="51" t="s">
        <v>107</v>
      </c>
      <c r="F179" s="51" t="s">
        <v>107</v>
      </c>
      <c r="G179" s="13" t="str">
        <f t="shared" si="5"/>
        <v/>
      </c>
      <c r="H179" s="59" t="s">
        <v>131</v>
      </c>
      <c r="I179" s="58" t="str">
        <f t="shared" si="7"/>
        <v xml:space="preserve"> </v>
      </c>
      <c r="J179" s="13" t="str">
        <f t="shared" si="6"/>
        <v xml:space="preserve"> </v>
      </c>
      <c r="L179" s="12">
        <v>68</v>
      </c>
      <c r="M179" s="50">
        <v>0</v>
      </c>
      <c r="N179" s="50">
        <v>0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13" t="str">
        <f t="shared" si="4"/>
        <v/>
      </c>
      <c r="C180" s="50" t="s">
        <v>107</v>
      </c>
      <c r="D180" s="1" t="s">
        <v>107</v>
      </c>
      <c r="E180" s="51" t="s">
        <v>107</v>
      </c>
      <c r="F180" s="51" t="s">
        <v>107</v>
      </c>
      <c r="G180" s="13" t="str">
        <f t="shared" si="5"/>
        <v/>
      </c>
      <c r="H180" s="59" t="s">
        <v>131</v>
      </c>
      <c r="I180" s="58" t="str">
        <f t="shared" si="7"/>
        <v xml:space="preserve"> </v>
      </c>
      <c r="J180" s="13" t="str">
        <f t="shared" si="6"/>
        <v xml:space="preserve"> </v>
      </c>
      <c r="L180" s="12">
        <v>69</v>
      </c>
      <c r="M180" s="50">
        <v>0</v>
      </c>
      <c r="N180" s="50">
        <v>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13" t="str">
        <f t="shared" si="4"/>
        <v/>
      </c>
      <c r="C181" s="50" t="s">
        <v>107</v>
      </c>
      <c r="D181" s="1" t="s">
        <v>107</v>
      </c>
      <c r="E181" s="51" t="s">
        <v>107</v>
      </c>
      <c r="F181" s="51" t="s">
        <v>107</v>
      </c>
      <c r="G181" s="13" t="str">
        <f t="shared" si="5"/>
        <v/>
      </c>
      <c r="H181" s="59" t="s">
        <v>131</v>
      </c>
      <c r="I181" s="58" t="str">
        <f t="shared" si="7"/>
        <v xml:space="preserve"> </v>
      </c>
      <c r="J181" s="13" t="str">
        <f t="shared" si="6"/>
        <v xml:space="preserve"> </v>
      </c>
      <c r="L181" s="12">
        <v>70</v>
      </c>
      <c r="M181" s="50">
        <v>0</v>
      </c>
      <c r="N181" s="50">
        <v>0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13" t="str">
        <f t="shared" si="4"/>
        <v/>
      </c>
      <c r="C182" s="50" t="s">
        <v>107</v>
      </c>
      <c r="D182" s="1" t="s">
        <v>107</v>
      </c>
      <c r="E182" s="51" t="s">
        <v>107</v>
      </c>
      <c r="F182" s="51" t="s">
        <v>107</v>
      </c>
      <c r="G182" s="13" t="str">
        <f t="shared" si="5"/>
        <v/>
      </c>
      <c r="H182" s="59" t="s">
        <v>131</v>
      </c>
      <c r="I182" s="58" t="str">
        <f t="shared" si="7"/>
        <v xml:space="preserve"> </v>
      </c>
      <c r="J182" s="13" t="str">
        <f t="shared" si="6"/>
        <v xml:space="preserve"> </v>
      </c>
      <c r="L182" s="12">
        <v>71</v>
      </c>
      <c r="M182" s="50">
        <v>0</v>
      </c>
      <c r="N182" s="50">
        <v>0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13" t="str">
        <f t="shared" si="4"/>
        <v/>
      </c>
      <c r="C183" s="50" t="s">
        <v>107</v>
      </c>
      <c r="D183" s="1" t="s">
        <v>107</v>
      </c>
      <c r="E183" s="51" t="s">
        <v>107</v>
      </c>
      <c r="F183" s="51" t="s">
        <v>107</v>
      </c>
      <c r="G183" s="13" t="str">
        <f t="shared" si="5"/>
        <v/>
      </c>
      <c r="H183" s="59" t="s">
        <v>131</v>
      </c>
      <c r="I183" s="58" t="str">
        <f t="shared" si="7"/>
        <v xml:space="preserve"> </v>
      </c>
      <c r="J183" s="13" t="str">
        <f t="shared" si="6"/>
        <v xml:space="preserve"> </v>
      </c>
      <c r="L183" s="12">
        <v>72</v>
      </c>
      <c r="M183" s="50">
        <v>0</v>
      </c>
      <c r="N183" s="50">
        <v>0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13" t="str">
        <f t="shared" si="4"/>
        <v/>
      </c>
      <c r="C184" s="50" t="s">
        <v>107</v>
      </c>
      <c r="D184" s="1" t="s">
        <v>107</v>
      </c>
      <c r="E184" s="51" t="s">
        <v>107</v>
      </c>
      <c r="F184" s="51" t="s">
        <v>107</v>
      </c>
      <c r="G184" s="13" t="str">
        <f t="shared" si="5"/>
        <v/>
      </c>
      <c r="H184" s="59" t="s">
        <v>131</v>
      </c>
      <c r="I184" s="58" t="str">
        <f t="shared" si="7"/>
        <v xml:space="preserve"> </v>
      </c>
      <c r="J184" s="13" t="str">
        <f t="shared" si="6"/>
        <v xml:space="preserve"> </v>
      </c>
      <c r="L184" s="12">
        <v>73</v>
      </c>
      <c r="M184" s="50">
        <v>0</v>
      </c>
      <c r="N184" s="50">
        <v>0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13" t="str">
        <f t="shared" si="4"/>
        <v/>
      </c>
      <c r="C185" s="50" t="s">
        <v>107</v>
      </c>
      <c r="D185" s="1" t="s">
        <v>107</v>
      </c>
      <c r="E185" s="51" t="s">
        <v>107</v>
      </c>
      <c r="F185" s="51" t="s">
        <v>107</v>
      </c>
      <c r="G185" s="13" t="str">
        <f t="shared" si="5"/>
        <v/>
      </c>
      <c r="H185" s="59" t="s">
        <v>131</v>
      </c>
      <c r="I185" s="58" t="str">
        <f t="shared" si="7"/>
        <v xml:space="preserve"> </v>
      </c>
      <c r="J185" s="13" t="str">
        <f t="shared" si="6"/>
        <v xml:space="preserve"> </v>
      </c>
      <c r="L185" s="12">
        <v>74</v>
      </c>
      <c r="M185" s="50">
        <v>0</v>
      </c>
      <c r="N185" s="50">
        <v>0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13" t="str">
        <f t="shared" si="4"/>
        <v/>
      </c>
      <c r="C186" s="50" t="s">
        <v>107</v>
      </c>
      <c r="D186" s="1" t="s">
        <v>107</v>
      </c>
      <c r="E186" s="51" t="s">
        <v>107</v>
      </c>
      <c r="F186" s="51" t="s">
        <v>107</v>
      </c>
      <c r="G186" s="13" t="str">
        <f t="shared" si="5"/>
        <v/>
      </c>
      <c r="H186" s="59" t="s">
        <v>131</v>
      </c>
      <c r="I186" s="58" t="str">
        <f t="shared" si="7"/>
        <v xml:space="preserve"> </v>
      </c>
      <c r="J186" s="13" t="str">
        <f t="shared" si="6"/>
        <v xml:space="preserve"> </v>
      </c>
      <c r="L186" s="12">
        <v>75</v>
      </c>
      <c r="M186" s="50">
        <v>0</v>
      </c>
      <c r="N186" s="50">
        <v>0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13" t="str">
        <f t="shared" si="4"/>
        <v/>
      </c>
      <c r="C187" s="50" t="s">
        <v>107</v>
      </c>
      <c r="D187" s="1" t="s">
        <v>107</v>
      </c>
      <c r="E187" s="51" t="s">
        <v>107</v>
      </c>
      <c r="F187" s="51" t="s">
        <v>107</v>
      </c>
      <c r="G187" s="13" t="str">
        <f t="shared" si="5"/>
        <v/>
      </c>
      <c r="H187" s="59" t="s">
        <v>131</v>
      </c>
      <c r="I187" s="58" t="str">
        <f t="shared" si="7"/>
        <v xml:space="preserve"> </v>
      </c>
      <c r="J187" s="13" t="str">
        <f t="shared" si="6"/>
        <v xml:space="preserve"> </v>
      </c>
      <c r="L187" s="12">
        <v>76</v>
      </c>
      <c r="M187" s="50">
        <v>0</v>
      </c>
      <c r="N187" s="50">
        <v>0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13" t="str">
        <f t="shared" si="4"/>
        <v/>
      </c>
      <c r="C188" s="50" t="s">
        <v>107</v>
      </c>
      <c r="D188" s="1" t="s">
        <v>107</v>
      </c>
      <c r="E188" s="51" t="s">
        <v>107</v>
      </c>
      <c r="F188" s="51" t="s">
        <v>107</v>
      </c>
      <c r="G188" s="13" t="str">
        <f t="shared" si="5"/>
        <v/>
      </c>
      <c r="H188" s="59" t="s">
        <v>131</v>
      </c>
      <c r="I188" s="58" t="str">
        <f t="shared" si="7"/>
        <v xml:space="preserve"> </v>
      </c>
      <c r="J188" s="13" t="str">
        <f t="shared" si="6"/>
        <v xml:space="preserve"> </v>
      </c>
      <c r="L188" s="12">
        <v>77</v>
      </c>
      <c r="M188" s="50">
        <v>0</v>
      </c>
      <c r="N188" s="50">
        <v>0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 t="str">
        <f t="shared" si="4"/>
        <v/>
      </c>
      <c r="C189" s="50" t="s">
        <v>107</v>
      </c>
      <c r="D189" s="1" t="s">
        <v>107</v>
      </c>
      <c r="E189" s="51" t="s">
        <v>107</v>
      </c>
      <c r="F189" s="51" t="s">
        <v>107</v>
      </c>
      <c r="G189" s="13" t="str">
        <f t="shared" si="5"/>
        <v/>
      </c>
      <c r="H189" s="59" t="s">
        <v>131</v>
      </c>
      <c r="I189" s="58" t="str">
        <f t="shared" si="7"/>
        <v xml:space="preserve"> </v>
      </c>
      <c r="J189" s="13" t="str">
        <f t="shared" si="6"/>
        <v xml:space="preserve"> </v>
      </c>
      <c r="L189" s="12">
        <v>78</v>
      </c>
      <c r="M189" s="50">
        <v>0</v>
      </c>
      <c r="N189" s="50">
        <v>0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 t="str">
        <f t="shared" si="4"/>
        <v/>
      </c>
      <c r="C190" s="50" t="s">
        <v>107</v>
      </c>
      <c r="D190" s="1" t="s">
        <v>107</v>
      </c>
      <c r="E190" s="51" t="s">
        <v>107</v>
      </c>
      <c r="F190" s="51" t="s">
        <v>107</v>
      </c>
      <c r="G190" s="13" t="str">
        <f t="shared" si="5"/>
        <v/>
      </c>
      <c r="H190" s="59" t="s">
        <v>131</v>
      </c>
      <c r="I190" s="58" t="str">
        <f t="shared" si="7"/>
        <v xml:space="preserve"> </v>
      </c>
      <c r="J190" s="13" t="str">
        <f t="shared" si="6"/>
        <v xml:space="preserve"> </v>
      </c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 t="str">
        <f t="shared" si="4"/>
        <v/>
      </c>
      <c r="C191" s="50" t="s">
        <v>107</v>
      </c>
      <c r="D191" s="1" t="s">
        <v>107</v>
      </c>
      <c r="E191" s="51" t="s">
        <v>107</v>
      </c>
      <c r="F191" s="51" t="s">
        <v>107</v>
      </c>
      <c r="G191" s="13" t="str">
        <f t="shared" si="5"/>
        <v/>
      </c>
      <c r="H191" s="59" t="s">
        <v>131</v>
      </c>
      <c r="I191" s="58" t="str">
        <f t="shared" si="7"/>
        <v xml:space="preserve"> </v>
      </c>
      <c r="J191" s="13" t="str">
        <f t="shared" si="6"/>
        <v xml:space="preserve"> </v>
      </c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tr">
        <f t="shared" si="4"/>
        <v/>
      </c>
      <c r="C192" s="50" t="s">
        <v>107</v>
      </c>
      <c r="D192" s="1" t="s">
        <v>107</v>
      </c>
      <c r="E192" s="51" t="s">
        <v>107</v>
      </c>
      <c r="F192" s="51" t="s">
        <v>107</v>
      </c>
      <c r="G192" s="13" t="str">
        <f t="shared" si="5"/>
        <v/>
      </c>
      <c r="H192" s="59" t="s">
        <v>131</v>
      </c>
      <c r="I192" s="58" t="str">
        <f t="shared" si="7"/>
        <v xml:space="preserve"> </v>
      </c>
      <c r="J192" s="13" t="str">
        <f t="shared" si="6"/>
        <v xml:space="preserve"> 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tr">
        <f t="shared" si="4"/>
        <v/>
      </c>
      <c r="C193" s="50" t="s">
        <v>107</v>
      </c>
      <c r="D193" s="1" t="s">
        <v>107</v>
      </c>
      <c r="E193" s="51" t="s">
        <v>107</v>
      </c>
      <c r="F193" s="51" t="s">
        <v>107</v>
      </c>
      <c r="G193" s="13" t="str">
        <f t="shared" si="5"/>
        <v/>
      </c>
      <c r="H193" s="59" t="s">
        <v>131</v>
      </c>
      <c r="I193" s="58" t="str">
        <f t="shared" si="7"/>
        <v xml:space="preserve"> </v>
      </c>
      <c r="J193" s="13" t="str">
        <f t="shared" si="6"/>
        <v xml:space="preserve"> 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tr">
        <f t="shared" si="4"/>
        <v/>
      </c>
      <c r="C194" s="50" t="s">
        <v>107</v>
      </c>
      <c r="D194" s="1" t="s">
        <v>107</v>
      </c>
      <c r="E194" s="51" t="s">
        <v>107</v>
      </c>
      <c r="F194" s="51" t="s">
        <v>107</v>
      </c>
      <c r="G194" s="13" t="str">
        <f t="shared" si="5"/>
        <v/>
      </c>
      <c r="H194" s="59" t="s">
        <v>131</v>
      </c>
      <c r="I194" s="58" t="str">
        <f t="shared" si="7"/>
        <v xml:space="preserve"> </v>
      </c>
      <c r="J194" s="13" t="str">
        <f t="shared" si="6"/>
        <v xml:space="preserve"> 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tr">
        <f t="shared" si="4"/>
        <v/>
      </c>
      <c r="C195" s="50" t="s">
        <v>107</v>
      </c>
      <c r="D195" s="1" t="s">
        <v>107</v>
      </c>
      <c r="E195" s="51" t="s">
        <v>107</v>
      </c>
      <c r="F195" s="51" t="s">
        <v>107</v>
      </c>
      <c r="G195" s="13" t="str">
        <f t="shared" si="5"/>
        <v/>
      </c>
      <c r="H195" s="59" t="s">
        <v>131</v>
      </c>
      <c r="I195" s="58" t="str">
        <f t="shared" si="7"/>
        <v xml:space="preserve"> </v>
      </c>
      <c r="J195" s="13" t="str">
        <f t="shared" si="6"/>
        <v xml:space="preserve"> 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tr">
        <f t="shared" si="4"/>
        <v/>
      </c>
      <c r="C196" s="50" t="s">
        <v>107</v>
      </c>
      <c r="D196" s="1" t="s">
        <v>107</v>
      </c>
      <c r="E196" s="51" t="s">
        <v>107</v>
      </c>
      <c r="F196" s="51" t="s">
        <v>107</v>
      </c>
      <c r="G196" s="13" t="str">
        <f t="shared" si="5"/>
        <v/>
      </c>
      <c r="H196" s="59" t="s">
        <v>131</v>
      </c>
      <c r="I196" s="58" t="str">
        <f t="shared" si="7"/>
        <v xml:space="preserve"> </v>
      </c>
      <c r="J196" s="13" t="str">
        <f t="shared" si="6"/>
        <v xml:space="preserve"> 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tr">
        <f t="shared" si="4"/>
        <v/>
      </c>
      <c r="C197" s="50" t="s">
        <v>107</v>
      </c>
      <c r="D197" s="1" t="s">
        <v>107</v>
      </c>
      <c r="E197" s="51" t="s">
        <v>107</v>
      </c>
      <c r="F197" s="51" t="s">
        <v>107</v>
      </c>
      <c r="G197" s="13" t="str">
        <f t="shared" si="5"/>
        <v/>
      </c>
      <c r="H197" s="59" t="s">
        <v>131</v>
      </c>
      <c r="I197" s="58" t="str">
        <f t="shared" si="7"/>
        <v xml:space="preserve"> </v>
      </c>
      <c r="J197" s="13" t="str">
        <f t="shared" si="6"/>
        <v xml:space="preserve"> 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tr">
        <f t="shared" si="4"/>
        <v/>
      </c>
      <c r="C198" s="50" t="s">
        <v>107</v>
      </c>
      <c r="D198" s="1" t="s">
        <v>107</v>
      </c>
      <c r="E198" s="51" t="s">
        <v>107</v>
      </c>
      <c r="F198" s="51" t="s">
        <v>107</v>
      </c>
      <c r="G198" s="13" t="str">
        <f t="shared" si="5"/>
        <v/>
      </c>
      <c r="H198" s="59" t="s">
        <v>131</v>
      </c>
      <c r="I198" s="58" t="str">
        <f t="shared" si="7"/>
        <v xml:space="preserve"> </v>
      </c>
      <c r="J198" s="13" t="str">
        <f t="shared" si="6"/>
        <v xml:space="preserve"> 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tr">
        <f t="shared" si="4"/>
        <v/>
      </c>
      <c r="C199" s="50" t="s">
        <v>107</v>
      </c>
      <c r="D199" s="1" t="s">
        <v>107</v>
      </c>
      <c r="E199" s="51" t="s">
        <v>107</v>
      </c>
      <c r="F199" s="51" t="s">
        <v>107</v>
      </c>
      <c r="G199" s="13" t="str">
        <f t="shared" si="5"/>
        <v/>
      </c>
      <c r="H199" s="59" t="s">
        <v>131</v>
      </c>
      <c r="I199" s="58" t="str">
        <f t="shared" si="7"/>
        <v xml:space="preserve"> </v>
      </c>
      <c r="J199" s="13" t="str">
        <f t="shared" si="6"/>
        <v xml:space="preserve"> 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tr">
        <f t="shared" si="4"/>
        <v/>
      </c>
      <c r="C200" s="50" t="s">
        <v>107</v>
      </c>
      <c r="D200" s="1" t="s">
        <v>107</v>
      </c>
      <c r="E200" s="51" t="s">
        <v>107</v>
      </c>
      <c r="F200" s="51" t="s">
        <v>107</v>
      </c>
      <c r="G200" s="13" t="str">
        <f t="shared" si="5"/>
        <v/>
      </c>
      <c r="H200" s="59" t="s">
        <v>131</v>
      </c>
      <c r="I200" s="58" t="str">
        <f t="shared" si="7"/>
        <v xml:space="preserve"> </v>
      </c>
      <c r="J200" s="13" t="str">
        <f t="shared" si="6"/>
        <v xml:space="preserve"> 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tr">
        <f t="shared" si="4"/>
        <v/>
      </c>
      <c r="C201" s="50" t="s">
        <v>107</v>
      </c>
      <c r="D201" s="1" t="s">
        <v>107</v>
      </c>
      <c r="E201" s="51" t="s">
        <v>107</v>
      </c>
      <c r="F201" s="51" t="s">
        <v>107</v>
      </c>
      <c r="G201" s="13" t="str">
        <f t="shared" si="5"/>
        <v/>
      </c>
      <c r="H201" s="59" t="s">
        <v>131</v>
      </c>
      <c r="I201" s="58" t="str">
        <f t="shared" si="7"/>
        <v xml:space="preserve"> </v>
      </c>
      <c r="J201" s="13" t="str">
        <f t="shared" si="6"/>
        <v xml:space="preserve"> 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tr">
        <f t="shared" si="4"/>
        <v/>
      </c>
      <c r="C202" s="50" t="s">
        <v>107</v>
      </c>
      <c r="D202" s="1" t="s">
        <v>107</v>
      </c>
      <c r="E202" s="51" t="s">
        <v>107</v>
      </c>
      <c r="F202" s="51" t="s">
        <v>107</v>
      </c>
      <c r="G202" s="13" t="str">
        <f t="shared" si="5"/>
        <v/>
      </c>
      <c r="H202" s="59" t="s">
        <v>131</v>
      </c>
      <c r="I202" s="58" t="str">
        <f t="shared" si="7"/>
        <v xml:space="preserve"> </v>
      </c>
      <c r="J202" s="13" t="str">
        <f t="shared" si="6"/>
        <v xml:space="preserve"> 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tr">
        <f t="shared" si="4"/>
        <v/>
      </c>
      <c r="C203" s="50" t="s">
        <v>107</v>
      </c>
      <c r="D203" s="1" t="s">
        <v>107</v>
      </c>
      <c r="E203" s="51" t="s">
        <v>107</v>
      </c>
      <c r="F203" s="51" t="s">
        <v>107</v>
      </c>
      <c r="G203" s="13" t="str">
        <f t="shared" si="5"/>
        <v/>
      </c>
      <c r="H203" s="59" t="s">
        <v>131</v>
      </c>
      <c r="I203" s="58" t="str">
        <f t="shared" si="7"/>
        <v xml:space="preserve"> </v>
      </c>
      <c r="J203" s="13" t="str">
        <f t="shared" si="6"/>
        <v xml:space="preserve"> 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tr">
        <f t="shared" si="4"/>
        <v/>
      </c>
      <c r="C204" s="50" t="s">
        <v>107</v>
      </c>
      <c r="D204" s="1" t="s">
        <v>107</v>
      </c>
      <c r="E204" s="51" t="s">
        <v>107</v>
      </c>
      <c r="F204" s="51" t="s">
        <v>107</v>
      </c>
      <c r="G204" s="13" t="str">
        <f t="shared" si="5"/>
        <v/>
      </c>
      <c r="H204" s="59" t="s">
        <v>131</v>
      </c>
      <c r="I204" s="58" t="str">
        <f t="shared" si="7"/>
        <v xml:space="preserve"> </v>
      </c>
      <c r="J204" s="13" t="str">
        <f t="shared" si="6"/>
        <v xml:space="preserve"> 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tr">
        <f t="shared" si="4"/>
        <v/>
      </c>
      <c r="C205" s="50" t="s">
        <v>107</v>
      </c>
      <c r="D205" s="1" t="s">
        <v>107</v>
      </c>
      <c r="E205" s="51" t="s">
        <v>107</v>
      </c>
      <c r="F205" s="51" t="s">
        <v>107</v>
      </c>
      <c r="G205" s="13" t="str">
        <f t="shared" si="5"/>
        <v/>
      </c>
      <c r="H205" s="59" t="s">
        <v>131</v>
      </c>
      <c r="I205" s="58" t="str">
        <f t="shared" si="7"/>
        <v xml:space="preserve"> </v>
      </c>
      <c r="J205" s="13" t="str">
        <f t="shared" si="6"/>
        <v xml:space="preserve"> 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tr">
        <f t="shared" si="4"/>
        <v/>
      </c>
      <c r="C206" s="50" t="s">
        <v>107</v>
      </c>
      <c r="D206" s="1" t="s">
        <v>107</v>
      </c>
      <c r="E206" s="51" t="s">
        <v>107</v>
      </c>
      <c r="F206" s="51" t="s">
        <v>107</v>
      </c>
      <c r="G206" s="13" t="str">
        <f t="shared" si="5"/>
        <v/>
      </c>
      <c r="H206" s="59" t="s">
        <v>131</v>
      </c>
      <c r="I206" s="58" t="str">
        <f t="shared" si="7"/>
        <v xml:space="preserve"> </v>
      </c>
      <c r="J206" s="13" t="str">
        <f t="shared" si="6"/>
        <v xml:space="preserve"> 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tr">
        <f t="shared" si="4"/>
        <v/>
      </c>
      <c r="C207" s="50" t="s">
        <v>107</v>
      </c>
      <c r="D207" s="1" t="s">
        <v>107</v>
      </c>
      <c r="E207" s="51" t="s">
        <v>107</v>
      </c>
      <c r="F207" s="51" t="s">
        <v>107</v>
      </c>
      <c r="G207" s="13" t="str">
        <f t="shared" si="5"/>
        <v/>
      </c>
      <c r="H207" s="59" t="s">
        <v>131</v>
      </c>
      <c r="I207" s="58" t="str">
        <f t="shared" si="7"/>
        <v xml:space="preserve"> </v>
      </c>
      <c r="J207" s="13" t="str">
        <f t="shared" si="6"/>
        <v xml:space="preserve"> 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tr">
        <f t="shared" si="4"/>
        <v/>
      </c>
      <c r="C208" s="50" t="s">
        <v>107</v>
      </c>
      <c r="D208" s="1" t="s">
        <v>107</v>
      </c>
      <c r="E208" s="51" t="s">
        <v>107</v>
      </c>
      <c r="F208" s="51" t="s">
        <v>107</v>
      </c>
      <c r="G208" s="13" t="str">
        <f t="shared" si="5"/>
        <v/>
      </c>
      <c r="H208" s="59" t="s">
        <v>131</v>
      </c>
      <c r="I208" s="58" t="str">
        <f t="shared" si="7"/>
        <v xml:space="preserve"> </v>
      </c>
      <c r="J208" s="13" t="str">
        <f t="shared" si="6"/>
        <v xml:space="preserve"> 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tr">
        <f t="shared" si="4"/>
        <v/>
      </c>
      <c r="C209" s="50" t="s">
        <v>107</v>
      </c>
      <c r="D209" s="1" t="s">
        <v>107</v>
      </c>
      <c r="E209" s="51" t="s">
        <v>107</v>
      </c>
      <c r="F209" s="51" t="s">
        <v>107</v>
      </c>
      <c r="G209" s="13" t="str">
        <f t="shared" si="5"/>
        <v/>
      </c>
      <c r="H209" s="59" t="s">
        <v>131</v>
      </c>
      <c r="I209" s="58" t="str">
        <f t="shared" si="7"/>
        <v xml:space="preserve"> </v>
      </c>
      <c r="J209" s="13" t="str">
        <f t="shared" si="6"/>
        <v xml:space="preserve"> 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tr">
        <f t="shared" si="4"/>
        <v/>
      </c>
      <c r="C210" s="50" t="s">
        <v>107</v>
      </c>
      <c r="D210" s="1" t="s">
        <v>107</v>
      </c>
      <c r="E210" s="51" t="s">
        <v>107</v>
      </c>
      <c r="F210" s="51" t="s">
        <v>107</v>
      </c>
      <c r="G210" s="13" t="str">
        <f t="shared" si="5"/>
        <v/>
      </c>
      <c r="H210" s="59" t="s">
        <v>131</v>
      </c>
      <c r="I210" s="58" t="str">
        <f t="shared" si="7"/>
        <v xml:space="preserve"> </v>
      </c>
      <c r="J210" s="13" t="str">
        <f t="shared" si="6"/>
        <v xml:space="preserve"> 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tr">
        <f t="shared" si="4"/>
        <v/>
      </c>
      <c r="C211" s="50" t="s">
        <v>107</v>
      </c>
      <c r="D211" s="1" t="s">
        <v>107</v>
      </c>
      <c r="E211" s="51" t="s">
        <v>107</v>
      </c>
      <c r="F211" s="51" t="s">
        <v>107</v>
      </c>
      <c r="G211" s="13" t="str">
        <f t="shared" si="5"/>
        <v/>
      </c>
      <c r="H211" s="59" t="s">
        <v>131</v>
      </c>
      <c r="I211" s="58" t="str">
        <f t="shared" si="7"/>
        <v xml:space="preserve"> </v>
      </c>
      <c r="J211" s="13" t="str">
        <f t="shared" si="6"/>
        <v xml:space="preserve"> 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tr">
        <f t="shared" si="4"/>
        <v/>
      </c>
      <c r="C212" s="50" t="s">
        <v>107</v>
      </c>
      <c r="D212" s="1" t="s">
        <v>107</v>
      </c>
      <c r="E212" s="51" t="s">
        <v>107</v>
      </c>
      <c r="F212" s="51" t="s">
        <v>107</v>
      </c>
      <c r="G212" s="13" t="str">
        <f t="shared" si="5"/>
        <v/>
      </c>
      <c r="H212" s="59" t="s">
        <v>131</v>
      </c>
      <c r="I212" s="58" t="str">
        <f t="shared" si="7"/>
        <v xml:space="preserve"> </v>
      </c>
      <c r="J212" s="13" t="str">
        <f t="shared" si="6"/>
        <v xml:space="preserve"> 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tr">
        <f t="shared" si="4"/>
        <v/>
      </c>
      <c r="C213" s="50" t="s">
        <v>107</v>
      </c>
      <c r="D213" s="1" t="s">
        <v>107</v>
      </c>
      <c r="E213" s="51" t="s">
        <v>107</v>
      </c>
      <c r="F213" s="51" t="s">
        <v>107</v>
      </c>
      <c r="G213" s="13" t="str">
        <f t="shared" si="5"/>
        <v/>
      </c>
      <c r="H213" s="59" t="s">
        <v>131</v>
      </c>
      <c r="I213" s="58" t="str">
        <f t="shared" si="7"/>
        <v xml:space="preserve"> </v>
      </c>
      <c r="J213" s="13" t="str">
        <f t="shared" si="6"/>
        <v xml:space="preserve"> 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tr">
        <f t="shared" si="4"/>
        <v/>
      </c>
      <c r="C214" s="50" t="s">
        <v>107</v>
      </c>
      <c r="D214" s="1" t="s">
        <v>107</v>
      </c>
      <c r="E214" s="51" t="s">
        <v>107</v>
      </c>
      <c r="F214" s="51" t="s">
        <v>107</v>
      </c>
      <c r="G214" s="13" t="str">
        <f t="shared" si="5"/>
        <v/>
      </c>
      <c r="H214" s="59" t="s">
        <v>131</v>
      </c>
      <c r="I214" s="58" t="str">
        <f t="shared" si="7"/>
        <v xml:space="preserve"> </v>
      </c>
      <c r="J214" s="13" t="str">
        <f t="shared" si="6"/>
        <v xml:space="preserve"> 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tr">
        <f t="shared" si="4"/>
        <v/>
      </c>
      <c r="C215" s="50" t="s">
        <v>107</v>
      </c>
      <c r="D215" s="1" t="s">
        <v>107</v>
      </c>
      <c r="E215" s="51" t="s">
        <v>107</v>
      </c>
      <c r="F215" s="51" t="s">
        <v>107</v>
      </c>
      <c r="G215" s="13" t="str">
        <f t="shared" si="5"/>
        <v/>
      </c>
      <c r="H215" s="59" t="s">
        <v>131</v>
      </c>
      <c r="I215" s="58" t="str">
        <f t="shared" si="7"/>
        <v xml:space="preserve"> </v>
      </c>
      <c r="J215" s="13" t="str">
        <f t="shared" si="6"/>
        <v xml:space="preserve"> 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tr">
        <f t="shared" si="4"/>
        <v/>
      </c>
      <c r="C216" s="50" t="s">
        <v>107</v>
      </c>
      <c r="D216" s="1" t="s">
        <v>107</v>
      </c>
      <c r="E216" s="51" t="s">
        <v>107</v>
      </c>
      <c r="F216" s="51" t="s">
        <v>107</v>
      </c>
      <c r="G216" s="13" t="str">
        <f t="shared" si="5"/>
        <v/>
      </c>
      <c r="H216" s="59" t="s">
        <v>131</v>
      </c>
      <c r="I216" s="58" t="str">
        <f t="shared" si="7"/>
        <v xml:space="preserve"> </v>
      </c>
      <c r="J216" s="13" t="str">
        <f t="shared" si="6"/>
        <v xml:space="preserve"> 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tr">
        <f t="shared" si="4"/>
        <v/>
      </c>
      <c r="C217" s="50" t="s">
        <v>107</v>
      </c>
      <c r="D217" s="1" t="s">
        <v>107</v>
      </c>
      <c r="E217" s="51" t="s">
        <v>107</v>
      </c>
      <c r="F217" s="51" t="s">
        <v>107</v>
      </c>
      <c r="G217" s="13" t="str">
        <f t="shared" si="5"/>
        <v/>
      </c>
      <c r="H217" s="59" t="s">
        <v>131</v>
      </c>
      <c r="I217" s="58" t="str">
        <f t="shared" si="7"/>
        <v xml:space="preserve"> </v>
      </c>
      <c r="J217" s="13" t="str">
        <f t="shared" si="6"/>
        <v xml:space="preserve"> 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tr">
        <f t="shared" si="4"/>
        <v/>
      </c>
      <c r="C218" s="50" t="s">
        <v>107</v>
      </c>
      <c r="D218" s="1" t="s">
        <v>107</v>
      </c>
      <c r="E218" s="51" t="s">
        <v>107</v>
      </c>
      <c r="F218" s="51" t="s">
        <v>107</v>
      </c>
      <c r="G218" s="13" t="str">
        <f t="shared" si="5"/>
        <v/>
      </c>
      <c r="H218" s="59" t="s">
        <v>131</v>
      </c>
      <c r="I218" s="58" t="str">
        <f t="shared" si="7"/>
        <v xml:space="preserve"> </v>
      </c>
      <c r="J218" s="13" t="str">
        <f t="shared" si="6"/>
        <v xml:space="preserve"> 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tr">
        <f t="shared" si="4"/>
        <v/>
      </c>
      <c r="C219" s="50" t="s">
        <v>107</v>
      </c>
      <c r="D219" s="1" t="s">
        <v>107</v>
      </c>
      <c r="E219" s="51" t="s">
        <v>107</v>
      </c>
      <c r="F219" s="51" t="s">
        <v>107</v>
      </c>
      <c r="G219" s="13" t="str">
        <f t="shared" si="5"/>
        <v/>
      </c>
      <c r="H219" s="59" t="s">
        <v>131</v>
      </c>
      <c r="I219" s="58" t="str">
        <f t="shared" si="7"/>
        <v xml:space="preserve"> </v>
      </c>
      <c r="J219" s="13" t="str">
        <f t="shared" si="6"/>
        <v xml:space="preserve"> 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B220" s="13" t="str">
        <f t="shared" si="4"/>
        <v/>
      </c>
      <c r="C220" s="50" t="s">
        <v>107</v>
      </c>
      <c r="D220" s="1" t="s">
        <v>107</v>
      </c>
      <c r="E220" s="51" t="s">
        <v>107</v>
      </c>
      <c r="F220" s="51" t="s">
        <v>107</v>
      </c>
      <c r="G220" s="13" t="str">
        <f t="shared" si="5"/>
        <v/>
      </c>
      <c r="H220" s="59" t="s">
        <v>131</v>
      </c>
      <c r="I220" s="58" t="str">
        <f t="shared" si="7"/>
        <v xml:space="preserve"> </v>
      </c>
      <c r="J220" s="13" t="str">
        <f t="shared" si="6"/>
        <v xml:space="preserve"> </v>
      </c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B221" s="13" t="str">
        <f t="shared" si="4"/>
        <v/>
      </c>
      <c r="C221" s="50" t="s">
        <v>107</v>
      </c>
      <c r="D221" s="1" t="s">
        <v>107</v>
      </c>
      <c r="E221" s="51" t="s">
        <v>107</v>
      </c>
      <c r="F221" s="51" t="s">
        <v>107</v>
      </c>
      <c r="G221" s="13" t="str">
        <f t="shared" si="5"/>
        <v/>
      </c>
      <c r="H221" s="59" t="s">
        <v>131</v>
      </c>
      <c r="I221" s="58" t="str">
        <f t="shared" si="7"/>
        <v xml:space="preserve"> </v>
      </c>
      <c r="J221" s="13" t="str">
        <f t="shared" si="6"/>
        <v xml:space="preserve"> </v>
      </c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J222" s="1"/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J223" s="1"/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J224" s="1"/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0:34" ht="15.75" customHeight="1">
      <c r="J225" s="1"/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0:34"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0:34"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0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0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0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0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0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0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0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0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0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AH40433" s="1"/>
    </row>
    <row r="40435" spans="4:34">
      <c r="D40435" s="1">
        <v>1888</v>
      </c>
      <c r="J40435" s="1"/>
      <c r="K40435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1">
    <cfRule type="notContainsBlanks" dxfId="6" priority="2">
      <formula>LEN(TRIM(C112))&gt;0</formula>
    </cfRule>
  </conditionalFormatting>
  <conditionalFormatting sqref="B112:B221 D112:J221">
    <cfRule type="expression" dxfId="5" priority="3">
      <formula>IF($C112=" ",FALSE,TRUE)</formula>
    </cfRule>
  </conditionalFormatting>
  <conditionalFormatting sqref="B112:B221">
    <cfRule type="expression" dxfId="4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0437"/>
  <sheetViews>
    <sheetView tabSelected="1"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178" t="s">
        <v>216</v>
      </c>
      <c r="F1" s="178"/>
      <c r="G1" s="178"/>
      <c r="H1" s="178"/>
      <c r="I1" s="178"/>
      <c r="J1" s="178"/>
      <c r="L1" s="4" t="s">
        <v>0</v>
      </c>
      <c r="N1" s="5">
        <v>28</v>
      </c>
    </row>
    <row r="2" spans="1:38" ht="16.5" customHeight="1">
      <c r="D2" s="2"/>
      <c r="E2" s="178"/>
      <c r="F2" s="178"/>
      <c r="G2" s="178"/>
      <c r="H2" s="178"/>
      <c r="I2" s="178"/>
      <c r="J2" s="178"/>
      <c r="L2" s="8" t="e">
        <f ca="1">INDIRECT("лоты!C"&amp;SUM(N1,3))</f>
        <v>#REF!</v>
      </c>
      <c r="M2" s="9" t="s">
        <v>1</v>
      </c>
      <c r="N2" s="10"/>
      <c r="O2" s="11"/>
      <c r="P2" s="179" t="s">
        <v>2</v>
      </c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9"/>
      <c r="AB2" s="179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178"/>
      <c r="F3" s="178"/>
      <c r="G3" s="178"/>
      <c r="H3" s="178"/>
      <c r="I3" s="178"/>
      <c r="J3" s="178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36</v>
      </c>
      <c r="M4" s="9" t="s">
        <v>4</v>
      </c>
      <c r="N4" s="10"/>
      <c r="O4" s="11"/>
      <c r="P4" s="180" t="s">
        <v>5</v>
      </c>
      <c r="Q4" s="180" t="s">
        <v>6</v>
      </c>
      <c r="R4" s="180" t="s">
        <v>7</v>
      </c>
      <c r="S4" s="180" t="s">
        <v>8</v>
      </c>
      <c r="T4" s="180" t="s">
        <v>9</v>
      </c>
      <c r="U4" s="180" t="s">
        <v>10</v>
      </c>
      <c r="V4" s="180" t="s">
        <v>11</v>
      </c>
      <c r="W4" s="180" t="s">
        <v>12</v>
      </c>
      <c r="X4" s="184" t="s">
        <v>13</v>
      </c>
      <c r="Y4" s="185" t="s">
        <v>14</v>
      </c>
      <c r="Z4" s="186"/>
      <c r="AA4" s="185" t="s">
        <v>15</v>
      </c>
      <c r="AB4" s="186"/>
      <c r="AI4" s="12"/>
      <c r="AJ4" s="12"/>
      <c r="AK4" s="13"/>
      <c r="AL4" s="12"/>
    </row>
    <row r="5" spans="1:38" ht="15" customHeight="1">
      <c r="B5" s="191" t="s">
        <v>177</v>
      </c>
      <c r="C5" s="191"/>
      <c r="D5" s="191"/>
      <c r="E5" s="191"/>
      <c r="F5" s="191"/>
      <c r="G5" s="191"/>
      <c r="H5" s="191"/>
      <c r="I5" s="191"/>
      <c r="J5" s="191"/>
      <c r="L5" s="12">
        <v>36</v>
      </c>
      <c r="M5" s="12" t="s">
        <v>17</v>
      </c>
      <c r="N5" s="14"/>
      <c r="O5" s="11"/>
      <c r="P5" s="181"/>
      <c r="Q5" s="181"/>
      <c r="R5" s="181"/>
      <c r="S5" s="181"/>
      <c r="T5" s="181"/>
      <c r="U5" s="181"/>
      <c r="V5" s="181"/>
      <c r="W5" s="181"/>
      <c r="X5" s="184"/>
      <c r="Y5" s="187"/>
      <c r="Z5" s="188"/>
      <c r="AA5" s="187"/>
      <c r="AB5" s="188"/>
      <c r="AI5" s="12"/>
      <c r="AJ5" s="12"/>
      <c r="AK5" s="13"/>
      <c r="AL5" s="12"/>
    </row>
    <row r="6" spans="1:38" ht="15.75" customHeight="1">
      <c r="B6" s="191"/>
      <c r="C6" s="191"/>
      <c r="D6" s="191"/>
      <c r="E6" s="191"/>
      <c r="F6" s="191"/>
      <c r="G6" s="191"/>
      <c r="H6" s="191"/>
      <c r="I6" s="191"/>
      <c r="J6" s="191"/>
      <c r="L6" s="15">
        <v>71</v>
      </c>
      <c r="M6" s="9" t="s">
        <v>18</v>
      </c>
      <c r="N6" s="9"/>
      <c r="P6" s="181"/>
      <c r="Q6" s="181"/>
      <c r="R6" s="181"/>
      <c r="S6" s="181"/>
      <c r="T6" s="181"/>
      <c r="U6" s="181"/>
      <c r="V6" s="181"/>
      <c r="W6" s="181"/>
      <c r="X6" s="184"/>
      <c r="Y6" s="187"/>
      <c r="Z6" s="188"/>
      <c r="AA6" s="187"/>
      <c r="AB6" s="188"/>
      <c r="AI6" s="12"/>
      <c r="AJ6" s="12"/>
      <c r="AK6" s="13"/>
      <c r="AL6" s="12"/>
    </row>
    <row r="7" spans="1:38" ht="15.75" customHeight="1">
      <c r="A7" s="16"/>
      <c r="L7" s="12">
        <v>72</v>
      </c>
      <c r="M7" s="12" t="s">
        <v>19</v>
      </c>
      <c r="N7" s="12"/>
      <c r="P7" s="182"/>
      <c r="Q7" s="182"/>
      <c r="R7" s="182"/>
      <c r="S7" s="182"/>
      <c r="T7" s="182"/>
      <c r="U7" s="182"/>
      <c r="V7" s="182"/>
      <c r="W7" s="182"/>
      <c r="X7" s="184"/>
      <c r="Y7" s="189"/>
      <c r="Z7" s="190"/>
      <c r="AA7" s="189"/>
      <c r="AB7" s="190"/>
      <c r="AI7" s="12"/>
      <c r="AJ7" s="12"/>
      <c r="AK7" s="13"/>
      <c r="AL7" s="12"/>
    </row>
    <row r="8" spans="1:38" ht="15.75" customHeight="1">
      <c r="A8" s="16"/>
      <c r="B8" s="191" t="s">
        <v>20</v>
      </c>
      <c r="C8" s="191"/>
      <c r="D8" s="191"/>
      <c r="E8" s="191"/>
      <c r="F8" s="191"/>
      <c r="G8" s="191"/>
      <c r="H8" s="191"/>
      <c r="I8" s="191"/>
      <c r="J8" s="191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192" t="s">
        <v>22</v>
      </c>
      <c r="Z8" s="192"/>
      <c r="AA8" s="192" t="s">
        <v>23</v>
      </c>
      <c r="AB8" s="192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191"/>
      <c r="C9" s="191"/>
      <c r="D9" s="191"/>
      <c r="E9" s="191"/>
      <c r="F9" s="191"/>
      <c r="G9" s="191"/>
      <c r="H9" s="191"/>
      <c r="I9" s="191"/>
      <c r="J9" s="191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192" t="s">
        <v>22</v>
      </c>
      <c r="Z9" s="192"/>
      <c r="AA9" s="192" t="s">
        <v>23</v>
      </c>
      <c r="AB9" s="192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193" t="s">
        <v>26</v>
      </c>
      <c r="C10" s="193"/>
      <c r="D10" s="193"/>
      <c r="E10" s="193"/>
      <c r="F10" s="193"/>
      <c r="G10" s="193"/>
      <c r="H10" s="193"/>
      <c r="I10" s="193"/>
      <c r="J10" s="193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192" t="s">
        <v>28</v>
      </c>
      <c r="Z10" s="192"/>
      <c r="AA10" s="192" t="s">
        <v>29</v>
      </c>
      <c r="AB10" s="192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193"/>
      <c r="C11" s="193"/>
      <c r="D11" s="193"/>
      <c r="E11" s="193"/>
      <c r="F11" s="193"/>
      <c r="G11" s="193"/>
      <c r="H11" s="193"/>
      <c r="I11" s="193"/>
      <c r="J11" s="193"/>
      <c r="L11" s="12" t="str">
        <f>INDEX(C113:C223,MATCH(L9,C113:C223,0)-1)</f>
        <v>Метро "Марьино" (выс.)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192" t="s">
        <v>28</v>
      </c>
      <c r="Z11" s="192"/>
      <c r="AA11" s="192" t="s">
        <v>29</v>
      </c>
      <c r="AB11" s="192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 t="e">
        <v>#N/A</v>
      </c>
      <c r="M13" s="12" t="s">
        <v>32</v>
      </c>
      <c r="N13" s="24" t="e">
        <f>L13-E39</f>
        <v>#N/A</v>
      </c>
      <c r="O13" s="21"/>
      <c r="P13" s="183" t="s">
        <v>33</v>
      </c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191" t="s">
        <v>34</v>
      </c>
      <c r="C14" s="191"/>
      <c r="D14" s="191"/>
      <c r="E14" s="191"/>
      <c r="F14" s="191"/>
      <c r="G14" s="191"/>
      <c r="H14" s="191"/>
      <c r="I14" s="191"/>
      <c r="J14" s="191"/>
      <c r="L14" s="26" t="e">
        <v>#N/A</v>
      </c>
      <c r="M14" s="1" t="s">
        <v>35</v>
      </c>
      <c r="N14" s="24" t="e">
        <f>L14-E35</f>
        <v>#N/A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191"/>
      <c r="C15" s="191"/>
      <c r="D15" s="191"/>
      <c r="E15" s="191"/>
      <c r="F15" s="191"/>
      <c r="G15" s="191"/>
      <c r="H15" s="191"/>
      <c r="I15" s="191"/>
      <c r="J15" s="191"/>
      <c r="L15" s="26" t="e">
        <v>#N/A</v>
      </c>
      <c r="M15" s="12" t="s">
        <v>36</v>
      </c>
      <c r="N15" s="24" t="e">
        <f>L15-E37</f>
        <v>#N/A</v>
      </c>
      <c r="O15" s="21"/>
      <c r="P15" s="194" t="s">
        <v>5</v>
      </c>
      <c r="Q15" s="194"/>
      <c r="R15" s="194"/>
      <c r="S15" s="194"/>
      <c r="T15" s="184" t="s">
        <v>37</v>
      </c>
      <c r="U15" s="184"/>
      <c r="V15" s="184"/>
      <c r="W15" s="184" t="s">
        <v>38</v>
      </c>
      <c r="X15" s="184"/>
      <c r="Y15" s="184"/>
      <c r="Z15" s="184" t="s">
        <v>39</v>
      </c>
      <c r="AA15" s="184"/>
      <c r="AB15" s="184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193" t="s">
        <v>138</v>
      </c>
      <c r="C16" s="193"/>
      <c r="D16" s="193"/>
      <c r="E16" s="193"/>
      <c r="F16" s="193"/>
      <c r="G16" s="193"/>
      <c r="H16" s="193"/>
      <c r="I16" s="193"/>
      <c r="J16" s="193"/>
      <c r="L16" s="20"/>
      <c r="M16" s="12"/>
      <c r="N16" s="12"/>
      <c r="O16" s="21"/>
      <c r="P16" s="194"/>
      <c r="Q16" s="194"/>
      <c r="R16" s="194"/>
      <c r="S16" s="194"/>
      <c r="T16" s="184"/>
      <c r="U16" s="184"/>
      <c r="V16" s="184"/>
      <c r="W16" s="184"/>
      <c r="X16" s="184"/>
      <c r="Y16" s="184"/>
      <c r="Z16" s="184"/>
      <c r="AA16" s="184"/>
      <c r="AB16" s="184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193"/>
      <c r="C17" s="193"/>
      <c r="D17" s="193"/>
      <c r="E17" s="193"/>
      <c r="F17" s="193"/>
      <c r="G17" s="193"/>
      <c r="H17" s="193"/>
      <c r="I17" s="193"/>
      <c r="J17" s="193"/>
      <c r="L17" s="12"/>
      <c r="M17" s="12"/>
      <c r="N17" s="12"/>
      <c r="O17" s="21"/>
      <c r="P17" s="194" t="s">
        <v>41</v>
      </c>
      <c r="Q17" s="194"/>
      <c r="R17" s="194"/>
      <c r="S17" s="194"/>
      <c r="T17" s="184" t="s">
        <v>42</v>
      </c>
      <c r="U17" s="184"/>
      <c r="V17" s="184"/>
      <c r="W17" s="184" t="s">
        <v>43</v>
      </c>
      <c r="X17" s="184"/>
      <c r="Y17" s="184"/>
      <c r="Z17" s="184" t="s">
        <v>41</v>
      </c>
      <c r="AA17" s="184"/>
      <c r="AB17" s="184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e">
        <v>#N/A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191" t="s">
        <v>45</v>
      </c>
      <c r="C19" s="191"/>
      <c r="D19" s="191"/>
      <c r="E19" s="191"/>
      <c r="F19" s="191"/>
      <c r="G19" s="191"/>
      <c r="H19" s="191"/>
      <c r="I19" s="191"/>
      <c r="J19" s="191"/>
      <c r="L19" s="12"/>
      <c r="M19" s="12" t="s">
        <v>46</v>
      </c>
      <c r="N19" s="12"/>
      <c r="O19" s="21"/>
      <c r="P19" s="179" t="s">
        <v>47</v>
      </c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191"/>
      <c r="C20" s="191"/>
      <c r="D20" s="191"/>
      <c r="E20" s="191"/>
      <c r="F20" s="191"/>
      <c r="G20" s="191"/>
      <c r="H20" s="191"/>
      <c r="I20" s="191"/>
      <c r="J20" s="191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195" t="s">
        <v>5</v>
      </c>
      <c r="Q21" s="195" t="s">
        <v>56</v>
      </c>
      <c r="R21" s="198" t="s">
        <v>57</v>
      </c>
      <c r="S21" s="199"/>
      <c r="T21" s="198" t="s">
        <v>58</v>
      </c>
      <c r="U21" s="199"/>
      <c r="V21" s="32"/>
      <c r="W21" s="195" t="s">
        <v>5</v>
      </c>
      <c r="X21" s="195" t="s">
        <v>56</v>
      </c>
      <c r="Y21" s="198" t="s">
        <v>57</v>
      </c>
      <c r="Z21" s="199"/>
      <c r="AA21" s="198" t="s">
        <v>58</v>
      </c>
      <c r="AB21" s="199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193" t="s">
        <v>178</v>
      </c>
      <c r="C22" s="193"/>
      <c r="D22" s="193"/>
      <c r="E22" s="193"/>
      <c r="F22" s="193"/>
      <c r="G22" s="193"/>
      <c r="H22" s="193"/>
      <c r="I22" s="193"/>
      <c r="J22" s="193"/>
      <c r="P22" s="196"/>
      <c r="Q22" s="196"/>
      <c r="R22" s="195" t="s">
        <v>60</v>
      </c>
      <c r="S22" s="195" t="s">
        <v>61</v>
      </c>
      <c r="T22" s="195" t="s">
        <v>60</v>
      </c>
      <c r="U22" s="195" t="s">
        <v>61</v>
      </c>
      <c r="V22" s="32"/>
      <c r="W22" s="196"/>
      <c r="X22" s="196"/>
      <c r="Y22" s="195" t="s">
        <v>60</v>
      </c>
      <c r="Z22" s="195" t="s">
        <v>61</v>
      </c>
      <c r="AA22" s="195" t="s">
        <v>60</v>
      </c>
      <c r="AB22" s="195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193"/>
      <c r="C23" s="193"/>
      <c r="D23" s="193"/>
      <c r="E23" s="193"/>
      <c r="F23" s="193"/>
      <c r="G23" s="193"/>
      <c r="H23" s="193"/>
      <c r="I23" s="193"/>
      <c r="J23" s="193"/>
      <c r="P23" s="196"/>
      <c r="Q23" s="196"/>
      <c r="R23" s="196"/>
      <c r="S23" s="196"/>
      <c r="T23" s="196"/>
      <c r="U23" s="196"/>
      <c r="V23" s="32"/>
      <c r="W23" s="196"/>
      <c r="X23" s="196"/>
      <c r="Y23" s="196"/>
      <c r="Z23" s="196"/>
      <c r="AA23" s="196"/>
      <c r="AB23" s="196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196"/>
      <c r="Q24" s="196"/>
      <c r="R24" s="196"/>
      <c r="S24" s="196"/>
      <c r="T24" s="196"/>
      <c r="U24" s="196"/>
      <c r="V24" s="32"/>
      <c r="W24" s="196"/>
      <c r="X24" s="196"/>
      <c r="Y24" s="196"/>
      <c r="Z24" s="196"/>
      <c r="AA24" s="196"/>
      <c r="AB24" s="196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196"/>
      <c r="Q25" s="196"/>
      <c r="R25" s="196"/>
      <c r="S25" s="196"/>
      <c r="T25" s="196"/>
      <c r="U25" s="196"/>
      <c r="V25" s="32"/>
      <c r="W25" s="196"/>
      <c r="X25" s="196"/>
      <c r="Y25" s="196"/>
      <c r="Z25" s="196"/>
      <c r="AA25" s="196"/>
      <c r="AB25" s="196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193" t="s">
        <v>62</v>
      </c>
      <c r="C26" s="193"/>
      <c r="D26" s="193"/>
      <c r="E26" s="193"/>
      <c r="F26" s="193"/>
      <c r="G26" s="193"/>
      <c r="H26" s="193"/>
      <c r="I26" s="193"/>
      <c r="J26" s="193"/>
      <c r="P26" s="197"/>
      <c r="Q26" s="197"/>
      <c r="R26" s="197"/>
      <c r="S26" s="197"/>
      <c r="T26" s="197"/>
      <c r="U26" s="197"/>
      <c r="V26" s="33"/>
      <c r="W26" s="197"/>
      <c r="X26" s="197"/>
      <c r="Y26" s="197"/>
      <c r="Z26" s="197"/>
      <c r="AA26" s="197"/>
      <c r="AB26" s="197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193"/>
      <c r="C27" s="193"/>
      <c r="D27" s="193"/>
      <c r="E27" s="193"/>
      <c r="F27" s="193"/>
      <c r="G27" s="193"/>
      <c r="H27" s="193"/>
      <c r="I27" s="193"/>
      <c r="J27" s="193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193" t="s">
        <v>179</v>
      </c>
      <c r="C28" s="193"/>
      <c r="D28" s="193"/>
      <c r="E28" s="193"/>
      <c r="F28" s="193"/>
      <c r="G28" s="193"/>
      <c r="H28" s="193"/>
      <c r="I28" s="193"/>
      <c r="J28" s="193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193"/>
      <c r="C29" s="193"/>
      <c r="D29" s="193"/>
      <c r="E29" s="193"/>
      <c r="F29" s="193"/>
      <c r="G29" s="193"/>
      <c r="H29" s="193"/>
      <c r="I29" s="193"/>
      <c r="J29" s="193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193" t="s">
        <v>180</v>
      </c>
      <c r="C30" s="193"/>
      <c r="D30" s="193"/>
      <c r="E30" s="193"/>
      <c r="F30" s="193"/>
      <c r="G30" s="193"/>
      <c r="H30" s="193"/>
      <c r="I30" s="193"/>
      <c r="J30" s="193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193"/>
      <c r="C31" s="193"/>
      <c r="D31" s="193"/>
      <c r="E31" s="193"/>
      <c r="F31" s="193"/>
      <c r="G31" s="193"/>
      <c r="H31" s="193"/>
      <c r="I31" s="193"/>
      <c r="J31" s="193"/>
      <c r="M31" s="1">
        <v>31</v>
      </c>
      <c r="N31" s="1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0</v>
      </c>
      <c r="S32" s="34" t="s">
        <v>63</v>
      </c>
      <c r="T32" s="34">
        <v>0</v>
      </c>
      <c r="U32" s="34" t="s">
        <v>63</v>
      </c>
      <c r="V32" s="33"/>
      <c r="W32" s="36">
        <v>2</v>
      </c>
      <c r="X32" s="41">
        <v>0.22916666666666666</v>
      </c>
      <c r="Y32" s="34">
        <v>0</v>
      </c>
      <c r="Z32" s="34" t="s">
        <v>63</v>
      </c>
      <c r="AA32" s="34">
        <v>0</v>
      </c>
      <c r="AB32" s="34" t="s">
        <v>63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191" t="s">
        <v>68</v>
      </c>
      <c r="C33" s="191"/>
      <c r="D33" s="191"/>
      <c r="E33" s="191"/>
      <c r="F33" s="191"/>
      <c r="G33" s="191"/>
      <c r="H33" s="191"/>
      <c r="I33" s="191"/>
      <c r="J33" s="191"/>
      <c r="M33" s="1">
        <v>33</v>
      </c>
      <c r="N33" s="40">
        <v>360</v>
      </c>
      <c r="P33" s="34">
        <v>1</v>
      </c>
      <c r="Q33" s="35">
        <v>0.25</v>
      </c>
      <c r="R33" s="34">
        <v>0</v>
      </c>
      <c r="S33" s="34" t="s">
        <v>63</v>
      </c>
      <c r="T33" s="34">
        <v>0</v>
      </c>
      <c r="U33" s="34" t="s">
        <v>63</v>
      </c>
      <c r="V33" s="33"/>
      <c r="W33" s="36">
        <v>2</v>
      </c>
      <c r="X33" s="41">
        <v>0.25</v>
      </c>
      <c r="Y33" s="34">
        <v>0</v>
      </c>
      <c r="Z33" s="34" t="s">
        <v>63</v>
      </c>
      <c r="AA33" s="34">
        <v>0</v>
      </c>
      <c r="AB33" s="34" t="s">
        <v>63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191"/>
      <c r="C34" s="191"/>
      <c r="D34" s="191"/>
      <c r="E34" s="191"/>
      <c r="F34" s="191"/>
      <c r="G34" s="191"/>
      <c r="H34" s="191"/>
      <c r="I34" s="191"/>
      <c r="J34" s="191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66</v>
      </c>
      <c r="T34" s="34">
        <v>1</v>
      </c>
      <c r="U34" s="34" t="s">
        <v>66</v>
      </c>
      <c r="V34" s="33"/>
      <c r="W34" s="36">
        <v>2</v>
      </c>
      <c r="X34" s="41">
        <v>0.27083333333333331</v>
      </c>
      <c r="Y34" s="34">
        <v>1</v>
      </c>
      <c r="Z34" s="34" t="s">
        <v>66</v>
      </c>
      <c r="AA34" s="34">
        <v>1</v>
      </c>
      <c r="AB34" s="34" t="s">
        <v>66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00" t="s">
        <v>69</v>
      </c>
      <c r="C35" s="200"/>
      <c r="D35" s="200"/>
      <c r="E35" s="201">
        <f t="array" ref="E35">ROUND(MAX(IF(G104:G223=0,H104:H223)),2)</f>
        <v>14.12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3</v>
      </c>
      <c r="S35" s="34">
        <v>10</v>
      </c>
      <c r="T35" s="34">
        <v>3</v>
      </c>
      <c r="U35" s="34">
        <v>10</v>
      </c>
      <c r="V35" s="33"/>
      <c r="W35" s="36">
        <v>2</v>
      </c>
      <c r="X35" s="41">
        <v>0.29166666666666669</v>
      </c>
      <c r="Y35" s="34">
        <v>1</v>
      </c>
      <c r="Z35" s="34" t="s">
        <v>66</v>
      </c>
      <c r="AA35" s="34">
        <v>1</v>
      </c>
      <c r="AB35" s="34" t="s">
        <v>66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00"/>
      <c r="C36" s="200"/>
      <c r="D36" s="200"/>
      <c r="E36" s="201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3</v>
      </c>
      <c r="S36" s="34">
        <v>10</v>
      </c>
      <c r="T36" s="34">
        <v>3</v>
      </c>
      <c r="U36" s="34">
        <v>10</v>
      </c>
      <c r="V36" s="32"/>
      <c r="W36" s="38">
        <v>2</v>
      </c>
      <c r="X36" s="39">
        <v>0.3125</v>
      </c>
      <c r="Y36" s="34">
        <v>1</v>
      </c>
      <c r="Z36" s="34" t="s">
        <v>66</v>
      </c>
      <c r="AA36" s="34">
        <v>1</v>
      </c>
      <c r="AB36" s="34" t="s">
        <v>66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00" t="s">
        <v>71</v>
      </c>
      <c r="C37" s="200"/>
      <c r="D37" s="200"/>
      <c r="E37" s="201">
        <f t="array" ref="E37">ROUND(MAX(IF(G104:G223=1,H104:H223)),2)</f>
        <v>14.11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3</v>
      </c>
      <c r="S37" s="34">
        <v>10</v>
      </c>
      <c r="T37" s="34">
        <v>3</v>
      </c>
      <c r="U37" s="34">
        <v>10</v>
      </c>
      <c r="V37" s="32"/>
      <c r="W37" s="38">
        <v>2</v>
      </c>
      <c r="X37" s="39">
        <v>0.33333333333333331</v>
      </c>
      <c r="Y37" s="34">
        <v>1</v>
      </c>
      <c r="Z37" s="34" t="s">
        <v>66</v>
      </c>
      <c r="AA37" s="34">
        <v>1</v>
      </c>
      <c r="AB37" s="34" t="s">
        <v>66</v>
      </c>
    </row>
    <row r="38" spans="1:38" ht="15.75" customHeight="1">
      <c r="A38" s="16"/>
      <c r="B38" s="200"/>
      <c r="C38" s="200"/>
      <c r="D38" s="200"/>
      <c r="E38" s="201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3</v>
      </c>
      <c r="S38" s="34">
        <v>10</v>
      </c>
      <c r="T38" s="34">
        <v>3</v>
      </c>
      <c r="U38" s="34">
        <v>10</v>
      </c>
      <c r="V38" s="32"/>
      <c r="W38" s="38">
        <v>2</v>
      </c>
      <c r="X38" s="39">
        <v>0.35416666666666669</v>
      </c>
      <c r="Y38" s="34">
        <v>1</v>
      </c>
      <c r="Z38" s="34" t="s">
        <v>66</v>
      </c>
      <c r="AA38" s="34">
        <v>1</v>
      </c>
      <c r="AB38" s="34" t="s">
        <v>66</v>
      </c>
    </row>
    <row r="39" spans="1:38" ht="15.75" customHeight="1">
      <c r="A39" s="16"/>
      <c r="B39" s="200" t="s">
        <v>72</v>
      </c>
      <c r="C39" s="200"/>
      <c r="D39" s="200"/>
      <c r="E39" s="201">
        <f>SUM(E35:E38)</f>
        <v>28.229999999999997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3</v>
      </c>
      <c r="S39" s="34">
        <v>10</v>
      </c>
      <c r="T39" s="34">
        <v>3</v>
      </c>
      <c r="U39" s="34">
        <v>10</v>
      </c>
      <c r="V39" s="32"/>
      <c r="W39" s="38">
        <v>2</v>
      </c>
      <c r="X39" s="39">
        <v>0.375</v>
      </c>
      <c r="Y39" s="34">
        <v>1</v>
      </c>
      <c r="Z39" s="34" t="s">
        <v>66</v>
      </c>
      <c r="AA39" s="34">
        <v>1</v>
      </c>
      <c r="AB39" s="34" t="s">
        <v>66</v>
      </c>
    </row>
    <row r="40" spans="1:38" ht="15.75" customHeight="1">
      <c r="A40" s="16"/>
      <c r="B40" s="200"/>
      <c r="C40" s="200"/>
      <c r="D40" s="200"/>
      <c r="E40" s="201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2</v>
      </c>
      <c r="S40" s="34" t="s">
        <v>67</v>
      </c>
      <c r="T40" s="34">
        <v>2</v>
      </c>
      <c r="U40" s="34" t="s">
        <v>67</v>
      </c>
      <c r="V40" s="32"/>
      <c r="W40" s="38">
        <v>2</v>
      </c>
      <c r="X40" s="39">
        <v>0.39583333333333331</v>
      </c>
      <c r="Y40" s="34">
        <v>2</v>
      </c>
      <c r="Z40" s="34" t="s">
        <v>67</v>
      </c>
      <c r="AA40" s="34">
        <v>2</v>
      </c>
      <c r="AB40" s="34" t="s">
        <v>67</v>
      </c>
    </row>
    <row r="41" spans="1:38" ht="15.75" customHeight="1">
      <c r="A41" s="16"/>
      <c r="B41" s="200"/>
      <c r="C41" s="200"/>
      <c r="D41" s="200"/>
      <c r="E41" s="203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1</v>
      </c>
      <c r="S41" s="34" t="s">
        <v>67</v>
      </c>
      <c r="T41" s="34">
        <v>1</v>
      </c>
      <c r="U41" s="34" t="s">
        <v>67</v>
      </c>
      <c r="V41" s="32"/>
      <c r="W41" s="38">
        <v>2</v>
      </c>
      <c r="X41" s="39">
        <v>0.41666666666666669</v>
      </c>
      <c r="Y41" s="34">
        <v>1</v>
      </c>
      <c r="Z41" s="34" t="s">
        <v>67</v>
      </c>
      <c r="AA41" s="34">
        <v>1</v>
      </c>
      <c r="AB41" s="34" t="s">
        <v>67</v>
      </c>
    </row>
    <row r="42" spans="1:38" ht="15.75" customHeight="1">
      <c r="A42" s="16"/>
      <c r="B42" s="200"/>
      <c r="C42" s="200"/>
      <c r="D42" s="200"/>
      <c r="E42" s="203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2</v>
      </c>
      <c r="S42" s="34" t="s">
        <v>67</v>
      </c>
      <c r="T42" s="34">
        <v>2</v>
      </c>
      <c r="U42" s="34" t="s">
        <v>67</v>
      </c>
      <c r="V42" s="32"/>
      <c r="W42" s="38">
        <v>2</v>
      </c>
      <c r="X42" s="39">
        <v>0.4375</v>
      </c>
      <c r="Y42" s="34">
        <v>2</v>
      </c>
      <c r="Z42" s="34" t="s">
        <v>67</v>
      </c>
      <c r="AA42" s="34">
        <v>2</v>
      </c>
      <c r="AB42" s="34" t="s">
        <v>67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1</v>
      </c>
      <c r="S43" s="34" t="s">
        <v>67</v>
      </c>
      <c r="T43" s="34">
        <v>1</v>
      </c>
      <c r="U43" s="34" t="s">
        <v>67</v>
      </c>
      <c r="V43" s="32"/>
      <c r="W43" s="38">
        <v>2</v>
      </c>
      <c r="X43" s="39">
        <v>0.45833333333333298</v>
      </c>
      <c r="Y43" s="34">
        <v>1</v>
      </c>
      <c r="Z43" s="34" t="s">
        <v>67</v>
      </c>
      <c r="AA43" s="34">
        <v>1</v>
      </c>
      <c r="AB43" s="34" t="s">
        <v>67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2</v>
      </c>
      <c r="S44" s="34" t="s">
        <v>67</v>
      </c>
      <c r="T44" s="34">
        <v>2</v>
      </c>
      <c r="U44" s="34" t="s">
        <v>67</v>
      </c>
      <c r="V44" s="32"/>
      <c r="W44" s="38">
        <v>2</v>
      </c>
      <c r="X44" s="39">
        <v>0.47916666666666702</v>
      </c>
      <c r="Y44" s="34">
        <v>2</v>
      </c>
      <c r="Z44" s="34" t="s">
        <v>67</v>
      </c>
      <c r="AA44" s="34">
        <v>2</v>
      </c>
      <c r="AB44" s="34" t="s">
        <v>67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1</v>
      </c>
      <c r="S45" s="34" t="s">
        <v>67</v>
      </c>
      <c r="T45" s="34">
        <v>1</v>
      </c>
      <c r="U45" s="34" t="s">
        <v>67</v>
      </c>
      <c r="V45" s="32"/>
      <c r="W45" s="38">
        <v>2</v>
      </c>
      <c r="X45" s="39">
        <v>0.5</v>
      </c>
      <c r="Y45" s="34">
        <v>1</v>
      </c>
      <c r="Z45" s="34" t="s">
        <v>67</v>
      </c>
      <c r="AA45" s="34">
        <v>1</v>
      </c>
      <c r="AB45" s="34" t="s">
        <v>67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2</v>
      </c>
      <c r="S46" s="34" t="s">
        <v>67</v>
      </c>
      <c r="T46" s="34">
        <v>2</v>
      </c>
      <c r="U46" s="34" t="s">
        <v>67</v>
      </c>
      <c r="V46" s="32"/>
      <c r="W46" s="38">
        <v>2</v>
      </c>
      <c r="X46" s="39">
        <v>0.52083333333333337</v>
      </c>
      <c r="Y46" s="34">
        <v>2</v>
      </c>
      <c r="Z46" s="34" t="s">
        <v>141</v>
      </c>
      <c r="AA46" s="34">
        <v>2</v>
      </c>
      <c r="AB46" s="34" t="s">
        <v>141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1</v>
      </c>
      <c r="S47" s="34" t="s">
        <v>67</v>
      </c>
      <c r="T47" s="34">
        <v>1</v>
      </c>
      <c r="U47" s="34" t="s">
        <v>67</v>
      </c>
      <c r="V47" s="32"/>
      <c r="W47" s="38">
        <v>2</v>
      </c>
      <c r="X47" s="39">
        <v>0.54166666666666663</v>
      </c>
      <c r="Y47" s="34">
        <v>2</v>
      </c>
      <c r="Z47" s="34" t="s">
        <v>141</v>
      </c>
      <c r="AA47" s="34">
        <v>2</v>
      </c>
      <c r="AB47" s="34" t="s">
        <v>141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2</v>
      </c>
      <c r="S48" s="34" t="s">
        <v>67</v>
      </c>
      <c r="T48" s="34">
        <v>2</v>
      </c>
      <c r="U48" s="34" t="s">
        <v>67</v>
      </c>
      <c r="V48" s="32"/>
      <c r="W48" s="38">
        <v>2</v>
      </c>
      <c r="X48" s="39">
        <v>0.5625</v>
      </c>
      <c r="Y48" s="34">
        <v>2</v>
      </c>
      <c r="Z48" s="34" t="s">
        <v>141</v>
      </c>
      <c r="AA48" s="34">
        <v>2</v>
      </c>
      <c r="AB48" s="34" t="s">
        <v>141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1</v>
      </c>
      <c r="S49" s="34" t="s">
        <v>67</v>
      </c>
      <c r="T49" s="34">
        <v>1</v>
      </c>
      <c r="U49" s="34" t="s">
        <v>67</v>
      </c>
      <c r="V49" s="32"/>
      <c r="W49" s="38">
        <v>2</v>
      </c>
      <c r="X49" s="39">
        <v>0.58333333333333337</v>
      </c>
      <c r="Y49" s="34">
        <v>2</v>
      </c>
      <c r="Z49" s="34" t="s">
        <v>141</v>
      </c>
      <c r="AA49" s="34">
        <v>2</v>
      </c>
      <c r="AB49" s="34" t="s">
        <v>141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67</v>
      </c>
      <c r="T50" s="34">
        <v>2</v>
      </c>
      <c r="U50" s="34" t="s">
        <v>67</v>
      </c>
      <c r="V50" s="32"/>
      <c r="W50" s="38">
        <v>2</v>
      </c>
      <c r="X50" s="39">
        <v>0.60416666666666663</v>
      </c>
      <c r="Y50" s="34">
        <v>1</v>
      </c>
      <c r="Z50" s="34" t="s">
        <v>141</v>
      </c>
      <c r="AA50" s="34">
        <v>1</v>
      </c>
      <c r="AB50" s="34" t="s">
        <v>141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1</v>
      </c>
      <c r="S51" s="34" t="s">
        <v>67</v>
      </c>
      <c r="T51" s="34">
        <v>1</v>
      </c>
      <c r="U51" s="34" t="s">
        <v>67</v>
      </c>
      <c r="V51" s="32"/>
      <c r="W51" s="38">
        <v>2</v>
      </c>
      <c r="X51" s="39">
        <v>0.625</v>
      </c>
      <c r="Y51" s="34">
        <v>2</v>
      </c>
      <c r="Z51" s="34" t="s">
        <v>141</v>
      </c>
      <c r="AA51" s="34">
        <v>2</v>
      </c>
      <c r="AB51" s="34" t="s">
        <v>141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2</v>
      </c>
      <c r="S52" s="34" t="s">
        <v>67</v>
      </c>
      <c r="T52" s="34">
        <v>2</v>
      </c>
      <c r="U52" s="34" t="s">
        <v>67</v>
      </c>
      <c r="V52" s="32"/>
      <c r="W52" s="38">
        <v>2</v>
      </c>
      <c r="X52" s="39">
        <v>0.64583333333333337</v>
      </c>
      <c r="Y52" s="34">
        <v>2</v>
      </c>
      <c r="Z52" s="34" t="s">
        <v>141</v>
      </c>
      <c r="AA52" s="34">
        <v>2</v>
      </c>
      <c r="AB52" s="34" t="s">
        <v>141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1</v>
      </c>
      <c r="S53" s="34" t="s">
        <v>67</v>
      </c>
      <c r="T53" s="34">
        <v>1</v>
      </c>
      <c r="U53" s="34" t="s">
        <v>67</v>
      </c>
      <c r="V53" s="32"/>
      <c r="W53" s="38">
        <v>2</v>
      </c>
      <c r="X53" s="39">
        <v>0.66666666666666663</v>
      </c>
      <c r="Y53" s="34">
        <v>2</v>
      </c>
      <c r="Z53" s="34" t="s">
        <v>141</v>
      </c>
      <c r="AA53" s="34">
        <v>2</v>
      </c>
      <c r="AB53" s="34" t="s">
        <v>141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73</v>
      </c>
      <c r="T54" s="34">
        <v>2</v>
      </c>
      <c r="U54" s="34" t="s">
        <v>73</v>
      </c>
      <c r="V54" s="32"/>
      <c r="W54" s="38">
        <v>2</v>
      </c>
      <c r="X54" s="39">
        <v>0.6875</v>
      </c>
      <c r="Y54" s="34">
        <v>2</v>
      </c>
      <c r="Z54" s="34" t="s">
        <v>141</v>
      </c>
      <c r="AA54" s="34">
        <v>2</v>
      </c>
      <c r="AB54" s="34" t="s">
        <v>141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3</v>
      </c>
      <c r="S55" s="34" t="s">
        <v>73</v>
      </c>
      <c r="T55" s="34">
        <v>3</v>
      </c>
      <c r="U55" s="34" t="s">
        <v>73</v>
      </c>
      <c r="V55" s="32"/>
      <c r="W55" s="38">
        <v>2</v>
      </c>
      <c r="X55" s="39">
        <v>0.70833333333333337</v>
      </c>
      <c r="Y55" s="34">
        <v>1</v>
      </c>
      <c r="Z55" s="34" t="s">
        <v>141</v>
      </c>
      <c r="AA55" s="34">
        <v>1</v>
      </c>
      <c r="AB55" s="34" t="s">
        <v>141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73</v>
      </c>
      <c r="T56" s="34">
        <v>2</v>
      </c>
      <c r="U56" s="34" t="s">
        <v>73</v>
      </c>
      <c r="V56" s="32"/>
      <c r="W56" s="38">
        <v>2</v>
      </c>
      <c r="X56" s="39">
        <v>0.72916666666666663</v>
      </c>
      <c r="Y56" s="34">
        <v>2</v>
      </c>
      <c r="Z56" s="34" t="s">
        <v>141</v>
      </c>
      <c r="AA56" s="34">
        <v>2</v>
      </c>
      <c r="AB56" s="34" t="s">
        <v>141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3</v>
      </c>
      <c r="S57" s="34" t="s">
        <v>73</v>
      </c>
      <c r="T57" s="34">
        <v>3</v>
      </c>
      <c r="U57" s="34" t="s">
        <v>73</v>
      </c>
      <c r="V57" s="32"/>
      <c r="W57" s="38">
        <v>2</v>
      </c>
      <c r="X57" s="39">
        <v>0.75</v>
      </c>
      <c r="Y57" s="34">
        <v>2</v>
      </c>
      <c r="Z57" s="34" t="s">
        <v>141</v>
      </c>
      <c r="AA57" s="34">
        <v>2</v>
      </c>
      <c r="AB57" s="34" t="s">
        <v>141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67</v>
      </c>
      <c r="T58" s="34">
        <v>2</v>
      </c>
      <c r="U58" s="34" t="s">
        <v>67</v>
      </c>
      <c r="V58" s="32"/>
      <c r="W58" s="38">
        <v>2</v>
      </c>
      <c r="X58" s="39">
        <v>0.77083333333333337</v>
      </c>
      <c r="Y58" s="34">
        <v>2</v>
      </c>
      <c r="Z58" s="34" t="s">
        <v>141</v>
      </c>
      <c r="AA58" s="34">
        <v>2</v>
      </c>
      <c r="AB58" s="34" t="s">
        <v>141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1</v>
      </c>
      <c r="S59" s="34" t="s">
        <v>67</v>
      </c>
      <c r="T59" s="34">
        <v>1</v>
      </c>
      <c r="U59" s="34" t="s">
        <v>67</v>
      </c>
      <c r="V59" s="32"/>
      <c r="W59" s="38">
        <v>2</v>
      </c>
      <c r="X59" s="39">
        <v>0.79166666666666663</v>
      </c>
      <c r="Y59" s="34">
        <v>2</v>
      </c>
      <c r="Z59" s="34" t="s">
        <v>141</v>
      </c>
      <c r="AA59" s="34">
        <v>2</v>
      </c>
      <c r="AB59" s="34" t="s">
        <v>141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2</v>
      </c>
      <c r="S60" s="34" t="s">
        <v>67</v>
      </c>
      <c r="T60" s="34">
        <v>2</v>
      </c>
      <c r="U60" s="34" t="s">
        <v>67</v>
      </c>
      <c r="V60" s="32"/>
      <c r="W60" s="38">
        <v>2</v>
      </c>
      <c r="X60" s="39">
        <v>0.8125</v>
      </c>
      <c r="Y60" s="34">
        <v>1</v>
      </c>
      <c r="Z60" s="34" t="s">
        <v>141</v>
      </c>
      <c r="AA60" s="34">
        <v>1</v>
      </c>
      <c r="AB60" s="34" t="s">
        <v>141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1</v>
      </c>
      <c r="S61" s="34" t="s">
        <v>67</v>
      </c>
      <c r="T61" s="34">
        <v>1</v>
      </c>
      <c r="U61" s="34" t="s">
        <v>67</v>
      </c>
      <c r="V61" s="32"/>
      <c r="W61" s="38">
        <v>2</v>
      </c>
      <c r="X61" s="39">
        <v>0.83333333333333337</v>
      </c>
      <c r="Y61" s="34">
        <v>1</v>
      </c>
      <c r="Z61" s="34" t="s">
        <v>66</v>
      </c>
      <c r="AA61" s="34">
        <v>1</v>
      </c>
      <c r="AB61" s="34" t="s">
        <v>66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2</v>
      </c>
      <c r="S62" s="34" t="s">
        <v>67</v>
      </c>
      <c r="T62" s="34">
        <v>2</v>
      </c>
      <c r="U62" s="34" t="s">
        <v>67</v>
      </c>
      <c r="V62" s="32"/>
      <c r="W62" s="38">
        <v>2</v>
      </c>
      <c r="X62" s="39">
        <v>0.85416666666666663</v>
      </c>
      <c r="Y62" s="34">
        <v>1</v>
      </c>
      <c r="Z62" s="34" t="s">
        <v>66</v>
      </c>
      <c r="AA62" s="34">
        <v>1</v>
      </c>
      <c r="AB62" s="34" t="s">
        <v>66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1</v>
      </c>
      <c r="S63" s="34" t="s">
        <v>67</v>
      </c>
      <c r="T63" s="34">
        <v>1</v>
      </c>
      <c r="U63" s="34" t="s">
        <v>67</v>
      </c>
      <c r="V63" s="32"/>
      <c r="W63" s="38">
        <v>2</v>
      </c>
      <c r="X63" s="39">
        <v>0.875</v>
      </c>
      <c r="Y63" s="34">
        <v>1</v>
      </c>
      <c r="Z63" s="34" t="s">
        <v>66</v>
      </c>
      <c r="AA63" s="34">
        <v>1</v>
      </c>
      <c r="AB63" s="34" t="s">
        <v>66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2</v>
      </c>
      <c r="S64" s="34" t="s">
        <v>67</v>
      </c>
      <c r="T64" s="34">
        <v>2</v>
      </c>
      <c r="U64" s="34" t="s">
        <v>67</v>
      </c>
      <c r="V64" s="32"/>
      <c r="W64" s="38">
        <v>2</v>
      </c>
      <c r="X64" s="39">
        <v>0.89583333333333304</v>
      </c>
      <c r="Y64" s="34">
        <v>1</v>
      </c>
      <c r="Z64" s="34" t="s">
        <v>66</v>
      </c>
      <c r="AA64" s="34">
        <v>1</v>
      </c>
      <c r="AB64" s="34" t="s">
        <v>66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1</v>
      </c>
      <c r="S65" s="34" t="s">
        <v>67</v>
      </c>
      <c r="T65" s="34">
        <v>1</v>
      </c>
      <c r="U65" s="34" t="s">
        <v>67</v>
      </c>
      <c r="V65" s="32"/>
      <c r="W65" s="38">
        <v>2</v>
      </c>
      <c r="X65" s="39">
        <v>0.91666666666666663</v>
      </c>
      <c r="Y65" s="34">
        <v>1</v>
      </c>
      <c r="Z65" s="34" t="s">
        <v>66</v>
      </c>
      <c r="AA65" s="34">
        <v>1</v>
      </c>
      <c r="AB65" s="34" t="s">
        <v>66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1</v>
      </c>
      <c r="Z66" s="34" t="s">
        <v>66</v>
      </c>
      <c r="AA66" s="34">
        <v>1</v>
      </c>
      <c r="AB66" s="34" t="s">
        <v>66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0</v>
      </c>
      <c r="S67" s="34" t="s">
        <v>63</v>
      </c>
      <c r="T67" s="34">
        <v>0</v>
      </c>
      <c r="U67" s="34" t="s">
        <v>63</v>
      </c>
      <c r="V67" s="32"/>
      <c r="W67" s="38">
        <v>2</v>
      </c>
      <c r="X67" s="39">
        <v>0.95833333333333337</v>
      </c>
      <c r="Y67" s="34">
        <v>0</v>
      </c>
      <c r="Z67" s="34" t="s">
        <v>63</v>
      </c>
      <c r="AA67" s="34">
        <v>0</v>
      </c>
      <c r="AB67" s="34" t="s">
        <v>63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0</v>
      </c>
      <c r="S68" s="34" t="s">
        <v>63</v>
      </c>
      <c r="T68" s="34">
        <v>0</v>
      </c>
      <c r="U68" s="34" t="s">
        <v>63</v>
      </c>
      <c r="V68" s="32"/>
      <c r="W68" s="38">
        <v>2</v>
      </c>
      <c r="X68" s="39">
        <v>0.97916666666666663</v>
      </c>
      <c r="Y68" s="34">
        <v>0</v>
      </c>
      <c r="Z68" s="34" t="s">
        <v>63</v>
      </c>
      <c r="AA68" s="34">
        <v>0</v>
      </c>
      <c r="AB68" s="34" t="s">
        <v>63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0</v>
      </c>
      <c r="S69" s="34" t="s">
        <v>63</v>
      </c>
      <c r="T69" s="34">
        <v>0</v>
      </c>
      <c r="U69" s="34" t="s">
        <v>63</v>
      </c>
      <c r="V69" s="32"/>
      <c r="W69" s="38">
        <v>2</v>
      </c>
      <c r="X69" s="39">
        <v>0</v>
      </c>
      <c r="Y69" s="34">
        <v>0</v>
      </c>
      <c r="Z69" s="34" t="s">
        <v>63</v>
      </c>
      <c r="AA69" s="34">
        <v>0</v>
      </c>
      <c r="AB69" s="34" t="s">
        <v>63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0</v>
      </c>
      <c r="U70" s="34" t="s">
        <v>63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04" t="s">
        <v>60</v>
      </c>
      <c r="Q75" s="205"/>
      <c r="R75" s="44">
        <f>SUM(R27:R74)</f>
        <v>60</v>
      </c>
      <c r="S75" s="44"/>
      <c r="T75" s="44">
        <f>SUM(T27:T74)</f>
        <v>60</v>
      </c>
      <c r="U75" s="44"/>
      <c r="V75" s="32"/>
      <c r="W75" s="206" t="s">
        <v>60</v>
      </c>
      <c r="X75" s="207"/>
      <c r="Y75" s="44">
        <f>SUM(Y27:Y74)</f>
        <v>48</v>
      </c>
      <c r="Z75" s="44"/>
      <c r="AA75" s="44">
        <f>SUM(AA27:AA74)</f>
        <v>48</v>
      </c>
      <c r="AB75" s="44"/>
      <c r="AH75" s="1"/>
    </row>
    <row r="76" spans="1:34" ht="15.75" customHeight="1">
      <c r="P76" s="73"/>
      <c r="Q76" s="73"/>
      <c r="R76" s="74"/>
      <c r="S76" s="74"/>
      <c r="T76" s="74"/>
      <c r="U76" s="74"/>
      <c r="V76" s="32"/>
      <c r="W76" s="74"/>
      <c r="X76" s="74"/>
      <c r="Y76" s="74"/>
      <c r="Z76" s="74"/>
      <c r="AA76" s="74"/>
      <c r="AB76" s="74"/>
      <c r="AH76" s="1"/>
    </row>
    <row r="77" spans="1:34" ht="15.75" customHeight="1">
      <c r="P77" s="73"/>
      <c r="Q77" s="73"/>
      <c r="R77" s="74"/>
      <c r="S77" s="74"/>
      <c r="T77" s="74"/>
      <c r="U77" s="74"/>
      <c r="V77" s="32"/>
      <c r="W77" s="74"/>
      <c r="X77" s="74"/>
      <c r="Y77" s="74"/>
      <c r="Z77" s="74"/>
      <c r="AA77" s="74"/>
      <c r="AB77" s="74"/>
      <c r="AH77" s="1"/>
    </row>
    <row r="78" spans="1:34" ht="15.75" customHeight="1">
      <c r="P78" s="73"/>
      <c r="Q78" s="73"/>
      <c r="R78" s="74"/>
      <c r="S78" s="74"/>
      <c r="T78" s="74"/>
      <c r="U78" s="74"/>
      <c r="V78" s="32"/>
      <c r="W78" s="74"/>
      <c r="X78" s="74"/>
      <c r="Y78" s="74"/>
      <c r="Z78" s="74"/>
      <c r="AA78" s="74"/>
      <c r="AB78" s="74"/>
      <c r="AH78" s="1"/>
    </row>
    <row r="79" spans="1:34" ht="15.75" customHeight="1">
      <c r="P79" s="73"/>
      <c r="Q79" s="73"/>
      <c r="R79" s="74"/>
      <c r="S79" s="74"/>
      <c r="T79" s="74"/>
      <c r="U79" s="74"/>
      <c r="V79" s="32"/>
      <c r="W79" s="74"/>
      <c r="X79" s="74"/>
      <c r="Y79" s="74"/>
      <c r="Z79" s="74"/>
      <c r="AA79" s="74"/>
      <c r="AB79" s="74"/>
      <c r="AH79" s="1"/>
    </row>
    <row r="80" spans="1:34" ht="15.75" customHeight="1">
      <c r="P80" s="73"/>
      <c r="Q80" s="73"/>
      <c r="R80" s="74"/>
      <c r="S80" s="74"/>
      <c r="T80" s="74"/>
      <c r="U80" s="74"/>
      <c r="V80" s="32"/>
      <c r="W80" s="74"/>
      <c r="X80" s="74"/>
      <c r="Y80" s="74"/>
      <c r="Z80" s="74"/>
      <c r="AA80" s="74"/>
      <c r="AB80" s="74"/>
      <c r="AH80" s="1"/>
    </row>
    <row r="81" spans="16:34" ht="15.75" customHeight="1">
      <c r="P81" s="73"/>
      <c r="Q81" s="73"/>
      <c r="R81" s="74"/>
      <c r="S81" s="74"/>
      <c r="T81" s="74"/>
      <c r="U81" s="74"/>
      <c r="V81" s="32"/>
      <c r="W81" s="74"/>
      <c r="X81" s="74"/>
      <c r="Y81" s="74"/>
      <c r="Z81" s="74"/>
      <c r="AA81" s="74"/>
      <c r="AB81" s="74"/>
      <c r="AH81" s="1"/>
    </row>
    <row r="82" spans="16:34" ht="15.75" customHeight="1">
      <c r="P82" s="73"/>
      <c r="Q82" s="73"/>
      <c r="R82" s="74"/>
      <c r="S82" s="74"/>
      <c r="T82" s="74"/>
      <c r="U82" s="74"/>
      <c r="V82" s="32"/>
      <c r="W82" s="74"/>
      <c r="X82" s="74"/>
      <c r="Y82" s="74"/>
      <c r="Z82" s="74"/>
      <c r="AA82" s="74"/>
      <c r="AB82" s="74"/>
      <c r="AH82" s="1"/>
    </row>
    <row r="83" spans="16:34" ht="15.75" customHeight="1">
      <c r="P83" s="73"/>
      <c r="Q83" s="73"/>
      <c r="R83" s="74"/>
      <c r="S83" s="74"/>
      <c r="T83" s="74"/>
      <c r="U83" s="74"/>
      <c r="V83" s="32"/>
      <c r="W83" s="74"/>
      <c r="X83" s="74"/>
      <c r="Y83" s="74"/>
      <c r="Z83" s="74"/>
      <c r="AA83" s="74"/>
      <c r="AB83" s="74"/>
      <c r="AH83" s="1"/>
    </row>
    <row r="84" spans="16:34" ht="15.75" customHeight="1">
      <c r="P84" s="73"/>
      <c r="Q84" s="73"/>
      <c r="R84" s="74"/>
      <c r="S84" s="74"/>
      <c r="T84" s="74"/>
      <c r="U84" s="74"/>
      <c r="V84" s="32"/>
      <c r="W84" s="74"/>
      <c r="X84" s="74"/>
      <c r="Y84" s="74"/>
      <c r="Z84" s="74"/>
      <c r="AA84" s="74"/>
      <c r="AB84" s="74"/>
      <c r="AH84" s="1"/>
    </row>
    <row r="85" spans="16:34" ht="15.75" customHeight="1">
      <c r="P85" s="73"/>
      <c r="Q85" s="73"/>
      <c r="R85" s="74"/>
      <c r="S85" s="74"/>
      <c r="T85" s="74"/>
      <c r="U85" s="74"/>
      <c r="V85" s="32"/>
      <c r="W85" s="74"/>
      <c r="X85" s="74"/>
      <c r="Y85" s="74"/>
      <c r="Z85" s="74"/>
      <c r="AA85" s="74"/>
      <c r="AB85" s="74"/>
      <c r="AH85" s="1"/>
    </row>
    <row r="86" spans="16:34" ht="15.75" customHeight="1">
      <c r="P86" s="73"/>
      <c r="Q86" s="73"/>
      <c r="R86" s="74"/>
      <c r="S86" s="74"/>
      <c r="T86" s="74"/>
      <c r="U86" s="74"/>
      <c r="V86" s="32"/>
      <c r="W86" s="74"/>
      <c r="X86" s="74"/>
      <c r="Y86" s="74"/>
      <c r="Z86" s="74"/>
      <c r="AA86" s="74"/>
      <c r="AB86" s="74"/>
      <c r="AH86" s="1"/>
    </row>
    <row r="87" spans="16:34" ht="15.75" customHeight="1">
      <c r="P87" s="73"/>
      <c r="Q87" s="73"/>
      <c r="R87" s="74"/>
      <c r="S87" s="74"/>
      <c r="T87" s="74"/>
      <c r="U87" s="74"/>
      <c r="V87" s="32"/>
      <c r="W87" s="74"/>
      <c r="X87" s="74"/>
      <c r="Y87" s="74"/>
      <c r="Z87" s="74"/>
      <c r="AA87" s="74"/>
      <c r="AB87" s="74"/>
      <c r="AH87" s="1"/>
    </row>
    <row r="88" spans="16:34" ht="15.75" customHeight="1">
      <c r="P88" s="73"/>
      <c r="Q88" s="73"/>
      <c r="R88" s="74"/>
      <c r="S88" s="74"/>
      <c r="T88" s="74"/>
      <c r="U88" s="74"/>
      <c r="V88" s="32"/>
      <c r="W88" s="74"/>
      <c r="X88" s="74"/>
      <c r="Y88" s="74"/>
      <c r="Z88" s="74"/>
      <c r="AA88" s="74"/>
      <c r="AB88" s="74"/>
      <c r="AH88" s="1"/>
    </row>
    <row r="89" spans="16:34" ht="15.75" customHeight="1">
      <c r="P89" s="73"/>
      <c r="Q89" s="73"/>
      <c r="R89" s="74"/>
      <c r="S89" s="74"/>
      <c r="T89" s="74"/>
      <c r="U89" s="74"/>
      <c r="V89" s="32"/>
      <c r="W89" s="74"/>
      <c r="X89" s="74"/>
      <c r="Y89" s="74"/>
      <c r="Z89" s="74"/>
      <c r="AA89" s="74"/>
      <c r="AB89" s="74"/>
      <c r="AH89" s="1"/>
    </row>
    <row r="90" spans="16:34" ht="15.75" customHeight="1">
      <c r="P90" s="73"/>
      <c r="Q90" s="73"/>
      <c r="R90" s="74"/>
      <c r="S90" s="74"/>
      <c r="T90" s="74"/>
      <c r="U90" s="74"/>
      <c r="V90" s="32"/>
      <c r="W90" s="74"/>
      <c r="X90" s="74"/>
      <c r="Y90" s="74"/>
      <c r="Z90" s="74"/>
      <c r="AA90" s="74"/>
      <c r="AB90" s="74"/>
      <c r="AH90" s="1"/>
    </row>
    <row r="91" spans="16:34" ht="15.75" customHeight="1">
      <c r="P91" s="73"/>
      <c r="Q91" s="73"/>
      <c r="R91" s="74"/>
      <c r="S91" s="74"/>
      <c r="T91" s="74"/>
      <c r="U91" s="74"/>
      <c r="V91" s="32"/>
      <c r="W91" s="74"/>
      <c r="X91" s="74"/>
      <c r="Y91" s="74"/>
      <c r="Z91" s="74"/>
      <c r="AA91" s="74"/>
      <c r="AB91" s="74"/>
      <c r="AH91" s="1"/>
    </row>
    <row r="92" spans="16:34" ht="15.75" customHeight="1">
      <c r="P92" s="73"/>
      <c r="Q92" s="73"/>
      <c r="R92" s="74"/>
      <c r="S92" s="74"/>
      <c r="T92" s="74"/>
      <c r="U92" s="74"/>
      <c r="V92" s="32"/>
      <c r="W92" s="74"/>
      <c r="X92" s="74"/>
      <c r="Y92" s="74"/>
      <c r="Z92" s="74"/>
      <c r="AA92" s="74"/>
      <c r="AB92" s="74"/>
      <c r="AH92" s="1"/>
    </row>
    <row r="93" spans="16:34" ht="15.75" customHeight="1">
      <c r="P93" s="73"/>
      <c r="Q93" s="73"/>
      <c r="R93" s="74"/>
      <c r="S93" s="74"/>
      <c r="T93" s="74"/>
      <c r="U93" s="74"/>
      <c r="V93" s="32"/>
      <c r="W93" s="74"/>
      <c r="X93" s="74"/>
      <c r="Y93" s="74"/>
      <c r="Z93" s="74"/>
      <c r="AA93" s="74"/>
      <c r="AB93" s="74"/>
      <c r="AH93" s="1"/>
    </row>
    <row r="94" spans="16:34" ht="15.75" customHeight="1">
      <c r="P94" s="73"/>
      <c r="Q94" s="73"/>
      <c r="R94" s="74"/>
      <c r="S94" s="74"/>
      <c r="T94" s="74"/>
      <c r="U94" s="74"/>
      <c r="V94" s="32"/>
      <c r="W94" s="74"/>
      <c r="X94" s="74"/>
      <c r="Y94" s="74"/>
      <c r="Z94" s="74"/>
      <c r="AA94" s="74"/>
      <c r="AB94" s="74"/>
      <c r="AH94" s="1"/>
    </row>
    <row r="95" spans="16:34" ht="15.75" customHeight="1">
      <c r="P95" s="73"/>
      <c r="Q95" s="73"/>
      <c r="R95" s="74"/>
      <c r="S95" s="74"/>
      <c r="T95" s="74"/>
      <c r="U95" s="74"/>
      <c r="V95" s="32"/>
      <c r="W95" s="74"/>
      <c r="X95" s="74"/>
      <c r="Y95" s="74"/>
      <c r="Z95" s="74"/>
      <c r="AA95" s="74"/>
      <c r="AB95" s="74"/>
      <c r="AH95" s="1"/>
    </row>
    <row r="96" spans="16:34" ht="15.75" customHeight="1">
      <c r="P96" s="73"/>
      <c r="Q96" s="73"/>
      <c r="R96" s="74"/>
      <c r="S96" s="74"/>
      <c r="T96" s="74"/>
      <c r="U96" s="74"/>
      <c r="V96" s="32"/>
      <c r="W96" s="74"/>
      <c r="X96" s="74"/>
      <c r="Y96" s="74"/>
      <c r="Z96" s="74"/>
      <c r="AA96" s="74"/>
      <c r="AB96" s="74"/>
      <c r="AH96" s="1"/>
    </row>
    <row r="97" spans="2:34" ht="15.75" customHeight="1">
      <c r="P97" s="73"/>
      <c r="Q97" s="73"/>
      <c r="R97" s="74"/>
      <c r="S97" s="74"/>
      <c r="T97" s="74"/>
      <c r="U97" s="74"/>
      <c r="V97" s="32"/>
      <c r="W97" s="74"/>
      <c r="X97" s="74"/>
      <c r="Y97" s="74"/>
      <c r="Z97" s="74"/>
      <c r="AA97" s="74"/>
      <c r="AB97" s="74"/>
      <c r="AH97" s="1"/>
    </row>
    <row r="98" spans="2:34" ht="15.75" customHeight="1">
      <c r="P98" s="73"/>
      <c r="Q98" s="73"/>
      <c r="R98" s="74"/>
      <c r="S98" s="74"/>
      <c r="T98" s="74"/>
      <c r="U98" s="74"/>
      <c r="V98" s="32"/>
      <c r="W98" s="74"/>
      <c r="X98" s="74"/>
      <c r="Y98" s="74"/>
      <c r="Z98" s="74"/>
      <c r="AA98" s="74"/>
      <c r="AB98" s="74"/>
      <c r="AH98" s="1"/>
    </row>
    <row r="99" spans="2:34" ht="15.75" customHeight="1">
      <c r="P99" s="73"/>
      <c r="Q99" s="73"/>
      <c r="R99" s="74"/>
      <c r="S99" s="74"/>
      <c r="T99" s="74"/>
      <c r="U99" s="74"/>
      <c r="V99" s="32"/>
      <c r="W99" s="74"/>
      <c r="X99" s="74"/>
      <c r="Y99" s="74"/>
      <c r="Z99" s="74"/>
      <c r="AA99" s="74"/>
      <c r="AB99" s="74"/>
      <c r="AH99" s="1"/>
    </row>
    <row r="100" spans="2:34" ht="15.75" customHeight="1">
      <c r="P100" s="73"/>
      <c r="Q100" s="73"/>
      <c r="R100" s="74"/>
      <c r="S100" s="74"/>
      <c r="T100" s="74"/>
      <c r="U100" s="74"/>
      <c r="V100" s="32"/>
      <c r="W100" s="74"/>
      <c r="X100" s="74"/>
      <c r="Y100" s="74"/>
      <c r="Z100" s="74"/>
      <c r="AA100" s="74"/>
      <c r="AB100" s="74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179" t="s">
        <v>75</v>
      </c>
      <c r="E102" s="179"/>
      <c r="F102" s="179"/>
      <c r="G102" s="179"/>
      <c r="H102" s="179"/>
      <c r="I102" s="179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02" t="s">
        <v>76</v>
      </c>
      <c r="C104" s="208" t="s">
        <v>77</v>
      </c>
      <c r="D104" s="202" t="s">
        <v>78</v>
      </c>
      <c r="E104" s="202" t="s">
        <v>79</v>
      </c>
      <c r="F104" s="202" t="s">
        <v>80</v>
      </c>
      <c r="G104" s="202" t="s">
        <v>81</v>
      </c>
      <c r="H104" s="202" t="s">
        <v>82</v>
      </c>
      <c r="I104" s="202" t="s">
        <v>83</v>
      </c>
      <c r="J104" s="202" t="s">
        <v>84</v>
      </c>
      <c r="P104" s="195" t="s">
        <v>5</v>
      </c>
      <c r="Q104" s="195" t="s">
        <v>56</v>
      </c>
      <c r="R104" s="198" t="s">
        <v>57</v>
      </c>
      <c r="S104" s="199"/>
      <c r="T104" s="198" t="s">
        <v>58</v>
      </c>
      <c r="U104" s="199"/>
      <c r="V104" s="32"/>
      <c r="W104" s="195" t="s">
        <v>5</v>
      </c>
      <c r="X104" s="195" t="s">
        <v>56</v>
      </c>
      <c r="Y104" s="198" t="s">
        <v>57</v>
      </c>
      <c r="Z104" s="199"/>
      <c r="AA104" s="198" t="s">
        <v>58</v>
      </c>
      <c r="AB104" s="199"/>
      <c r="AH104" s="1"/>
    </row>
    <row r="105" spans="2:34" ht="15.75" customHeight="1">
      <c r="B105" s="202"/>
      <c r="C105" s="209"/>
      <c r="D105" s="202"/>
      <c r="E105" s="202"/>
      <c r="F105" s="202"/>
      <c r="G105" s="202"/>
      <c r="H105" s="202"/>
      <c r="I105" s="202"/>
      <c r="J105" s="202"/>
      <c r="P105" s="196"/>
      <c r="Q105" s="196"/>
      <c r="R105" s="195" t="s">
        <v>60</v>
      </c>
      <c r="S105" s="195" t="s">
        <v>61</v>
      </c>
      <c r="T105" s="195" t="s">
        <v>85</v>
      </c>
      <c r="U105" s="195" t="s">
        <v>61</v>
      </c>
      <c r="V105" s="32"/>
      <c r="W105" s="196"/>
      <c r="X105" s="196"/>
      <c r="Y105" s="195" t="s">
        <v>60</v>
      </c>
      <c r="Z105" s="195" t="s">
        <v>61</v>
      </c>
      <c r="AA105" s="195" t="s">
        <v>60</v>
      </c>
      <c r="AB105" s="195" t="s">
        <v>61</v>
      </c>
      <c r="AH105" s="1"/>
    </row>
    <row r="106" spans="2:34" ht="15.75" customHeight="1">
      <c r="B106" s="202"/>
      <c r="C106" s="209"/>
      <c r="D106" s="202"/>
      <c r="E106" s="202"/>
      <c r="F106" s="202"/>
      <c r="G106" s="202"/>
      <c r="H106" s="202"/>
      <c r="I106" s="202"/>
      <c r="J106" s="202"/>
      <c r="P106" s="196"/>
      <c r="Q106" s="196"/>
      <c r="R106" s="196"/>
      <c r="S106" s="196"/>
      <c r="T106" s="196"/>
      <c r="U106" s="196"/>
      <c r="V106" s="32"/>
      <c r="W106" s="196"/>
      <c r="X106" s="196"/>
      <c r="Y106" s="196"/>
      <c r="Z106" s="196"/>
      <c r="AA106" s="196"/>
      <c r="AB106" s="196"/>
    </row>
    <row r="107" spans="2:34" ht="15.75" customHeight="1">
      <c r="B107" s="202"/>
      <c r="C107" s="209"/>
      <c r="D107" s="202"/>
      <c r="E107" s="202"/>
      <c r="F107" s="202"/>
      <c r="G107" s="202"/>
      <c r="H107" s="202"/>
      <c r="I107" s="202"/>
      <c r="J107" s="202"/>
      <c r="P107" s="196"/>
      <c r="Q107" s="196"/>
      <c r="R107" s="196"/>
      <c r="S107" s="196"/>
      <c r="T107" s="196"/>
      <c r="U107" s="196"/>
      <c r="V107" s="32"/>
      <c r="W107" s="196"/>
      <c r="X107" s="196"/>
      <c r="Y107" s="196"/>
      <c r="Z107" s="196"/>
      <c r="AA107" s="196"/>
      <c r="AB107" s="196"/>
    </row>
    <row r="108" spans="2:34" ht="15.75" customHeight="1">
      <c r="B108" s="202"/>
      <c r="C108" s="209"/>
      <c r="D108" s="202"/>
      <c r="E108" s="202"/>
      <c r="F108" s="202"/>
      <c r="G108" s="202"/>
      <c r="H108" s="202"/>
      <c r="I108" s="202"/>
      <c r="J108" s="202"/>
      <c r="P108" s="196"/>
      <c r="Q108" s="196"/>
      <c r="R108" s="196"/>
      <c r="S108" s="196"/>
      <c r="T108" s="196"/>
      <c r="U108" s="196"/>
      <c r="V108" s="32"/>
      <c r="W108" s="196"/>
      <c r="X108" s="196"/>
      <c r="Y108" s="196"/>
      <c r="Z108" s="196"/>
      <c r="AA108" s="196"/>
      <c r="AB108" s="196"/>
    </row>
    <row r="109" spans="2:34" ht="15.75" customHeight="1">
      <c r="B109" s="202"/>
      <c r="C109" s="209"/>
      <c r="D109" s="202"/>
      <c r="E109" s="202"/>
      <c r="F109" s="202"/>
      <c r="G109" s="202"/>
      <c r="H109" s="202"/>
      <c r="I109" s="202"/>
      <c r="J109" s="202"/>
      <c r="P109" s="197"/>
      <c r="Q109" s="197"/>
      <c r="R109" s="197"/>
      <c r="S109" s="197"/>
      <c r="T109" s="197"/>
      <c r="U109" s="197"/>
      <c r="V109" s="32"/>
      <c r="W109" s="197"/>
      <c r="X109" s="197"/>
      <c r="Y109" s="197"/>
      <c r="Z109" s="197"/>
      <c r="AA109" s="197"/>
      <c r="AB109" s="197"/>
    </row>
    <row r="110" spans="2:34" ht="15.75" customHeight="1">
      <c r="B110" s="202"/>
      <c r="C110" s="209"/>
      <c r="D110" s="202"/>
      <c r="E110" s="202"/>
      <c r="F110" s="202"/>
      <c r="G110" s="202"/>
      <c r="H110" s="202"/>
      <c r="I110" s="202"/>
      <c r="J110" s="202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02"/>
      <c r="C111" s="210"/>
      <c r="D111" s="202"/>
      <c r="E111" s="202"/>
      <c r="F111" s="202"/>
      <c r="G111" s="202"/>
      <c r="H111" s="202"/>
      <c r="I111" s="202"/>
      <c r="J111" s="202"/>
      <c r="L111" s="1" t="s">
        <v>86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60">
        <v>1</v>
      </c>
      <c r="C112" s="61" t="s">
        <v>181</v>
      </c>
      <c r="D112" s="62" t="s">
        <v>119</v>
      </c>
      <c r="E112" s="63">
        <v>55.649081040506204</v>
      </c>
      <c r="F112" s="63">
        <v>37.7454180884842</v>
      </c>
      <c r="G112" s="60">
        <v>0</v>
      </c>
      <c r="H112" s="64">
        <v>0</v>
      </c>
      <c r="I112" s="65"/>
      <c r="J112" s="60"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60">
        <v>2</v>
      </c>
      <c r="C113" s="61" t="s">
        <v>182</v>
      </c>
      <c r="D113" s="62" t="s">
        <v>99</v>
      </c>
      <c r="E113" s="63">
        <v>55.650900695917898</v>
      </c>
      <c r="F113" s="63">
        <v>37.7461559539706</v>
      </c>
      <c r="G113" s="60">
        <f>IF(M112&gt;0,0,IF(N112&gt;0,1,""))</f>
        <v>0</v>
      </c>
      <c r="H113" s="64">
        <f>H112+I113</f>
        <v>0.25</v>
      </c>
      <c r="I113" s="65">
        <f>0.43-0.18</f>
        <v>0.25</v>
      </c>
      <c r="J113" s="60"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60">
        <v>3</v>
      </c>
      <c r="C114" s="61" t="s">
        <v>183</v>
      </c>
      <c r="D114" s="62" t="s">
        <v>184</v>
      </c>
      <c r="E114" s="63">
        <v>55.649928876364797</v>
      </c>
      <c r="F114" s="63">
        <v>37.751720456116601</v>
      </c>
      <c r="G114" s="60">
        <f t="shared" ref="G114:G141" si="0">IF(M113&gt;0,0,IF(N113&gt;0,1,""))</f>
        <v>0</v>
      </c>
      <c r="H114" s="64">
        <f t="shared" ref="H114:H150" si="1">H113+I114</f>
        <v>0.36600000000000005</v>
      </c>
      <c r="I114" s="65">
        <v>0.11600000000000005</v>
      </c>
      <c r="J114" s="60"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60">
        <v>4</v>
      </c>
      <c r="C115" s="61" t="s">
        <v>185</v>
      </c>
      <c r="D115" s="62" t="s">
        <v>184</v>
      </c>
      <c r="E115" s="63">
        <v>55.646913793084501</v>
      </c>
      <c r="F115" s="63">
        <v>37.752906116996897</v>
      </c>
      <c r="G115" s="60">
        <f t="shared" si="0"/>
        <v>0</v>
      </c>
      <c r="H115" s="64">
        <f t="shared" si="1"/>
        <v>0.72300000000000009</v>
      </c>
      <c r="I115" s="65">
        <v>0.35699999999999998</v>
      </c>
      <c r="J115" s="60"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0</v>
      </c>
      <c r="S115" s="17" t="s">
        <v>63</v>
      </c>
      <c r="T115" s="17">
        <v>0</v>
      </c>
      <c r="U115" s="17" t="s">
        <v>63</v>
      </c>
      <c r="V115" s="32"/>
      <c r="W115" s="38">
        <v>4</v>
      </c>
      <c r="X115" s="37">
        <v>0.22916666666666666</v>
      </c>
      <c r="Y115" s="17">
        <v>0</v>
      </c>
      <c r="Z115" s="17" t="s">
        <v>63</v>
      </c>
      <c r="AA115" s="17">
        <v>0</v>
      </c>
      <c r="AB115" s="17" t="s">
        <v>63</v>
      </c>
      <c r="AH115" s="53"/>
    </row>
    <row r="116" spans="2:34" ht="15.75" customHeight="1">
      <c r="B116" s="60">
        <v>5</v>
      </c>
      <c r="C116" s="61" t="s">
        <v>122</v>
      </c>
      <c r="D116" s="62" t="s">
        <v>121</v>
      </c>
      <c r="E116" s="63">
        <v>55.644712466007903</v>
      </c>
      <c r="F116" s="63">
        <v>37.754979658637097</v>
      </c>
      <c r="G116" s="60">
        <f t="shared" si="0"/>
        <v>0</v>
      </c>
      <c r="H116" s="64">
        <f t="shared" si="1"/>
        <v>1.038</v>
      </c>
      <c r="I116" s="65">
        <v>0.31499999999999995</v>
      </c>
      <c r="J116" s="60"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0</v>
      </c>
      <c r="S116" s="17" t="s">
        <v>63</v>
      </c>
      <c r="T116" s="17">
        <v>0</v>
      </c>
      <c r="U116" s="17" t="s">
        <v>63</v>
      </c>
      <c r="V116" s="32"/>
      <c r="W116" s="38">
        <v>4</v>
      </c>
      <c r="X116" s="37">
        <v>0.25</v>
      </c>
      <c r="Y116" s="17">
        <v>0</v>
      </c>
      <c r="Z116" s="17" t="s">
        <v>63</v>
      </c>
      <c r="AA116" s="17">
        <v>0</v>
      </c>
      <c r="AB116" s="17" t="s">
        <v>63</v>
      </c>
      <c r="AH116" s="53"/>
    </row>
    <row r="117" spans="2:34" ht="15.75" customHeight="1">
      <c r="B117" s="60">
        <v>6</v>
      </c>
      <c r="C117" s="61" t="s">
        <v>123</v>
      </c>
      <c r="D117" s="62" t="s">
        <v>121</v>
      </c>
      <c r="E117" s="63">
        <v>55.646129951967303</v>
      </c>
      <c r="F117" s="63">
        <v>37.759038012725597</v>
      </c>
      <c r="G117" s="60">
        <f t="shared" si="0"/>
        <v>0</v>
      </c>
      <c r="H117" s="64">
        <f t="shared" si="1"/>
        <v>1.3180000000000001</v>
      </c>
      <c r="I117" s="65">
        <v>0.28000000000000003</v>
      </c>
      <c r="J117" s="60"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32"/>
      <c r="W117" s="38">
        <v>4</v>
      </c>
      <c r="X117" s="37">
        <v>0.27083333333333331</v>
      </c>
      <c r="Y117" s="17">
        <v>0</v>
      </c>
      <c r="Z117" s="17" t="s">
        <v>63</v>
      </c>
      <c r="AA117" s="17">
        <v>0</v>
      </c>
      <c r="AB117" s="17" t="s">
        <v>63</v>
      </c>
      <c r="AH117" s="53"/>
    </row>
    <row r="118" spans="2:34" ht="15.75" customHeight="1">
      <c r="B118" s="60">
        <v>7</v>
      </c>
      <c r="C118" s="61" t="s">
        <v>124</v>
      </c>
      <c r="D118" s="62" t="s">
        <v>121</v>
      </c>
      <c r="E118" s="63">
        <v>55.648028472746397</v>
      </c>
      <c r="F118" s="63">
        <v>37.763933213764702</v>
      </c>
      <c r="G118" s="60">
        <f t="shared" si="0"/>
        <v>0</v>
      </c>
      <c r="H118" s="64">
        <f t="shared" si="1"/>
        <v>1.6910000000000001</v>
      </c>
      <c r="I118" s="65">
        <v>0.373</v>
      </c>
      <c r="J118" s="60"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3</v>
      </c>
      <c r="S118" s="17">
        <v>10</v>
      </c>
      <c r="T118" s="17">
        <v>3</v>
      </c>
      <c r="U118" s="17">
        <v>10</v>
      </c>
      <c r="V118" s="32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3"/>
    </row>
    <row r="119" spans="2:34" ht="15.75" customHeight="1">
      <c r="B119" s="60">
        <v>8</v>
      </c>
      <c r="C119" s="61" t="s">
        <v>125</v>
      </c>
      <c r="D119" s="62" t="s">
        <v>121</v>
      </c>
      <c r="E119" s="63">
        <v>55.6488803474872</v>
      </c>
      <c r="F119" s="63">
        <v>37.766177041702797</v>
      </c>
      <c r="G119" s="60">
        <f t="shared" si="0"/>
        <v>0</v>
      </c>
      <c r="H119" s="64">
        <f t="shared" si="1"/>
        <v>1.8619999999999999</v>
      </c>
      <c r="I119" s="65">
        <v>0.17099999999999982</v>
      </c>
      <c r="J119" s="60"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3</v>
      </c>
      <c r="S119" s="17">
        <v>10</v>
      </c>
      <c r="T119" s="17">
        <v>3</v>
      </c>
      <c r="U119" s="17">
        <v>10</v>
      </c>
      <c r="V119" s="32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3"/>
    </row>
    <row r="120" spans="2:34" ht="15.75" customHeight="1">
      <c r="B120" s="60">
        <v>9</v>
      </c>
      <c r="C120" s="61" t="s">
        <v>186</v>
      </c>
      <c r="D120" s="62" t="s">
        <v>121</v>
      </c>
      <c r="E120" s="63">
        <v>55.651627641073901</v>
      </c>
      <c r="F120" s="63">
        <v>37.772767431979901</v>
      </c>
      <c r="G120" s="60">
        <f t="shared" si="0"/>
        <v>0</v>
      </c>
      <c r="H120" s="64">
        <f t="shared" si="1"/>
        <v>2.4240000000000004</v>
      </c>
      <c r="I120" s="65">
        <v>0.56200000000000028</v>
      </c>
      <c r="J120" s="60"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3</v>
      </c>
      <c r="S120" s="17">
        <v>10</v>
      </c>
      <c r="T120" s="17">
        <v>3</v>
      </c>
      <c r="U120" s="17">
        <v>10</v>
      </c>
      <c r="V120" s="32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3"/>
    </row>
    <row r="121" spans="2:34" ht="15.75" customHeight="1">
      <c r="B121" s="60">
        <v>10</v>
      </c>
      <c r="C121" s="61" t="s">
        <v>106</v>
      </c>
      <c r="D121" s="62" t="s">
        <v>95</v>
      </c>
      <c r="E121" s="63">
        <v>55.6536777394751</v>
      </c>
      <c r="F121" s="63">
        <v>37.7756068147607</v>
      </c>
      <c r="G121" s="60">
        <f t="shared" si="0"/>
        <v>0</v>
      </c>
      <c r="H121" s="64">
        <f t="shared" si="1"/>
        <v>2.8620000000000005</v>
      </c>
      <c r="I121" s="65">
        <v>0.43800000000000017</v>
      </c>
      <c r="J121" s="60"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3</v>
      </c>
      <c r="S121" s="17">
        <v>10</v>
      </c>
      <c r="T121" s="17">
        <v>3</v>
      </c>
      <c r="U121" s="17">
        <v>10</v>
      </c>
      <c r="V121" s="32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3"/>
    </row>
    <row r="122" spans="2:34" ht="15.75" customHeight="1">
      <c r="B122" s="60">
        <v>11</v>
      </c>
      <c r="C122" s="61" t="s">
        <v>94</v>
      </c>
      <c r="D122" s="62" t="s">
        <v>95</v>
      </c>
      <c r="E122" s="63">
        <v>55.656593906778198</v>
      </c>
      <c r="F122" s="63">
        <v>37.772085425190298</v>
      </c>
      <c r="G122" s="60">
        <f t="shared" si="0"/>
        <v>0</v>
      </c>
      <c r="H122" s="64">
        <f t="shared" si="1"/>
        <v>3.0770000000000004</v>
      </c>
      <c r="I122" s="65">
        <v>0.21499999999999986</v>
      </c>
      <c r="J122" s="60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3</v>
      </c>
      <c r="S122" s="17">
        <v>10</v>
      </c>
      <c r="T122" s="17">
        <v>3</v>
      </c>
      <c r="U122" s="17">
        <v>10</v>
      </c>
      <c r="V122" s="32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3"/>
    </row>
    <row r="123" spans="2:34" ht="15.75" customHeight="1">
      <c r="B123" s="60">
        <v>12</v>
      </c>
      <c r="C123" s="61" t="s">
        <v>98</v>
      </c>
      <c r="D123" s="62" t="s">
        <v>99</v>
      </c>
      <c r="E123" s="63">
        <v>55.658576115589902</v>
      </c>
      <c r="F123" s="63">
        <v>37.768354422896898</v>
      </c>
      <c r="G123" s="60">
        <f t="shared" si="0"/>
        <v>0</v>
      </c>
      <c r="H123" s="64">
        <f t="shared" si="1"/>
        <v>3.4520000000000004</v>
      </c>
      <c r="I123" s="65">
        <v>0.375</v>
      </c>
      <c r="J123" s="60"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2</v>
      </c>
      <c r="S123" s="17" t="s">
        <v>67</v>
      </c>
      <c r="T123" s="17">
        <v>2</v>
      </c>
      <c r="U123" s="17" t="s">
        <v>67</v>
      </c>
      <c r="V123" s="32"/>
      <c r="W123" s="38">
        <v>4</v>
      </c>
      <c r="X123" s="37">
        <v>0.39583333333333331</v>
      </c>
      <c r="Y123" s="17">
        <v>2</v>
      </c>
      <c r="Z123" s="17" t="s">
        <v>141</v>
      </c>
      <c r="AA123" s="17">
        <v>2</v>
      </c>
      <c r="AB123" s="17" t="s">
        <v>141</v>
      </c>
      <c r="AH123" s="53"/>
    </row>
    <row r="124" spans="2:34" ht="15.75" customHeight="1">
      <c r="B124" s="60">
        <v>13</v>
      </c>
      <c r="C124" s="61" t="s">
        <v>187</v>
      </c>
      <c r="D124" s="62" t="s">
        <v>99</v>
      </c>
      <c r="E124" s="63">
        <v>55.657407987700502</v>
      </c>
      <c r="F124" s="63">
        <v>37.765274907361601</v>
      </c>
      <c r="G124" s="60">
        <f t="shared" si="0"/>
        <v>0</v>
      </c>
      <c r="H124" s="64">
        <f t="shared" si="1"/>
        <v>3.7350000000000003</v>
      </c>
      <c r="I124" s="65">
        <v>0.28299999999999992</v>
      </c>
      <c r="J124" s="60"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1</v>
      </c>
      <c r="S124" s="17" t="s">
        <v>67</v>
      </c>
      <c r="T124" s="17">
        <v>1</v>
      </c>
      <c r="U124" s="17" t="s">
        <v>67</v>
      </c>
      <c r="V124" s="32"/>
      <c r="W124" s="38">
        <v>4</v>
      </c>
      <c r="X124" s="37">
        <v>0.41666666666666669</v>
      </c>
      <c r="Y124" s="17">
        <v>2</v>
      </c>
      <c r="Z124" s="17" t="s">
        <v>141</v>
      </c>
      <c r="AA124" s="17">
        <v>2</v>
      </c>
      <c r="AB124" s="17" t="s">
        <v>141</v>
      </c>
      <c r="AH124" s="53"/>
    </row>
    <row r="125" spans="2:34" ht="15.75" customHeight="1">
      <c r="B125" s="60">
        <v>14</v>
      </c>
      <c r="C125" s="61" t="s">
        <v>129</v>
      </c>
      <c r="D125" s="62" t="s">
        <v>127</v>
      </c>
      <c r="E125" s="63">
        <v>55.657089471859301</v>
      </c>
      <c r="F125" s="63">
        <v>37.761537424022698</v>
      </c>
      <c r="G125" s="60">
        <f t="shared" si="0"/>
        <v>0</v>
      </c>
      <c r="H125" s="64">
        <f t="shared" si="1"/>
        <v>4.0110000000000001</v>
      </c>
      <c r="I125" s="65">
        <v>0.2759999999999998</v>
      </c>
      <c r="J125" s="60">
        <v>14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2</v>
      </c>
      <c r="S125" s="17" t="s">
        <v>67</v>
      </c>
      <c r="T125" s="17">
        <v>2</v>
      </c>
      <c r="U125" s="17" t="s">
        <v>67</v>
      </c>
      <c r="V125" s="32"/>
      <c r="W125" s="38">
        <v>4</v>
      </c>
      <c r="X125" s="37">
        <v>0.4375</v>
      </c>
      <c r="Y125" s="17">
        <v>1</v>
      </c>
      <c r="Z125" s="17" t="s">
        <v>141</v>
      </c>
      <c r="AA125" s="17">
        <v>1</v>
      </c>
      <c r="AB125" s="17" t="s">
        <v>141</v>
      </c>
      <c r="AH125" s="53"/>
    </row>
    <row r="126" spans="2:34" ht="15.75" customHeight="1">
      <c r="B126" s="60">
        <v>15</v>
      </c>
      <c r="C126" s="61" t="s">
        <v>91</v>
      </c>
      <c r="D126" s="62" t="s">
        <v>127</v>
      </c>
      <c r="E126" s="63">
        <v>55.660503653230997</v>
      </c>
      <c r="F126" s="63">
        <v>37.758870047770799</v>
      </c>
      <c r="G126" s="60">
        <f t="shared" si="0"/>
        <v>0</v>
      </c>
      <c r="H126" s="64">
        <f t="shared" si="1"/>
        <v>4.47</v>
      </c>
      <c r="I126" s="65">
        <v>0.45899999999999963</v>
      </c>
      <c r="J126" s="60">
        <v>15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1</v>
      </c>
      <c r="S126" s="17" t="s">
        <v>67</v>
      </c>
      <c r="T126" s="17">
        <v>1</v>
      </c>
      <c r="U126" s="17" t="s">
        <v>67</v>
      </c>
      <c r="V126" s="32"/>
      <c r="W126" s="38">
        <v>4</v>
      </c>
      <c r="X126" s="37">
        <v>0.45833333333333298</v>
      </c>
      <c r="Y126" s="17">
        <v>2</v>
      </c>
      <c r="Z126" s="17" t="s">
        <v>141</v>
      </c>
      <c r="AA126" s="17">
        <v>2</v>
      </c>
      <c r="AB126" s="17" t="s">
        <v>141</v>
      </c>
      <c r="AH126" s="53"/>
    </row>
    <row r="127" spans="2:34" ht="15.75" customHeight="1">
      <c r="B127" s="60">
        <v>16</v>
      </c>
      <c r="C127" s="61" t="s">
        <v>92</v>
      </c>
      <c r="D127" s="62" t="s">
        <v>88</v>
      </c>
      <c r="E127" s="63">
        <v>55.6631744789725</v>
      </c>
      <c r="F127" s="63">
        <v>37.757524677729101</v>
      </c>
      <c r="G127" s="60">
        <f t="shared" si="0"/>
        <v>0</v>
      </c>
      <c r="H127" s="64">
        <f t="shared" si="1"/>
        <v>4.7530000000000001</v>
      </c>
      <c r="I127" s="65">
        <v>0.28300000000000036</v>
      </c>
      <c r="J127" s="60">
        <v>16</v>
      </c>
      <c r="L127" s="12">
        <v>16</v>
      </c>
      <c r="M127" s="50">
        <v>16</v>
      </c>
      <c r="N127" s="50">
        <v>0</v>
      </c>
      <c r="O127" s="21"/>
      <c r="P127" s="17">
        <v>3</v>
      </c>
      <c r="Q127" s="37">
        <v>0.47916666666666702</v>
      </c>
      <c r="R127" s="17">
        <v>2</v>
      </c>
      <c r="S127" s="17" t="s">
        <v>67</v>
      </c>
      <c r="T127" s="17">
        <v>2</v>
      </c>
      <c r="U127" s="17" t="s">
        <v>67</v>
      </c>
      <c r="V127" s="32"/>
      <c r="W127" s="38">
        <v>4</v>
      </c>
      <c r="X127" s="37">
        <v>0.47916666666666702</v>
      </c>
      <c r="Y127" s="17">
        <v>2</v>
      </c>
      <c r="Z127" s="17" t="s">
        <v>141</v>
      </c>
      <c r="AA127" s="17">
        <v>2</v>
      </c>
      <c r="AB127" s="17" t="s">
        <v>141</v>
      </c>
      <c r="AH127" s="53"/>
    </row>
    <row r="128" spans="2:34" ht="15.75" customHeight="1">
      <c r="B128" s="60">
        <v>17</v>
      </c>
      <c r="C128" s="61" t="s">
        <v>108</v>
      </c>
      <c r="D128" s="62" t="s">
        <v>88</v>
      </c>
      <c r="E128" s="63">
        <v>55.662094149011303</v>
      </c>
      <c r="F128" s="63">
        <v>37.752975640875299</v>
      </c>
      <c r="G128" s="60">
        <f t="shared" si="0"/>
        <v>0</v>
      </c>
      <c r="H128" s="64">
        <f t="shared" si="1"/>
        <v>5.0860000000000003</v>
      </c>
      <c r="I128" s="65">
        <v>0.33300000000000018</v>
      </c>
      <c r="J128" s="60">
        <v>17</v>
      </c>
      <c r="L128" s="12">
        <v>17</v>
      </c>
      <c r="M128" s="50">
        <v>17</v>
      </c>
      <c r="N128" s="50">
        <v>0</v>
      </c>
      <c r="O128" s="21"/>
      <c r="P128" s="17">
        <v>3</v>
      </c>
      <c r="Q128" s="37">
        <v>0.5</v>
      </c>
      <c r="R128" s="17">
        <v>1</v>
      </c>
      <c r="S128" s="17" t="s">
        <v>67</v>
      </c>
      <c r="T128" s="17">
        <v>1</v>
      </c>
      <c r="U128" s="17" t="s">
        <v>67</v>
      </c>
      <c r="V128" s="32"/>
      <c r="W128" s="38">
        <v>4</v>
      </c>
      <c r="X128" s="37">
        <v>0.5</v>
      </c>
      <c r="Y128" s="17">
        <v>2</v>
      </c>
      <c r="Z128" s="17" t="s">
        <v>141</v>
      </c>
      <c r="AA128" s="17">
        <v>2</v>
      </c>
      <c r="AB128" s="17" t="s">
        <v>141</v>
      </c>
      <c r="AH128" s="53"/>
    </row>
    <row r="129" spans="2:34" ht="15.75" customHeight="1">
      <c r="B129" s="60">
        <v>18</v>
      </c>
      <c r="C129" s="61" t="s">
        <v>89</v>
      </c>
      <c r="D129" s="62" t="s">
        <v>88</v>
      </c>
      <c r="E129" s="63">
        <v>55.659972746875098</v>
      </c>
      <c r="F129" s="63">
        <v>37.751769301505398</v>
      </c>
      <c r="G129" s="60">
        <f t="shared" si="0"/>
        <v>0</v>
      </c>
      <c r="H129" s="64">
        <f t="shared" si="1"/>
        <v>5.3650000000000002</v>
      </c>
      <c r="I129" s="65">
        <v>0.27899999999999991</v>
      </c>
      <c r="J129" s="60">
        <v>18</v>
      </c>
      <c r="L129" s="12">
        <v>18</v>
      </c>
      <c r="M129" s="50">
        <v>18</v>
      </c>
      <c r="N129" s="50">
        <v>0</v>
      </c>
      <c r="O129" s="21"/>
      <c r="P129" s="17">
        <v>3</v>
      </c>
      <c r="Q129" s="37">
        <v>0.52083333333333337</v>
      </c>
      <c r="R129" s="17">
        <v>2</v>
      </c>
      <c r="S129" s="17" t="s">
        <v>67</v>
      </c>
      <c r="T129" s="17">
        <v>2</v>
      </c>
      <c r="U129" s="17" t="s">
        <v>67</v>
      </c>
      <c r="V129" s="32"/>
      <c r="W129" s="38">
        <v>4</v>
      </c>
      <c r="X129" s="37">
        <v>0.52083333333333337</v>
      </c>
      <c r="Y129" s="17">
        <v>2</v>
      </c>
      <c r="Z129" s="17" t="s">
        <v>141</v>
      </c>
      <c r="AA129" s="17">
        <v>2</v>
      </c>
      <c r="AB129" s="17" t="s">
        <v>141</v>
      </c>
      <c r="AH129" s="53"/>
    </row>
    <row r="130" spans="2:34" ht="15.75" customHeight="1">
      <c r="B130" s="60">
        <v>19</v>
      </c>
      <c r="C130" s="61" t="s">
        <v>157</v>
      </c>
      <c r="D130" s="62" t="s">
        <v>88</v>
      </c>
      <c r="E130" s="63">
        <v>55.658082576531299</v>
      </c>
      <c r="F130" s="63">
        <v>37.746769537122397</v>
      </c>
      <c r="G130" s="60">
        <f t="shared" si="0"/>
        <v>0</v>
      </c>
      <c r="H130" s="64">
        <f t="shared" si="1"/>
        <v>5.6909999999999998</v>
      </c>
      <c r="I130" s="65">
        <v>0.32599999999999962</v>
      </c>
      <c r="J130" s="60">
        <v>19</v>
      </c>
      <c r="L130" s="12">
        <v>19</v>
      </c>
      <c r="M130" s="50">
        <v>19</v>
      </c>
      <c r="N130" s="50">
        <v>0</v>
      </c>
      <c r="O130" s="21" t="s">
        <v>107</v>
      </c>
      <c r="P130" s="17">
        <v>3</v>
      </c>
      <c r="Q130" s="37">
        <v>0.54166666666666663</v>
      </c>
      <c r="R130" s="17">
        <v>1</v>
      </c>
      <c r="S130" s="17" t="s">
        <v>67</v>
      </c>
      <c r="T130" s="17">
        <v>1</v>
      </c>
      <c r="U130" s="17" t="s">
        <v>67</v>
      </c>
      <c r="V130" s="32"/>
      <c r="W130" s="38">
        <v>4</v>
      </c>
      <c r="X130" s="37">
        <v>0.54166666666666663</v>
      </c>
      <c r="Y130" s="17">
        <v>1</v>
      </c>
      <c r="Z130" s="17" t="s">
        <v>141</v>
      </c>
      <c r="AA130" s="17">
        <v>1</v>
      </c>
      <c r="AB130" s="17" t="s">
        <v>141</v>
      </c>
      <c r="AH130" s="53"/>
    </row>
    <row r="131" spans="2:34" ht="15.75" customHeight="1">
      <c r="B131" s="60">
        <v>20</v>
      </c>
      <c r="C131" s="61" t="s">
        <v>161</v>
      </c>
      <c r="D131" s="62" t="s">
        <v>88</v>
      </c>
      <c r="E131" s="63">
        <v>55.656568343761101</v>
      </c>
      <c r="F131" s="63">
        <v>37.742622016014501</v>
      </c>
      <c r="G131" s="60">
        <f t="shared" si="0"/>
        <v>0</v>
      </c>
      <c r="H131" s="64">
        <f t="shared" si="1"/>
        <v>6.1849999999999996</v>
      </c>
      <c r="I131" s="65">
        <v>0.49399999999999977</v>
      </c>
      <c r="J131" s="60">
        <v>20</v>
      </c>
      <c r="L131" s="12">
        <v>20</v>
      </c>
      <c r="M131" s="50">
        <v>20</v>
      </c>
      <c r="N131" s="50">
        <v>0</v>
      </c>
      <c r="O131" s="21"/>
      <c r="P131" s="17">
        <v>3</v>
      </c>
      <c r="Q131" s="37">
        <v>0.5625</v>
      </c>
      <c r="R131" s="17">
        <v>2</v>
      </c>
      <c r="S131" s="17" t="s">
        <v>67</v>
      </c>
      <c r="T131" s="17">
        <v>2</v>
      </c>
      <c r="U131" s="17" t="s">
        <v>67</v>
      </c>
      <c r="V131" s="32"/>
      <c r="W131" s="38">
        <v>4</v>
      </c>
      <c r="X131" s="37">
        <v>0.5625</v>
      </c>
      <c r="Y131" s="17">
        <v>2</v>
      </c>
      <c r="Z131" s="17" t="s">
        <v>141</v>
      </c>
      <c r="AA131" s="17">
        <v>2</v>
      </c>
      <c r="AB131" s="17" t="s">
        <v>141</v>
      </c>
      <c r="AH131" s="53"/>
    </row>
    <row r="132" spans="2:34" ht="15.75" customHeight="1">
      <c r="B132" s="60">
        <v>21</v>
      </c>
      <c r="C132" s="61" t="s">
        <v>156</v>
      </c>
      <c r="D132" s="62" t="s">
        <v>88</v>
      </c>
      <c r="E132" s="63">
        <v>55.655264083428001</v>
      </c>
      <c r="F132" s="63">
        <v>37.739075026153401</v>
      </c>
      <c r="G132" s="60">
        <f t="shared" si="0"/>
        <v>0</v>
      </c>
      <c r="H132" s="64">
        <f t="shared" si="1"/>
        <v>6.5049999999999999</v>
      </c>
      <c r="I132" s="65">
        <v>0.32000000000000028</v>
      </c>
      <c r="J132" s="60">
        <v>21</v>
      </c>
      <c r="L132" s="12">
        <v>21</v>
      </c>
      <c r="M132" s="50">
        <v>21</v>
      </c>
      <c r="N132" s="50">
        <v>0</v>
      </c>
      <c r="O132" s="21"/>
      <c r="P132" s="17">
        <v>3</v>
      </c>
      <c r="Q132" s="37">
        <v>0.58333333333333337</v>
      </c>
      <c r="R132" s="17">
        <v>1</v>
      </c>
      <c r="S132" s="17" t="s">
        <v>67</v>
      </c>
      <c r="T132" s="17">
        <v>1</v>
      </c>
      <c r="U132" s="17" t="s">
        <v>67</v>
      </c>
      <c r="V132" s="32"/>
      <c r="W132" s="38">
        <v>4</v>
      </c>
      <c r="X132" s="37">
        <v>0.58333333333333337</v>
      </c>
      <c r="Y132" s="17">
        <v>2</v>
      </c>
      <c r="Z132" s="17" t="s">
        <v>141</v>
      </c>
      <c r="AA132" s="17">
        <v>2</v>
      </c>
      <c r="AB132" s="17" t="s">
        <v>141</v>
      </c>
      <c r="AH132" s="53"/>
    </row>
    <row r="133" spans="2:34" ht="15.75" customHeight="1">
      <c r="B133" s="60">
        <v>22</v>
      </c>
      <c r="C133" s="61" t="s">
        <v>188</v>
      </c>
      <c r="D133" s="62" t="s">
        <v>88</v>
      </c>
      <c r="E133" s="63">
        <v>55.653345229419799</v>
      </c>
      <c r="F133" s="63">
        <v>37.734079545278</v>
      </c>
      <c r="G133" s="60">
        <f t="shared" si="0"/>
        <v>0</v>
      </c>
      <c r="H133" s="64">
        <f t="shared" si="1"/>
        <v>7.12</v>
      </c>
      <c r="I133" s="65">
        <v>0.61500000000000021</v>
      </c>
      <c r="J133" s="60">
        <v>22</v>
      </c>
      <c r="L133" s="12">
        <v>22</v>
      </c>
      <c r="M133" s="50">
        <v>22</v>
      </c>
      <c r="N133" s="50">
        <v>0</v>
      </c>
      <c r="O133" s="21"/>
      <c r="P133" s="17">
        <v>3</v>
      </c>
      <c r="Q133" s="37">
        <v>0.60416666666666663</v>
      </c>
      <c r="R133" s="17">
        <v>2</v>
      </c>
      <c r="S133" s="17" t="s">
        <v>67</v>
      </c>
      <c r="T133" s="17">
        <v>2</v>
      </c>
      <c r="U133" s="17" t="s">
        <v>67</v>
      </c>
      <c r="V133" s="32"/>
      <c r="W133" s="38">
        <v>4</v>
      </c>
      <c r="X133" s="37">
        <v>0.60416666666666663</v>
      </c>
      <c r="Y133" s="17">
        <v>2</v>
      </c>
      <c r="Z133" s="17" t="s">
        <v>141</v>
      </c>
      <c r="AA133" s="17">
        <v>2</v>
      </c>
      <c r="AB133" s="17" t="s">
        <v>141</v>
      </c>
      <c r="AH133" s="53"/>
    </row>
    <row r="134" spans="2:34" ht="15.75" customHeight="1">
      <c r="B134" s="60">
        <v>23</v>
      </c>
      <c r="C134" s="61" t="s">
        <v>189</v>
      </c>
      <c r="D134" s="62" t="s">
        <v>88</v>
      </c>
      <c r="E134" s="63">
        <v>55.651738876888501</v>
      </c>
      <c r="F134" s="63">
        <v>37.728177359431598</v>
      </c>
      <c r="G134" s="60">
        <f t="shared" si="0"/>
        <v>0</v>
      </c>
      <c r="H134" s="64">
        <f t="shared" si="1"/>
        <v>7.4619999999999997</v>
      </c>
      <c r="I134" s="65">
        <v>0.34199999999999964</v>
      </c>
      <c r="J134" s="60">
        <v>23</v>
      </c>
      <c r="L134" s="12">
        <v>23</v>
      </c>
      <c r="M134" s="50">
        <v>23</v>
      </c>
      <c r="N134" s="50">
        <v>0</v>
      </c>
      <c r="O134" s="21"/>
      <c r="P134" s="17">
        <v>3</v>
      </c>
      <c r="Q134" s="37">
        <v>0.625</v>
      </c>
      <c r="R134" s="17">
        <v>1</v>
      </c>
      <c r="S134" s="17" t="s">
        <v>67</v>
      </c>
      <c r="T134" s="17">
        <v>1</v>
      </c>
      <c r="U134" s="17" t="s">
        <v>67</v>
      </c>
      <c r="V134" s="32"/>
      <c r="W134" s="38">
        <v>4</v>
      </c>
      <c r="X134" s="37">
        <v>0.625</v>
      </c>
      <c r="Y134" s="17">
        <v>2</v>
      </c>
      <c r="Z134" s="17" t="s">
        <v>141</v>
      </c>
      <c r="AA134" s="17">
        <v>2</v>
      </c>
      <c r="AB134" s="17" t="s">
        <v>141</v>
      </c>
      <c r="AH134" s="53"/>
    </row>
    <row r="135" spans="2:34" ht="15.75" customHeight="1">
      <c r="B135" s="60">
        <v>24</v>
      </c>
      <c r="C135" s="61" t="s">
        <v>190</v>
      </c>
      <c r="D135" s="62" t="s">
        <v>88</v>
      </c>
      <c r="E135" s="63">
        <v>55.652750383529799</v>
      </c>
      <c r="F135" s="63">
        <v>37.722094572720103</v>
      </c>
      <c r="G135" s="60">
        <f t="shared" si="0"/>
        <v>0</v>
      </c>
      <c r="H135" s="64">
        <f t="shared" si="1"/>
        <v>7.9659999999999993</v>
      </c>
      <c r="I135" s="65">
        <v>0.50399999999999956</v>
      </c>
      <c r="J135" s="60">
        <v>24</v>
      </c>
      <c r="L135" s="12">
        <v>24</v>
      </c>
      <c r="M135" s="50">
        <v>24</v>
      </c>
      <c r="N135" s="50">
        <v>0</v>
      </c>
      <c r="O135" s="21"/>
      <c r="P135" s="17">
        <v>3</v>
      </c>
      <c r="Q135" s="37">
        <v>0.64583333333333337</v>
      </c>
      <c r="R135" s="17">
        <v>2</v>
      </c>
      <c r="S135" s="17" t="s">
        <v>191</v>
      </c>
      <c r="T135" s="17">
        <v>2</v>
      </c>
      <c r="U135" s="17" t="s">
        <v>191</v>
      </c>
      <c r="V135" s="32"/>
      <c r="W135" s="38">
        <v>4</v>
      </c>
      <c r="X135" s="37">
        <v>0.64583333333333337</v>
      </c>
      <c r="Y135" s="17">
        <v>1</v>
      </c>
      <c r="Z135" s="17" t="s">
        <v>141</v>
      </c>
      <c r="AA135" s="17">
        <v>1</v>
      </c>
      <c r="AB135" s="17" t="s">
        <v>141</v>
      </c>
      <c r="AH135" s="53"/>
    </row>
    <row r="136" spans="2:34" ht="15.75" customHeight="1">
      <c r="B136" s="60">
        <v>25</v>
      </c>
      <c r="C136" s="61" t="s">
        <v>192</v>
      </c>
      <c r="D136" s="62" t="s">
        <v>88</v>
      </c>
      <c r="E136" s="63">
        <v>55.653730902051898</v>
      </c>
      <c r="F136" s="63">
        <v>37.719798270526198</v>
      </c>
      <c r="G136" s="60">
        <f t="shared" si="0"/>
        <v>0</v>
      </c>
      <c r="H136" s="64">
        <f t="shared" si="1"/>
        <v>8.1829999999999998</v>
      </c>
      <c r="I136" s="65">
        <v>0.21700000000000053</v>
      </c>
      <c r="J136" s="60">
        <v>25</v>
      </c>
      <c r="L136" s="12">
        <v>25</v>
      </c>
      <c r="M136" s="50">
        <v>25</v>
      </c>
      <c r="N136" s="50">
        <v>0</v>
      </c>
      <c r="O136" s="21"/>
      <c r="P136" s="17">
        <v>3</v>
      </c>
      <c r="Q136" s="37">
        <v>0.66666666666666663</v>
      </c>
      <c r="R136" s="17">
        <v>2</v>
      </c>
      <c r="S136" s="17" t="s">
        <v>191</v>
      </c>
      <c r="T136" s="17">
        <v>2</v>
      </c>
      <c r="U136" s="17" t="s">
        <v>191</v>
      </c>
      <c r="V136" s="32"/>
      <c r="W136" s="38">
        <v>4</v>
      </c>
      <c r="X136" s="37">
        <v>0.66666666666666663</v>
      </c>
      <c r="Y136" s="17">
        <v>2</v>
      </c>
      <c r="Z136" s="17" t="s">
        <v>141</v>
      </c>
      <c r="AA136" s="17">
        <v>2</v>
      </c>
      <c r="AB136" s="17" t="s">
        <v>141</v>
      </c>
      <c r="AH136" s="53"/>
    </row>
    <row r="137" spans="2:34" ht="15.75" customHeight="1">
      <c r="B137" s="60">
        <v>26</v>
      </c>
      <c r="C137" s="61" t="s">
        <v>193</v>
      </c>
      <c r="D137" s="62" t="s">
        <v>88</v>
      </c>
      <c r="E137" s="63">
        <v>55.655411257057303</v>
      </c>
      <c r="F137" s="63">
        <v>37.716097063541497</v>
      </c>
      <c r="G137" s="60">
        <f t="shared" si="0"/>
        <v>0</v>
      </c>
      <c r="H137" s="64">
        <f t="shared" si="1"/>
        <v>8.4969999999999999</v>
      </c>
      <c r="I137" s="65">
        <v>0.31400000000000006</v>
      </c>
      <c r="J137" s="60">
        <v>26</v>
      </c>
      <c r="L137" s="12">
        <v>26</v>
      </c>
      <c r="M137" s="50">
        <v>26</v>
      </c>
      <c r="N137" s="50">
        <v>0</v>
      </c>
      <c r="O137" s="21"/>
      <c r="P137" s="17">
        <v>3</v>
      </c>
      <c r="Q137" s="37">
        <v>0.6875</v>
      </c>
      <c r="R137" s="17">
        <v>2</v>
      </c>
      <c r="S137" s="17" t="s">
        <v>191</v>
      </c>
      <c r="T137" s="17">
        <v>2</v>
      </c>
      <c r="U137" s="17" t="s">
        <v>191</v>
      </c>
      <c r="V137" s="32"/>
      <c r="W137" s="38">
        <v>4</v>
      </c>
      <c r="X137" s="37">
        <v>0.6875</v>
      </c>
      <c r="Y137" s="17">
        <v>2</v>
      </c>
      <c r="Z137" s="17" t="s">
        <v>141</v>
      </c>
      <c r="AA137" s="17">
        <v>2</v>
      </c>
      <c r="AB137" s="17" t="s">
        <v>141</v>
      </c>
      <c r="AH137" s="53"/>
    </row>
    <row r="138" spans="2:34" ht="15.75" customHeight="1">
      <c r="B138" s="60">
        <v>27</v>
      </c>
      <c r="C138" s="61" t="s">
        <v>194</v>
      </c>
      <c r="D138" s="62" t="s">
        <v>195</v>
      </c>
      <c r="E138" s="63">
        <v>55.654733195479899</v>
      </c>
      <c r="F138" s="63">
        <v>37.711665161177002</v>
      </c>
      <c r="G138" s="60">
        <f t="shared" si="0"/>
        <v>0</v>
      </c>
      <c r="H138" s="64">
        <f t="shared" si="1"/>
        <v>8.9</v>
      </c>
      <c r="I138" s="65">
        <v>0.40300000000000047</v>
      </c>
      <c r="J138" s="60">
        <v>27</v>
      </c>
      <c r="L138" s="12">
        <v>27</v>
      </c>
      <c r="M138" s="50">
        <v>27</v>
      </c>
      <c r="N138" s="50">
        <v>0</v>
      </c>
      <c r="O138" s="21"/>
      <c r="P138" s="17">
        <v>3</v>
      </c>
      <c r="Q138" s="37">
        <v>0.70833333333333337</v>
      </c>
      <c r="R138" s="17">
        <v>3</v>
      </c>
      <c r="S138" s="17" t="s">
        <v>191</v>
      </c>
      <c r="T138" s="17">
        <v>3</v>
      </c>
      <c r="U138" s="17" t="s">
        <v>191</v>
      </c>
      <c r="V138" s="32"/>
      <c r="W138" s="38">
        <v>4</v>
      </c>
      <c r="X138" s="37">
        <v>0.70833333333333337</v>
      </c>
      <c r="Y138" s="17">
        <v>2</v>
      </c>
      <c r="Z138" s="17" t="s">
        <v>141</v>
      </c>
      <c r="AA138" s="17">
        <v>2</v>
      </c>
      <c r="AB138" s="17" t="s">
        <v>141</v>
      </c>
      <c r="AH138" s="53"/>
    </row>
    <row r="139" spans="2:34" ht="15.75" customHeight="1">
      <c r="B139" s="60">
        <v>28</v>
      </c>
      <c r="C139" s="61" t="s">
        <v>196</v>
      </c>
      <c r="D139" s="62" t="s">
        <v>195</v>
      </c>
      <c r="E139" s="63">
        <v>55.651459759343098</v>
      </c>
      <c r="F139" s="63">
        <v>37.708901278391103</v>
      </c>
      <c r="G139" s="60">
        <f t="shared" si="0"/>
        <v>0</v>
      </c>
      <c r="H139" s="64">
        <f t="shared" si="1"/>
        <v>9.3250000000000011</v>
      </c>
      <c r="I139" s="65">
        <v>0.42500000000000071</v>
      </c>
      <c r="J139" s="60">
        <v>28</v>
      </c>
      <c r="L139" s="12">
        <v>28</v>
      </c>
      <c r="M139" s="50">
        <v>28</v>
      </c>
      <c r="N139" s="50">
        <v>0</v>
      </c>
      <c r="O139" s="21"/>
      <c r="P139" s="17">
        <v>3</v>
      </c>
      <c r="Q139" s="37">
        <v>0.72916666666666663</v>
      </c>
      <c r="R139" s="17">
        <v>2</v>
      </c>
      <c r="S139" s="17" t="s">
        <v>191</v>
      </c>
      <c r="T139" s="17">
        <v>2</v>
      </c>
      <c r="U139" s="17" t="s">
        <v>191</v>
      </c>
      <c r="V139" s="32"/>
      <c r="W139" s="38">
        <v>4</v>
      </c>
      <c r="X139" s="37">
        <v>0.72916666666666663</v>
      </c>
      <c r="Y139" s="17">
        <v>2</v>
      </c>
      <c r="Z139" s="17" t="s">
        <v>141</v>
      </c>
      <c r="AA139" s="17">
        <v>2</v>
      </c>
      <c r="AB139" s="17" t="s">
        <v>141</v>
      </c>
      <c r="AH139" s="53"/>
    </row>
    <row r="140" spans="2:34" ht="15.75" customHeight="1">
      <c r="B140" s="60">
        <v>29</v>
      </c>
      <c r="C140" s="61" t="s">
        <v>197</v>
      </c>
      <c r="D140" s="62" t="s">
        <v>195</v>
      </c>
      <c r="E140" s="63">
        <v>55.647373417505101</v>
      </c>
      <c r="F140" s="63">
        <v>37.7106593051438</v>
      </c>
      <c r="G140" s="60">
        <f t="shared" si="0"/>
        <v>0</v>
      </c>
      <c r="H140" s="64">
        <f t="shared" si="1"/>
        <v>9.8740000000000006</v>
      </c>
      <c r="I140" s="65">
        <v>0.54899999999999949</v>
      </c>
      <c r="J140" s="60">
        <v>29</v>
      </c>
      <c r="L140" s="12">
        <v>29</v>
      </c>
      <c r="M140" s="50">
        <v>29</v>
      </c>
      <c r="N140" s="50">
        <v>0</v>
      </c>
      <c r="O140" s="21"/>
      <c r="P140" s="17">
        <v>3</v>
      </c>
      <c r="Q140" s="37">
        <v>0.75</v>
      </c>
      <c r="R140" s="17">
        <v>3</v>
      </c>
      <c r="S140" s="17" t="s">
        <v>191</v>
      </c>
      <c r="T140" s="17">
        <v>3</v>
      </c>
      <c r="U140" s="17" t="s">
        <v>191</v>
      </c>
      <c r="V140" s="32"/>
      <c r="W140" s="38">
        <v>4</v>
      </c>
      <c r="X140" s="37">
        <v>0.75</v>
      </c>
      <c r="Y140" s="17">
        <v>1</v>
      </c>
      <c r="Z140" s="17" t="s">
        <v>141</v>
      </c>
      <c r="AA140" s="17">
        <v>1</v>
      </c>
      <c r="AB140" s="17" t="s">
        <v>141</v>
      </c>
      <c r="AH140" s="53"/>
    </row>
    <row r="141" spans="2:34" ht="15.75" customHeight="1">
      <c r="B141" s="60">
        <v>30</v>
      </c>
      <c r="C141" s="61" t="s">
        <v>198</v>
      </c>
      <c r="D141" s="62" t="s">
        <v>199</v>
      </c>
      <c r="E141" s="63">
        <v>55.645123282912401</v>
      </c>
      <c r="F141" s="63">
        <v>37.709447017571797</v>
      </c>
      <c r="G141" s="60">
        <f t="shared" si="0"/>
        <v>0</v>
      </c>
      <c r="H141" s="64">
        <f t="shared" si="1"/>
        <v>10.245000000000001</v>
      </c>
      <c r="I141" s="65">
        <v>0.37100000000000044</v>
      </c>
      <c r="J141" s="60">
        <v>30</v>
      </c>
      <c r="L141" s="12">
        <v>30</v>
      </c>
      <c r="M141" s="50">
        <v>30</v>
      </c>
      <c r="N141" s="50">
        <v>0</v>
      </c>
      <c r="O141" s="21"/>
      <c r="P141" s="17">
        <v>3</v>
      </c>
      <c r="Q141" s="37">
        <v>0.77083333333333337</v>
      </c>
      <c r="R141" s="17">
        <v>2</v>
      </c>
      <c r="S141" s="17" t="s">
        <v>191</v>
      </c>
      <c r="T141" s="17">
        <v>2</v>
      </c>
      <c r="U141" s="17" t="s">
        <v>191</v>
      </c>
      <c r="V141" s="32"/>
      <c r="W141" s="38">
        <v>4</v>
      </c>
      <c r="X141" s="37">
        <v>0.77083333333333337</v>
      </c>
      <c r="Y141" s="17">
        <v>2</v>
      </c>
      <c r="Z141" s="17" t="s">
        <v>141</v>
      </c>
      <c r="AA141" s="17">
        <v>2</v>
      </c>
      <c r="AB141" s="17" t="s">
        <v>141</v>
      </c>
      <c r="AH141" s="53"/>
    </row>
    <row r="142" spans="2:34" ht="15.75" customHeight="1">
      <c r="B142" s="60">
        <v>31</v>
      </c>
      <c r="C142" s="61" t="s">
        <v>200</v>
      </c>
      <c r="D142" s="62" t="s">
        <v>201</v>
      </c>
      <c r="E142" s="63">
        <v>55.642477530289597</v>
      </c>
      <c r="F142" s="63">
        <v>37.710675114809803</v>
      </c>
      <c r="G142" s="60">
        <v>0</v>
      </c>
      <c r="H142" s="64">
        <f t="shared" si="1"/>
        <v>11.001000000000001</v>
      </c>
      <c r="I142" s="65">
        <v>0.75600000000000056</v>
      </c>
      <c r="J142" s="60">
        <v>31</v>
      </c>
      <c r="L142" s="12">
        <v>31</v>
      </c>
      <c r="M142" s="50">
        <v>31</v>
      </c>
      <c r="N142" s="50">
        <v>0</v>
      </c>
      <c r="O142" s="21"/>
      <c r="P142" s="17">
        <v>3</v>
      </c>
      <c r="Q142" s="37">
        <v>0.79166666666666663</v>
      </c>
      <c r="R142" s="17">
        <v>2</v>
      </c>
      <c r="S142" s="17" t="s">
        <v>191</v>
      </c>
      <c r="T142" s="17">
        <v>2</v>
      </c>
      <c r="U142" s="17" t="s">
        <v>191</v>
      </c>
      <c r="V142" s="32"/>
      <c r="W142" s="38">
        <v>4</v>
      </c>
      <c r="X142" s="37">
        <v>0.79166666666666663</v>
      </c>
      <c r="Y142" s="17">
        <v>2</v>
      </c>
      <c r="Z142" s="17" t="s">
        <v>141</v>
      </c>
      <c r="AA142" s="17">
        <v>2</v>
      </c>
      <c r="AB142" s="17" t="s">
        <v>141</v>
      </c>
      <c r="AH142" s="53"/>
    </row>
    <row r="143" spans="2:34" ht="15.75" customHeight="1">
      <c r="B143" s="60">
        <v>32</v>
      </c>
      <c r="C143" s="61" t="s">
        <v>202</v>
      </c>
      <c r="D143" s="62" t="s">
        <v>201</v>
      </c>
      <c r="E143" s="63">
        <v>55.642175786803101</v>
      </c>
      <c r="F143" s="63">
        <v>37.7152484806237</v>
      </c>
      <c r="G143" s="60">
        <v>0</v>
      </c>
      <c r="H143" s="64">
        <f t="shared" si="1"/>
        <v>11.286000000000001</v>
      </c>
      <c r="I143" s="65">
        <v>0.28500000000000014</v>
      </c>
      <c r="J143" s="60">
        <v>32</v>
      </c>
      <c r="L143" s="12">
        <v>32</v>
      </c>
      <c r="M143" s="50">
        <v>32</v>
      </c>
      <c r="N143" s="50">
        <v>0</v>
      </c>
      <c r="O143" s="21"/>
      <c r="P143" s="17">
        <v>3</v>
      </c>
      <c r="Q143" s="37">
        <v>0.8125</v>
      </c>
      <c r="R143" s="17">
        <v>1</v>
      </c>
      <c r="S143" s="17" t="s">
        <v>66</v>
      </c>
      <c r="T143" s="17">
        <v>1</v>
      </c>
      <c r="U143" s="17" t="s">
        <v>66</v>
      </c>
      <c r="V143" s="32"/>
      <c r="W143" s="38">
        <v>4</v>
      </c>
      <c r="X143" s="37">
        <v>0.8125</v>
      </c>
      <c r="Y143" s="17">
        <v>2</v>
      </c>
      <c r="Z143" s="17" t="s">
        <v>141</v>
      </c>
      <c r="AA143" s="17">
        <v>2</v>
      </c>
      <c r="AB143" s="17" t="s">
        <v>141</v>
      </c>
      <c r="AH143" s="53"/>
    </row>
    <row r="144" spans="2:34" ht="15.75" customHeight="1">
      <c r="B144" s="60">
        <v>33</v>
      </c>
      <c r="C144" s="61" t="s">
        <v>203</v>
      </c>
      <c r="D144" s="62" t="s">
        <v>201</v>
      </c>
      <c r="E144" s="63">
        <v>55.642542826361002</v>
      </c>
      <c r="F144" s="63">
        <v>37.719691674553303</v>
      </c>
      <c r="G144" s="60">
        <v>0</v>
      </c>
      <c r="H144" s="64">
        <f t="shared" si="1"/>
        <v>11.564000000000002</v>
      </c>
      <c r="I144" s="65">
        <v>0.27800000000000047</v>
      </c>
      <c r="J144" s="60">
        <v>33</v>
      </c>
      <c r="L144" s="12">
        <v>33</v>
      </c>
      <c r="M144" s="50">
        <v>33</v>
      </c>
      <c r="N144" s="50">
        <v>0</v>
      </c>
      <c r="O144" s="21"/>
      <c r="P144" s="17">
        <v>3</v>
      </c>
      <c r="Q144" s="37">
        <v>0.83333333333333337</v>
      </c>
      <c r="R144" s="17">
        <v>1</v>
      </c>
      <c r="S144" s="17" t="s">
        <v>66</v>
      </c>
      <c r="T144" s="17">
        <v>1</v>
      </c>
      <c r="U144" s="17" t="s">
        <v>66</v>
      </c>
      <c r="V144" s="32"/>
      <c r="W144" s="38">
        <v>4</v>
      </c>
      <c r="X144" s="37">
        <v>0.83333333333333337</v>
      </c>
      <c r="Y144" s="17">
        <v>1</v>
      </c>
      <c r="Z144" s="17" t="s">
        <v>66</v>
      </c>
      <c r="AA144" s="17">
        <v>1</v>
      </c>
      <c r="AB144" s="17" t="s">
        <v>66</v>
      </c>
      <c r="AH144" s="53"/>
    </row>
    <row r="145" spans="2:34" ht="15.75" customHeight="1">
      <c r="B145" s="60">
        <v>34</v>
      </c>
      <c r="C145" s="61" t="s">
        <v>204</v>
      </c>
      <c r="D145" s="62" t="s">
        <v>201</v>
      </c>
      <c r="E145" s="63">
        <v>55.6430930965942</v>
      </c>
      <c r="F145" s="63">
        <v>37.725908595564299</v>
      </c>
      <c r="G145" s="60">
        <v>0</v>
      </c>
      <c r="H145" s="64">
        <f t="shared" si="1"/>
        <v>11.954000000000002</v>
      </c>
      <c r="I145" s="65">
        <v>0.39000000000000057</v>
      </c>
      <c r="J145" s="60">
        <v>34</v>
      </c>
      <c r="L145" s="12">
        <v>34</v>
      </c>
      <c r="M145" s="50">
        <v>34</v>
      </c>
      <c r="N145" s="50">
        <v>0</v>
      </c>
      <c r="O145" s="21"/>
      <c r="P145" s="17">
        <v>3</v>
      </c>
      <c r="Q145" s="37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32"/>
      <c r="W145" s="38">
        <v>4</v>
      </c>
      <c r="X145" s="37">
        <v>0.85416666666666663</v>
      </c>
      <c r="Y145" s="17">
        <v>1</v>
      </c>
      <c r="Z145" s="17" t="s">
        <v>66</v>
      </c>
      <c r="AA145" s="17">
        <v>1</v>
      </c>
      <c r="AB145" s="17" t="s">
        <v>66</v>
      </c>
      <c r="AH145" s="53"/>
    </row>
    <row r="146" spans="2:34" ht="15.75" customHeight="1">
      <c r="B146" s="60">
        <v>35</v>
      </c>
      <c r="C146" s="61" t="s">
        <v>205</v>
      </c>
      <c r="D146" s="62" t="s">
        <v>201</v>
      </c>
      <c r="E146" s="63">
        <v>55.643128236028097</v>
      </c>
      <c r="F146" s="63">
        <v>37.734647663137302</v>
      </c>
      <c r="G146" s="60">
        <v>0</v>
      </c>
      <c r="H146" s="64">
        <f t="shared" si="1"/>
        <v>12.495000000000003</v>
      </c>
      <c r="I146" s="65">
        <v>0.54100000000000037</v>
      </c>
      <c r="J146" s="60">
        <v>35</v>
      </c>
      <c r="L146" s="12">
        <v>35</v>
      </c>
      <c r="M146" s="50">
        <v>35</v>
      </c>
      <c r="N146" s="50">
        <v>0</v>
      </c>
      <c r="O146" s="21"/>
      <c r="P146" s="17">
        <v>3</v>
      </c>
      <c r="Q146" s="37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32"/>
      <c r="W146" s="38">
        <v>4</v>
      </c>
      <c r="X146" s="37">
        <v>0.875</v>
      </c>
      <c r="Y146" s="17">
        <v>1</v>
      </c>
      <c r="Z146" s="17" t="s">
        <v>66</v>
      </c>
      <c r="AA146" s="17">
        <v>1</v>
      </c>
      <c r="AB146" s="17" t="s">
        <v>66</v>
      </c>
      <c r="AH146" s="53"/>
    </row>
    <row r="147" spans="2:34" ht="15.75" customHeight="1">
      <c r="B147" s="60">
        <v>36</v>
      </c>
      <c r="C147" s="61" t="s">
        <v>206</v>
      </c>
      <c r="D147" s="62" t="s">
        <v>201</v>
      </c>
      <c r="E147" s="63">
        <v>55.643007861197098</v>
      </c>
      <c r="F147" s="63">
        <v>37.743055401865199</v>
      </c>
      <c r="G147" s="60">
        <v>0</v>
      </c>
      <c r="H147" s="64">
        <f t="shared" si="1"/>
        <v>13.018000000000002</v>
      </c>
      <c r="I147" s="65">
        <v>0.52299999999999969</v>
      </c>
      <c r="J147" s="60">
        <v>36</v>
      </c>
      <c r="L147" s="12">
        <v>36</v>
      </c>
      <c r="M147" s="50">
        <v>36</v>
      </c>
      <c r="N147" s="50">
        <v>0</v>
      </c>
      <c r="O147" s="21"/>
      <c r="P147" s="17">
        <v>3</v>
      </c>
      <c r="Q147" s="37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32"/>
      <c r="W147" s="38">
        <v>4</v>
      </c>
      <c r="X147" s="37">
        <v>0.89583333333333304</v>
      </c>
      <c r="Y147" s="17">
        <v>1</v>
      </c>
      <c r="Z147" s="17" t="s">
        <v>66</v>
      </c>
      <c r="AA147" s="17">
        <v>1</v>
      </c>
      <c r="AB147" s="17" t="s">
        <v>66</v>
      </c>
      <c r="AH147" s="53"/>
    </row>
    <row r="148" spans="2:34" ht="15.75" customHeight="1">
      <c r="B148" s="60">
        <v>37</v>
      </c>
      <c r="C148" s="61" t="s">
        <v>207</v>
      </c>
      <c r="D148" s="62" t="s">
        <v>119</v>
      </c>
      <c r="E148" s="63">
        <v>55.643890837868</v>
      </c>
      <c r="F148" s="63">
        <v>37.745037362798499</v>
      </c>
      <c r="G148" s="60">
        <v>0</v>
      </c>
      <c r="H148" s="64">
        <f t="shared" si="1"/>
        <v>13.210000000000003</v>
      </c>
      <c r="I148" s="65">
        <v>0.19200000000000017</v>
      </c>
      <c r="J148" s="60">
        <v>37</v>
      </c>
      <c r="L148" s="12">
        <v>37</v>
      </c>
      <c r="M148" s="50">
        <v>37</v>
      </c>
      <c r="N148" s="50">
        <v>0</v>
      </c>
      <c r="O148" s="21"/>
      <c r="P148" s="17">
        <v>3</v>
      </c>
      <c r="Q148" s="37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32"/>
      <c r="W148" s="38">
        <v>4</v>
      </c>
      <c r="X148" s="37">
        <v>0.91666666666666663</v>
      </c>
      <c r="Y148" s="17">
        <v>1</v>
      </c>
      <c r="Z148" s="17" t="s">
        <v>66</v>
      </c>
      <c r="AA148" s="17">
        <v>1</v>
      </c>
      <c r="AB148" s="17" t="s">
        <v>66</v>
      </c>
      <c r="AH148" s="53"/>
    </row>
    <row r="149" spans="2:34" ht="15.75" customHeight="1">
      <c r="B149" s="60">
        <v>38</v>
      </c>
      <c r="C149" s="61" t="s">
        <v>136</v>
      </c>
      <c r="D149" s="62" t="s">
        <v>117</v>
      </c>
      <c r="E149" s="63">
        <v>55.648221208327399</v>
      </c>
      <c r="F149" s="63">
        <v>37.7418731672009</v>
      </c>
      <c r="G149" s="60">
        <v>0</v>
      </c>
      <c r="H149" s="64">
        <f t="shared" si="1"/>
        <v>13.815000000000003</v>
      </c>
      <c r="I149" s="65">
        <v>0.60500000000000043</v>
      </c>
      <c r="J149" s="60">
        <v>38</v>
      </c>
      <c r="L149" s="12">
        <v>38</v>
      </c>
      <c r="M149" s="50">
        <v>38</v>
      </c>
      <c r="N149" s="50">
        <v>0</v>
      </c>
      <c r="O149" s="21"/>
      <c r="P149" s="17">
        <v>3</v>
      </c>
      <c r="Q149" s="37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32"/>
      <c r="W149" s="38">
        <v>4</v>
      </c>
      <c r="X149" s="37">
        <v>0.9375</v>
      </c>
      <c r="Y149" s="17">
        <v>1</v>
      </c>
      <c r="Z149" s="17" t="s">
        <v>66</v>
      </c>
      <c r="AA149" s="17">
        <v>1</v>
      </c>
      <c r="AB149" s="17" t="s">
        <v>66</v>
      </c>
      <c r="AH149" s="53"/>
    </row>
    <row r="150" spans="2:34" ht="15.75" customHeight="1">
      <c r="B150" s="60">
        <v>39</v>
      </c>
      <c r="C150" s="61" t="s">
        <v>24</v>
      </c>
      <c r="D150" s="62" t="s">
        <v>107</v>
      </c>
      <c r="E150" s="63"/>
      <c r="F150" s="63"/>
      <c r="G150" s="60">
        <v>0</v>
      </c>
      <c r="H150" s="64">
        <f t="shared" si="1"/>
        <v>14.115000000000004</v>
      </c>
      <c r="I150" s="65">
        <v>0.30000000000000071</v>
      </c>
      <c r="J150" s="60" t="s">
        <v>107</v>
      </c>
      <c r="L150" s="12">
        <v>39</v>
      </c>
      <c r="M150" s="50">
        <v>999</v>
      </c>
      <c r="N150" s="50">
        <v>0</v>
      </c>
      <c r="O150" s="21"/>
      <c r="P150" s="17">
        <v>3</v>
      </c>
      <c r="Q150" s="37">
        <v>0.95833333333333337</v>
      </c>
      <c r="R150" s="17">
        <v>0</v>
      </c>
      <c r="S150" s="17" t="s">
        <v>63</v>
      </c>
      <c r="T150" s="17">
        <v>0</v>
      </c>
      <c r="U150" s="17" t="s">
        <v>63</v>
      </c>
      <c r="V150" s="32"/>
      <c r="W150" s="38">
        <v>4</v>
      </c>
      <c r="X150" s="37">
        <v>0.95833333333333337</v>
      </c>
      <c r="Y150" s="17">
        <v>0</v>
      </c>
      <c r="Z150" s="17" t="s">
        <v>63</v>
      </c>
      <c r="AA150" s="17">
        <v>0</v>
      </c>
      <c r="AB150" s="17" t="s">
        <v>63</v>
      </c>
      <c r="AH150" s="53"/>
    </row>
    <row r="151" spans="2:34" ht="15.75" customHeight="1">
      <c r="B151" s="60">
        <v>39</v>
      </c>
      <c r="C151" s="61" t="s">
        <v>116</v>
      </c>
      <c r="D151" s="62" t="s">
        <v>117</v>
      </c>
      <c r="E151" s="63">
        <v>55.648199109422102</v>
      </c>
      <c r="F151" s="63">
        <v>37.741724471983801</v>
      </c>
      <c r="G151" s="60">
        <v>1</v>
      </c>
      <c r="H151" s="64">
        <v>0</v>
      </c>
      <c r="I151" s="65" t="s">
        <v>131</v>
      </c>
      <c r="J151" s="60">
        <v>1</v>
      </c>
      <c r="L151" s="12">
        <v>40</v>
      </c>
      <c r="M151" s="50">
        <v>0</v>
      </c>
      <c r="N151" s="50">
        <v>1</v>
      </c>
      <c r="O151" s="21"/>
      <c r="P151" s="17">
        <v>3</v>
      </c>
      <c r="Q151" s="37">
        <v>0.97916666666666663</v>
      </c>
      <c r="R151" s="17">
        <v>0</v>
      </c>
      <c r="S151" s="17" t="s">
        <v>63</v>
      </c>
      <c r="T151" s="17">
        <v>0</v>
      </c>
      <c r="U151" s="17" t="s">
        <v>63</v>
      </c>
      <c r="V151" s="32"/>
      <c r="W151" s="38">
        <v>4</v>
      </c>
      <c r="X151" s="37">
        <v>0.97916666666666663</v>
      </c>
      <c r="Y151" s="17">
        <v>0</v>
      </c>
      <c r="Z151" s="17" t="s">
        <v>63</v>
      </c>
      <c r="AA151" s="17">
        <v>0</v>
      </c>
      <c r="AB151" s="17" t="s">
        <v>63</v>
      </c>
      <c r="AH151" s="53"/>
    </row>
    <row r="152" spans="2:34" ht="15.75" customHeight="1">
      <c r="B152" s="60">
        <v>40</v>
      </c>
      <c r="C152" s="61" t="s">
        <v>118</v>
      </c>
      <c r="D152" s="62" t="s">
        <v>119</v>
      </c>
      <c r="E152" s="63">
        <v>55.646729765859902</v>
      </c>
      <c r="F152" s="63">
        <v>37.743747235632704</v>
      </c>
      <c r="G152" s="60">
        <v>1</v>
      </c>
      <c r="H152" s="64">
        <v>0.504</v>
      </c>
      <c r="I152" s="65">
        <v>0.504</v>
      </c>
      <c r="J152" s="60">
        <v>2</v>
      </c>
      <c r="L152" s="12">
        <v>41</v>
      </c>
      <c r="M152" s="50">
        <v>0</v>
      </c>
      <c r="N152" s="50">
        <v>2</v>
      </c>
      <c r="O152" s="21"/>
      <c r="P152" s="17">
        <v>3</v>
      </c>
      <c r="Q152" s="37">
        <v>0</v>
      </c>
      <c r="R152" s="17">
        <v>0</v>
      </c>
      <c r="S152" s="17" t="s">
        <v>63</v>
      </c>
      <c r="T152" s="17">
        <v>0</v>
      </c>
      <c r="U152" s="17" t="s">
        <v>63</v>
      </c>
      <c r="V152" s="32"/>
      <c r="W152" s="38">
        <v>4</v>
      </c>
      <c r="X152" s="37">
        <v>0</v>
      </c>
      <c r="Y152" s="17">
        <v>0</v>
      </c>
      <c r="Z152" s="17" t="s">
        <v>63</v>
      </c>
      <c r="AA152" s="17">
        <v>0</v>
      </c>
      <c r="AB152" s="17" t="s">
        <v>63</v>
      </c>
      <c r="AH152" s="53"/>
    </row>
    <row r="153" spans="2:34" ht="15.75" customHeight="1">
      <c r="B153" s="60">
        <v>41</v>
      </c>
      <c r="C153" s="61" t="s">
        <v>207</v>
      </c>
      <c r="D153" s="62" t="s">
        <v>201</v>
      </c>
      <c r="E153" s="63">
        <v>55.643309007313299</v>
      </c>
      <c r="F153" s="63">
        <v>37.743901547852303</v>
      </c>
      <c r="G153" s="60">
        <v>1</v>
      </c>
      <c r="H153" s="64">
        <v>0.95700000000000007</v>
      </c>
      <c r="I153" s="65">
        <v>0.45300000000000007</v>
      </c>
      <c r="J153" s="60">
        <v>3</v>
      </c>
      <c r="L153" s="12">
        <v>42</v>
      </c>
      <c r="M153" s="50">
        <v>0</v>
      </c>
      <c r="N153" s="50">
        <v>3</v>
      </c>
      <c r="O153" s="21"/>
      <c r="P153" s="17">
        <v>3</v>
      </c>
      <c r="Q153" s="37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32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3"/>
    </row>
    <row r="154" spans="2:34" ht="15.75" customHeight="1">
      <c r="B154" s="60">
        <v>42</v>
      </c>
      <c r="C154" s="61" t="s">
        <v>206</v>
      </c>
      <c r="D154" s="62" t="s">
        <v>201</v>
      </c>
      <c r="E154" s="63">
        <v>55.643114139077298</v>
      </c>
      <c r="F154" s="63">
        <v>37.742290317017698</v>
      </c>
      <c r="G154" s="60">
        <v>1</v>
      </c>
      <c r="H154" s="66">
        <v>1.0630000000000002</v>
      </c>
      <c r="I154" s="65">
        <v>0.10600000000000009</v>
      </c>
      <c r="J154" s="60">
        <v>4</v>
      </c>
      <c r="L154" s="12">
        <v>43</v>
      </c>
      <c r="M154" s="50">
        <v>0</v>
      </c>
      <c r="N154" s="50">
        <v>4</v>
      </c>
      <c r="O154" s="21"/>
      <c r="P154" s="17">
        <v>3</v>
      </c>
      <c r="Q154" s="37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32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60">
        <v>43</v>
      </c>
      <c r="C155" s="61" t="s">
        <v>205</v>
      </c>
      <c r="D155" s="62" t="s">
        <v>201</v>
      </c>
      <c r="E155" s="63">
        <v>55.643345406740998</v>
      </c>
      <c r="F155" s="63">
        <v>37.7337077065364</v>
      </c>
      <c r="G155" s="60">
        <v>1</v>
      </c>
      <c r="H155" s="66">
        <v>1.6180000000000003</v>
      </c>
      <c r="I155" s="65">
        <v>0.55500000000000016</v>
      </c>
      <c r="J155" s="60">
        <v>5</v>
      </c>
      <c r="L155" s="12">
        <v>44</v>
      </c>
      <c r="M155" s="50">
        <v>0</v>
      </c>
      <c r="N155" s="50">
        <v>5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13"/>
    </row>
    <row r="156" spans="2:34" ht="15.75" customHeight="1">
      <c r="B156" s="60">
        <v>44</v>
      </c>
      <c r="C156" s="61" t="s">
        <v>204</v>
      </c>
      <c r="D156" s="62" t="s">
        <v>201</v>
      </c>
      <c r="E156" s="63">
        <v>55.643284946969501</v>
      </c>
      <c r="F156" s="63">
        <v>37.726480372314597</v>
      </c>
      <c r="G156" s="60">
        <v>1</v>
      </c>
      <c r="H156" s="66">
        <v>2.0820000000000003</v>
      </c>
      <c r="I156" s="65">
        <v>0.46399999999999997</v>
      </c>
      <c r="J156" s="60">
        <v>6</v>
      </c>
      <c r="L156" s="12">
        <v>45</v>
      </c>
      <c r="M156" s="50">
        <v>0</v>
      </c>
      <c r="N156" s="50">
        <v>6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60">
        <v>45</v>
      </c>
      <c r="C157" s="61" t="s">
        <v>203</v>
      </c>
      <c r="D157" s="62" t="s">
        <v>201</v>
      </c>
      <c r="E157" s="63">
        <v>55.6426637613</v>
      </c>
      <c r="F157" s="63">
        <v>37.719112460910303</v>
      </c>
      <c r="G157" s="60">
        <v>1</v>
      </c>
      <c r="H157" s="66">
        <v>2.5600000000000005</v>
      </c>
      <c r="I157" s="65">
        <v>0.4780000000000002</v>
      </c>
      <c r="J157" s="60">
        <v>7</v>
      </c>
      <c r="L157" s="12">
        <v>46</v>
      </c>
      <c r="M157" s="50">
        <v>0</v>
      </c>
      <c r="N157" s="50">
        <v>7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60">
        <v>46</v>
      </c>
      <c r="C158" s="61" t="s">
        <v>202</v>
      </c>
      <c r="D158" s="62" t="s">
        <v>201</v>
      </c>
      <c r="E158" s="63">
        <v>55.642319055836502</v>
      </c>
      <c r="F158" s="63">
        <v>37.714715976284801</v>
      </c>
      <c r="G158" s="60">
        <v>1</v>
      </c>
      <c r="H158" s="66">
        <v>2.8460000000000005</v>
      </c>
      <c r="I158" s="65">
        <v>0.28600000000000003</v>
      </c>
      <c r="J158" s="60">
        <v>8</v>
      </c>
      <c r="L158" s="12">
        <v>47</v>
      </c>
      <c r="M158" s="50">
        <v>0</v>
      </c>
      <c r="N158" s="50">
        <v>8</v>
      </c>
      <c r="O158" s="21"/>
      <c r="P158" s="204" t="s">
        <v>60</v>
      </c>
      <c r="Q158" s="205"/>
      <c r="R158" s="44">
        <f>SUM(R110:R157)</f>
        <v>59</v>
      </c>
      <c r="S158" s="44"/>
      <c r="T158" s="44">
        <f>SUM(T110:T157)</f>
        <v>59</v>
      </c>
      <c r="U158" s="44"/>
      <c r="V158" s="54"/>
      <c r="W158" s="206" t="s">
        <v>60</v>
      </c>
      <c r="X158" s="207"/>
      <c r="Y158" s="44">
        <f>SUM(Y110:Y157)</f>
        <v>49</v>
      </c>
      <c r="Z158" s="44"/>
      <c r="AA158" s="44">
        <f>SUM(AA110:AA157)</f>
        <v>49</v>
      </c>
      <c r="AB158" s="44"/>
      <c r="AH158" s="13"/>
    </row>
    <row r="159" spans="2:34" ht="15.75" customHeight="1">
      <c r="B159" s="60">
        <v>47</v>
      </c>
      <c r="C159" s="61" t="s">
        <v>200</v>
      </c>
      <c r="D159" s="62" t="s">
        <v>201</v>
      </c>
      <c r="E159" s="63">
        <v>55.64281565732</v>
      </c>
      <c r="F159" s="63">
        <v>37.709818541144699</v>
      </c>
      <c r="G159" s="60">
        <v>1</v>
      </c>
      <c r="H159" s="66">
        <v>3.1700000000000004</v>
      </c>
      <c r="I159" s="65">
        <v>0.64799999999999991</v>
      </c>
      <c r="J159" s="60">
        <v>9</v>
      </c>
      <c r="L159" s="12">
        <v>48</v>
      </c>
      <c r="M159" s="50">
        <v>0</v>
      </c>
      <c r="N159" s="50">
        <v>9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60">
        <v>48</v>
      </c>
      <c r="C160" s="61" t="s">
        <v>198</v>
      </c>
      <c r="D160" s="62" t="s">
        <v>199</v>
      </c>
      <c r="E160" s="63">
        <v>55.645236099294998</v>
      </c>
      <c r="F160" s="63">
        <v>37.710164565066897</v>
      </c>
      <c r="G160" s="60">
        <v>1</v>
      </c>
      <c r="H160" s="66">
        <v>4.0529999999999999</v>
      </c>
      <c r="I160" s="65">
        <v>0.55899999999999972</v>
      </c>
      <c r="J160" s="60">
        <v>10</v>
      </c>
      <c r="L160" s="12">
        <v>49</v>
      </c>
      <c r="M160" s="50">
        <v>0</v>
      </c>
      <c r="N160" s="50">
        <v>10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60">
        <v>49</v>
      </c>
      <c r="C161" s="61" t="s">
        <v>197</v>
      </c>
      <c r="D161" s="62" t="s">
        <v>195</v>
      </c>
      <c r="E161" s="63">
        <v>55.647662632463302</v>
      </c>
      <c r="F161" s="63">
        <v>37.710639494487502</v>
      </c>
      <c r="G161" s="60">
        <v>1</v>
      </c>
      <c r="H161" s="66">
        <v>4.3949999999999996</v>
      </c>
      <c r="I161" s="65">
        <v>0.34199999999999964</v>
      </c>
      <c r="J161" s="60">
        <v>11</v>
      </c>
      <c r="L161" s="12">
        <v>50</v>
      </c>
      <c r="M161" s="50">
        <v>0</v>
      </c>
      <c r="N161" s="50">
        <v>11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60">
        <v>50</v>
      </c>
      <c r="C162" s="61" t="s">
        <v>196</v>
      </c>
      <c r="D162" s="62" t="s">
        <v>195</v>
      </c>
      <c r="E162" s="63">
        <v>55.651847741397901</v>
      </c>
      <c r="F162" s="63">
        <v>37.709596344355298</v>
      </c>
      <c r="G162" s="60">
        <v>1</v>
      </c>
      <c r="H162" s="66">
        <v>5.0909999999999993</v>
      </c>
      <c r="I162" s="65">
        <v>0.69599999999999973</v>
      </c>
      <c r="J162" s="60">
        <v>12</v>
      </c>
      <c r="L162" s="12">
        <v>51</v>
      </c>
      <c r="M162" s="50">
        <v>0</v>
      </c>
      <c r="N162" s="50">
        <v>12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60">
        <v>51</v>
      </c>
      <c r="C163" s="61" t="s">
        <v>194</v>
      </c>
      <c r="D163" s="62" t="s">
        <v>195</v>
      </c>
      <c r="E163" s="63">
        <v>55.654861204090601</v>
      </c>
      <c r="F163" s="63">
        <v>37.712186015364203</v>
      </c>
      <c r="G163" s="60">
        <v>1</v>
      </c>
      <c r="H163" s="66">
        <v>5.39</v>
      </c>
      <c r="I163" s="65">
        <v>0.29900000000000038</v>
      </c>
      <c r="J163" s="60">
        <v>13</v>
      </c>
      <c r="L163" s="12">
        <v>52</v>
      </c>
      <c r="M163" s="50">
        <v>0</v>
      </c>
      <c r="N163" s="50">
        <v>13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60">
        <v>52</v>
      </c>
      <c r="C164" s="61" t="s">
        <v>193</v>
      </c>
      <c r="D164" s="62" t="s">
        <v>88</v>
      </c>
      <c r="E164" s="63">
        <v>55.6551054843058</v>
      </c>
      <c r="F164" s="63">
        <v>37.716317788340902</v>
      </c>
      <c r="G164" s="60">
        <v>1</v>
      </c>
      <c r="H164" s="66">
        <v>5.6899999999999995</v>
      </c>
      <c r="I164" s="65">
        <v>0.29999999999999982</v>
      </c>
      <c r="J164" s="60">
        <v>14</v>
      </c>
      <c r="L164" s="12">
        <v>53</v>
      </c>
      <c r="M164" s="50">
        <v>0</v>
      </c>
      <c r="N164" s="50">
        <v>14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60">
        <v>53</v>
      </c>
      <c r="C165" s="61" t="s">
        <v>190</v>
      </c>
      <c r="D165" s="62" t="s">
        <v>88</v>
      </c>
      <c r="E165" s="63">
        <v>55.652486661883103</v>
      </c>
      <c r="F165" s="63">
        <v>37.7221913464493</v>
      </c>
      <c r="G165" s="60">
        <v>1</v>
      </c>
      <c r="H165" s="66">
        <v>6.093</v>
      </c>
      <c r="I165" s="65">
        <v>0.40300000000000047</v>
      </c>
      <c r="J165" s="60">
        <v>15</v>
      </c>
      <c r="L165" s="12">
        <v>54</v>
      </c>
      <c r="M165" s="50">
        <v>0</v>
      </c>
      <c r="N165" s="50">
        <v>15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60">
        <v>54</v>
      </c>
      <c r="C166" s="61" t="s">
        <v>189</v>
      </c>
      <c r="D166" s="62" t="s">
        <v>88</v>
      </c>
      <c r="E166" s="63">
        <v>55.651774334368497</v>
      </c>
      <c r="F166" s="63">
        <v>37.730500621327899</v>
      </c>
      <c r="G166" s="60">
        <v>1</v>
      </c>
      <c r="H166" s="66">
        <v>6.5679999999999996</v>
      </c>
      <c r="I166" s="65">
        <v>0.47499999999999964</v>
      </c>
      <c r="J166" s="60">
        <v>16</v>
      </c>
      <c r="L166" s="12">
        <v>55</v>
      </c>
      <c r="M166" s="50">
        <v>0</v>
      </c>
      <c r="N166" s="50">
        <v>16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60">
        <v>55</v>
      </c>
      <c r="C167" s="61" t="s">
        <v>188</v>
      </c>
      <c r="D167" s="62" t="s">
        <v>88</v>
      </c>
      <c r="E167" s="63">
        <v>55.653842058482603</v>
      </c>
      <c r="F167" s="63">
        <v>37.7359999631759</v>
      </c>
      <c r="G167" s="60">
        <v>1</v>
      </c>
      <c r="H167" s="66">
        <v>6.923</v>
      </c>
      <c r="I167" s="65">
        <v>0.35500000000000043</v>
      </c>
      <c r="J167" s="60">
        <v>17</v>
      </c>
      <c r="L167" s="12">
        <v>56</v>
      </c>
      <c r="M167" s="50">
        <v>0</v>
      </c>
      <c r="N167" s="50">
        <v>17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60">
        <v>56</v>
      </c>
      <c r="C168" s="61" t="s">
        <v>156</v>
      </c>
      <c r="D168" s="62" t="s">
        <v>88</v>
      </c>
      <c r="E168" s="63">
        <v>55.6564238616007</v>
      </c>
      <c r="F168" s="63">
        <v>37.743161912531903</v>
      </c>
      <c r="G168" s="60">
        <v>1</v>
      </c>
      <c r="H168" s="66">
        <v>7.3819999999999997</v>
      </c>
      <c r="I168" s="65">
        <v>0.45899999999999963</v>
      </c>
      <c r="J168" s="60">
        <v>18</v>
      </c>
      <c r="L168" s="12">
        <v>57</v>
      </c>
      <c r="M168" s="50">
        <v>0</v>
      </c>
      <c r="N168" s="50">
        <v>18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60">
        <v>57</v>
      </c>
      <c r="C169" s="61" t="s">
        <v>157</v>
      </c>
      <c r="D169" s="62" t="s">
        <v>88</v>
      </c>
      <c r="E169" s="63">
        <v>55.657523418616002</v>
      </c>
      <c r="F169" s="63">
        <v>37.745981852287002</v>
      </c>
      <c r="G169" s="60">
        <v>1</v>
      </c>
      <c r="H169" s="66">
        <v>7.5979999999999999</v>
      </c>
      <c r="I169" s="65">
        <v>0.21600000000000019</v>
      </c>
      <c r="J169" s="60">
        <v>19</v>
      </c>
      <c r="L169" s="12">
        <v>58</v>
      </c>
      <c r="M169" s="50">
        <v>0</v>
      </c>
      <c r="N169" s="50">
        <v>19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60">
        <v>58</v>
      </c>
      <c r="C170" s="61" t="s">
        <v>89</v>
      </c>
      <c r="D170" s="62" t="s">
        <v>88</v>
      </c>
      <c r="E170" s="63">
        <v>55.659101284868903</v>
      </c>
      <c r="F170" s="63">
        <v>37.750106067098301</v>
      </c>
      <c r="G170" s="60">
        <v>1</v>
      </c>
      <c r="H170" s="66">
        <v>7.9409999999999998</v>
      </c>
      <c r="I170" s="65">
        <v>0.34299999999999997</v>
      </c>
      <c r="J170" s="60">
        <v>20</v>
      </c>
      <c r="L170" s="12">
        <v>59</v>
      </c>
      <c r="M170" s="50">
        <v>0</v>
      </c>
      <c r="N170" s="50">
        <v>20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60">
        <v>59</v>
      </c>
      <c r="C171" s="61" t="s">
        <v>89</v>
      </c>
      <c r="D171" s="62" t="s">
        <v>88</v>
      </c>
      <c r="E171" s="63">
        <v>55.6597111258897</v>
      </c>
      <c r="F171" s="63">
        <v>37.751868401435502</v>
      </c>
      <c r="G171" s="60">
        <v>1</v>
      </c>
      <c r="H171" s="66">
        <v>8.2669999999999995</v>
      </c>
      <c r="I171" s="65">
        <v>0.32599999999999962</v>
      </c>
      <c r="J171" s="60">
        <v>21</v>
      </c>
      <c r="L171" s="12">
        <v>60</v>
      </c>
      <c r="M171" s="50">
        <v>0</v>
      </c>
      <c r="N171" s="50">
        <v>21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60">
        <v>60</v>
      </c>
      <c r="C172" s="61" t="s">
        <v>91</v>
      </c>
      <c r="D172" s="62" t="s">
        <v>127</v>
      </c>
      <c r="E172" s="63">
        <v>55.659044365098801</v>
      </c>
      <c r="F172" s="63">
        <v>37.7586875408062</v>
      </c>
      <c r="G172" s="60">
        <v>1</v>
      </c>
      <c r="H172" s="66">
        <v>8.754999999999999</v>
      </c>
      <c r="I172" s="65">
        <v>0.48799999999999955</v>
      </c>
      <c r="J172" s="60">
        <v>22</v>
      </c>
      <c r="L172" s="12">
        <v>61</v>
      </c>
      <c r="M172" s="50">
        <v>0</v>
      </c>
      <c r="N172" s="50">
        <v>22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60">
        <v>61</v>
      </c>
      <c r="C173" s="61" t="s">
        <v>129</v>
      </c>
      <c r="D173" s="62" t="s">
        <v>99</v>
      </c>
      <c r="E173" s="63">
        <v>55.656883331661497</v>
      </c>
      <c r="F173" s="63">
        <v>37.764532705172002</v>
      </c>
      <c r="G173" s="60">
        <v>1</v>
      </c>
      <c r="H173" s="66">
        <v>9.4459999999999997</v>
      </c>
      <c r="I173" s="65">
        <v>0.69100000000000072</v>
      </c>
      <c r="J173" s="60">
        <v>23</v>
      </c>
      <c r="L173" s="12">
        <v>62</v>
      </c>
      <c r="M173" s="50">
        <v>0</v>
      </c>
      <c r="N173" s="50">
        <v>23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60">
        <v>62</v>
      </c>
      <c r="C174" s="61" t="s">
        <v>98</v>
      </c>
      <c r="D174" s="62" t="s">
        <v>95</v>
      </c>
      <c r="E174" s="63">
        <v>55.658022888800602</v>
      </c>
      <c r="F174" s="63">
        <v>37.769860353702597</v>
      </c>
      <c r="G174" s="60">
        <v>1</v>
      </c>
      <c r="H174" s="66">
        <v>9.8989999999999991</v>
      </c>
      <c r="I174" s="65">
        <v>0.4529999999999994</v>
      </c>
      <c r="J174" s="60">
        <v>24</v>
      </c>
      <c r="L174" s="12">
        <v>63</v>
      </c>
      <c r="M174" s="50">
        <v>0</v>
      </c>
      <c r="N174" s="50">
        <v>24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60">
        <v>63</v>
      </c>
      <c r="C175" s="61" t="s">
        <v>94</v>
      </c>
      <c r="D175" s="62" t="s">
        <v>95</v>
      </c>
      <c r="E175" s="63">
        <v>55.655830450447198</v>
      </c>
      <c r="F175" s="63">
        <v>37.772366853171597</v>
      </c>
      <c r="G175" s="60">
        <v>1</v>
      </c>
      <c r="H175" s="66">
        <v>10.270999999999999</v>
      </c>
      <c r="I175" s="65">
        <v>0.37199999999999989</v>
      </c>
      <c r="J175" s="60">
        <v>25</v>
      </c>
      <c r="L175" s="12">
        <v>64</v>
      </c>
      <c r="M175" s="50">
        <v>0</v>
      </c>
      <c r="N175" s="50">
        <v>25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60">
        <v>64</v>
      </c>
      <c r="C176" s="61" t="s">
        <v>106</v>
      </c>
      <c r="D176" s="62" t="s">
        <v>95</v>
      </c>
      <c r="E176" s="63">
        <v>55.654558838293802</v>
      </c>
      <c r="F176" s="63">
        <v>37.773892755522098</v>
      </c>
      <c r="G176" s="60">
        <v>1</v>
      </c>
      <c r="H176" s="66">
        <v>10.510999999999999</v>
      </c>
      <c r="I176" s="65">
        <v>0.24000000000000021</v>
      </c>
      <c r="J176" s="60">
        <v>26</v>
      </c>
      <c r="L176" s="12">
        <v>65</v>
      </c>
      <c r="M176" s="50">
        <v>0</v>
      </c>
      <c r="N176" s="50">
        <v>26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60">
        <v>65</v>
      </c>
      <c r="C177" s="61" t="s">
        <v>208</v>
      </c>
      <c r="D177" s="62" t="s">
        <v>95</v>
      </c>
      <c r="E177" s="63">
        <v>55.652316499795297</v>
      </c>
      <c r="F177" s="63">
        <v>37.774587666353497</v>
      </c>
      <c r="G177" s="60">
        <v>1</v>
      </c>
      <c r="H177" s="66">
        <v>10.742999999999999</v>
      </c>
      <c r="I177" s="65">
        <v>0.23199999999999932</v>
      </c>
      <c r="J177" s="60">
        <v>27</v>
      </c>
      <c r="L177" s="12">
        <v>66</v>
      </c>
      <c r="M177" s="50">
        <v>0</v>
      </c>
      <c r="N177" s="50">
        <v>27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60">
        <v>66</v>
      </c>
      <c r="C178" s="61" t="s">
        <v>186</v>
      </c>
      <c r="D178" s="62" t="s">
        <v>121</v>
      </c>
      <c r="E178" s="63">
        <v>55.651627641073901</v>
      </c>
      <c r="F178" s="63">
        <v>37.772767431979901</v>
      </c>
      <c r="G178" s="60">
        <v>1</v>
      </c>
      <c r="H178" s="66">
        <v>10.871999999999998</v>
      </c>
      <c r="I178" s="65">
        <v>0.12899999999999956</v>
      </c>
      <c r="J178" s="60">
        <v>28</v>
      </c>
      <c r="L178" s="12">
        <v>67</v>
      </c>
      <c r="M178" s="50">
        <v>0</v>
      </c>
      <c r="N178" s="50">
        <v>28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60">
        <v>67</v>
      </c>
      <c r="C179" s="61" t="s">
        <v>126</v>
      </c>
      <c r="D179" s="62" t="s">
        <v>121</v>
      </c>
      <c r="E179" s="63">
        <v>55.650765139533299</v>
      </c>
      <c r="F179" s="63">
        <v>37.767505835350498</v>
      </c>
      <c r="G179" s="60">
        <v>1</v>
      </c>
      <c r="H179" s="66">
        <v>11.270999999999997</v>
      </c>
      <c r="I179" s="65">
        <v>0.39899999999999913</v>
      </c>
      <c r="J179" s="60">
        <v>29</v>
      </c>
      <c r="L179" s="12">
        <v>68</v>
      </c>
      <c r="M179" s="50">
        <v>0</v>
      </c>
      <c r="N179" s="50">
        <v>29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60">
        <v>68</v>
      </c>
      <c r="C180" s="61" t="s">
        <v>125</v>
      </c>
      <c r="D180" s="62" t="s">
        <v>121</v>
      </c>
      <c r="E180" s="63">
        <v>55.649258689966203</v>
      </c>
      <c r="F180" s="63">
        <v>37.766351917648699</v>
      </c>
      <c r="G180" s="60">
        <v>1</v>
      </c>
      <c r="H180" s="66">
        <v>11.500999999999998</v>
      </c>
      <c r="I180" s="65">
        <v>0.23000000000000043</v>
      </c>
      <c r="J180" s="60">
        <v>30</v>
      </c>
      <c r="L180" s="12">
        <v>69</v>
      </c>
      <c r="M180" s="50">
        <v>0</v>
      </c>
      <c r="N180" s="50">
        <v>30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60">
        <v>69</v>
      </c>
      <c r="C181" s="61" t="s">
        <v>124</v>
      </c>
      <c r="D181" s="62" t="s">
        <v>121</v>
      </c>
      <c r="E181" s="63">
        <v>55.647526953326803</v>
      </c>
      <c r="F181" s="63">
        <v>37.7620708588178</v>
      </c>
      <c r="G181" s="60">
        <v>1</v>
      </c>
      <c r="H181" s="66">
        <v>11.829999999999998</v>
      </c>
      <c r="I181" s="65">
        <v>0.32900000000000063</v>
      </c>
      <c r="J181" s="60">
        <v>31</v>
      </c>
      <c r="L181" s="12">
        <v>70</v>
      </c>
      <c r="M181" s="50">
        <v>0</v>
      </c>
      <c r="N181" s="50">
        <v>31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60">
        <v>70</v>
      </c>
      <c r="C182" s="61" t="s">
        <v>123</v>
      </c>
      <c r="D182" s="62" t="s">
        <v>121</v>
      </c>
      <c r="E182" s="63">
        <v>55.6458606624632</v>
      </c>
      <c r="F182" s="63">
        <v>37.757665612129998</v>
      </c>
      <c r="G182" s="60">
        <v>1</v>
      </c>
      <c r="H182" s="66">
        <v>12.187999999999999</v>
      </c>
      <c r="I182" s="65">
        <v>0.35800000000000054</v>
      </c>
      <c r="J182" s="60">
        <v>32</v>
      </c>
      <c r="L182" s="12">
        <v>71</v>
      </c>
      <c r="M182" s="50">
        <v>0</v>
      </c>
      <c r="N182" s="50">
        <v>32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60">
        <v>71</v>
      </c>
      <c r="C183" s="61" t="s">
        <v>122</v>
      </c>
      <c r="D183" s="62" t="s">
        <v>184</v>
      </c>
      <c r="E183" s="63">
        <v>55.645174885426002</v>
      </c>
      <c r="F183" s="63">
        <v>37.753933744682598</v>
      </c>
      <c r="G183" s="60">
        <v>1</v>
      </c>
      <c r="H183" s="66">
        <v>12.501999999999999</v>
      </c>
      <c r="I183" s="65">
        <v>0.31400000000000006</v>
      </c>
      <c r="J183" s="60">
        <v>33</v>
      </c>
      <c r="L183" s="12">
        <v>72</v>
      </c>
      <c r="M183" s="50">
        <v>0</v>
      </c>
      <c r="N183" s="50">
        <v>33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60">
        <v>72</v>
      </c>
      <c r="C184" s="61" t="s">
        <v>185</v>
      </c>
      <c r="D184" s="62" t="s">
        <v>184</v>
      </c>
      <c r="E184" s="63">
        <v>55.647237787492898</v>
      </c>
      <c r="F184" s="63">
        <v>37.753137367445902</v>
      </c>
      <c r="G184" s="60">
        <v>1</v>
      </c>
      <c r="H184" s="66">
        <v>12.728</v>
      </c>
      <c r="I184" s="65">
        <v>0.22600000000000087</v>
      </c>
      <c r="J184" s="60">
        <v>34</v>
      </c>
      <c r="L184" s="12">
        <v>73</v>
      </c>
      <c r="M184" s="50">
        <v>0</v>
      </c>
      <c r="N184" s="50">
        <v>34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60">
        <v>73</v>
      </c>
      <c r="C185" s="61" t="s">
        <v>183</v>
      </c>
      <c r="D185" s="62" t="s">
        <v>184</v>
      </c>
      <c r="E185" s="63">
        <v>55.650348651773399</v>
      </c>
      <c r="F185" s="63">
        <v>37.751914286341403</v>
      </c>
      <c r="G185" s="60">
        <v>1</v>
      </c>
      <c r="H185" s="66">
        <v>13.068</v>
      </c>
      <c r="I185" s="65">
        <v>0.33999999999999986</v>
      </c>
      <c r="J185" s="60">
        <v>35</v>
      </c>
      <c r="L185" s="12">
        <v>74</v>
      </c>
      <c r="M185" s="50">
        <v>0</v>
      </c>
      <c r="N185" s="50">
        <v>35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60">
        <v>74</v>
      </c>
      <c r="C186" s="61" t="s">
        <v>182</v>
      </c>
      <c r="D186" s="62" t="s">
        <v>99</v>
      </c>
      <c r="E186" s="63">
        <v>55.651334517816601</v>
      </c>
      <c r="F186" s="63">
        <v>37.748018138854498</v>
      </c>
      <c r="G186" s="60">
        <v>1</v>
      </c>
      <c r="H186" s="66">
        <v>13.445</v>
      </c>
      <c r="I186" s="65">
        <v>0.37700000000000067</v>
      </c>
      <c r="J186" s="60">
        <v>36</v>
      </c>
      <c r="L186" s="12">
        <v>75</v>
      </c>
      <c r="M186" s="50">
        <v>0</v>
      </c>
      <c r="N186" s="50">
        <v>36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60">
        <v>75</v>
      </c>
      <c r="C187" s="61" t="s">
        <v>209</v>
      </c>
      <c r="D187" s="62" t="s">
        <v>119</v>
      </c>
      <c r="E187" s="63">
        <v>55.649255982583902</v>
      </c>
      <c r="F187" s="63">
        <v>37.745372324747301</v>
      </c>
      <c r="G187" s="60">
        <v>1</v>
      </c>
      <c r="H187" s="66">
        <v>13.927000000000001</v>
      </c>
      <c r="I187" s="65">
        <v>0.48200000000000143</v>
      </c>
      <c r="J187" s="60">
        <v>37</v>
      </c>
      <c r="L187" s="12">
        <v>76</v>
      </c>
      <c r="M187" s="50">
        <v>0</v>
      </c>
      <c r="N187" s="50">
        <v>37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67">
        <v>77</v>
      </c>
      <c r="C188" s="68" t="s">
        <v>24</v>
      </c>
      <c r="D188" s="69" t="s">
        <v>107</v>
      </c>
      <c r="E188" s="70"/>
      <c r="F188" s="70"/>
      <c r="G188" s="67">
        <v>1</v>
      </c>
      <c r="H188" s="71">
        <f>H187+I188</f>
        <v>14.107000000000001</v>
      </c>
      <c r="I188" s="72">
        <v>0.18</v>
      </c>
      <c r="J188" s="67" t="s">
        <v>107</v>
      </c>
      <c r="L188" s="12">
        <v>77</v>
      </c>
      <c r="M188" s="50">
        <v>0</v>
      </c>
      <c r="N188" s="50">
        <v>38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/>
      <c r="C189" s="50"/>
      <c r="D189" s="12"/>
      <c r="E189" s="51"/>
      <c r="F189" s="51"/>
      <c r="G189" s="13"/>
      <c r="H189" s="59"/>
      <c r="I189" s="58"/>
      <c r="J189" s="13"/>
      <c r="L189" s="12">
        <v>78</v>
      </c>
      <c r="M189" s="50">
        <v>0</v>
      </c>
      <c r="N189" s="50">
        <v>999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/>
      <c r="C190" s="50"/>
      <c r="D190" s="12"/>
      <c r="E190" s="51"/>
      <c r="F190" s="51"/>
      <c r="G190" s="13"/>
      <c r="H190" s="59"/>
      <c r="I190" s="58"/>
      <c r="J190" s="13"/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/>
      <c r="C191" s="50" t="s">
        <v>107</v>
      </c>
      <c r="D191" s="12" t="s">
        <v>107</v>
      </c>
      <c r="E191" s="51"/>
      <c r="F191" s="51"/>
      <c r="G191" s="13"/>
      <c r="H191" s="59"/>
      <c r="I191" s="58"/>
      <c r="J191" s="13"/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tr">
        <f t="shared" ref="B192:B223" si="2">IF(C192=" ","",IF(C192=$L$9,B191,B191+1))</f>
        <v/>
      </c>
      <c r="C192" s="50" t="s">
        <v>107</v>
      </c>
      <c r="D192" s="1" t="s">
        <v>107</v>
      </c>
      <c r="E192" s="51" t="s">
        <v>107</v>
      </c>
      <c r="F192" s="51" t="s">
        <v>107</v>
      </c>
      <c r="G192" s="13" t="str">
        <f t="shared" ref="G192:G223" si="3">IF(M190&gt;0,0,IF(N190&gt;0,1,""))</f>
        <v/>
      </c>
      <c r="H192" s="59" t="s">
        <v>131</v>
      </c>
      <c r="I192" s="58" t="str">
        <f t="shared" ref="I192:I223" si="4">IFERROR(IF(IF(ISERROR(H192-H191),"",H192-H191)&lt;0,"",H192-H191)," ")</f>
        <v xml:space="preserve"> </v>
      </c>
      <c r="J192" s="13" t="str">
        <f t="shared" ref="J192:J223" si="5">IF(AND(M190&gt;0,M190&lt;999),M190,IF(AND(N190&gt;0,N190&lt;999),N190," "))</f>
        <v xml:space="preserve"> 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tr">
        <f t="shared" si="2"/>
        <v/>
      </c>
      <c r="C193" s="50" t="s">
        <v>107</v>
      </c>
      <c r="D193" s="1" t="s">
        <v>107</v>
      </c>
      <c r="E193" s="51" t="s">
        <v>107</v>
      </c>
      <c r="F193" s="51" t="s">
        <v>107</v>
      </c>
      <c r="G193" s="13" t="str">
        <f t="shared" si="3"/>
        <v/>
      </c>
      <c r="H193" s="59" t="s">
        <v>131</v>
      </c>
      <c r="I193" s="58" t="str">
        <f t="shared" si="4"/>
        <v xml:space="preserve"> </v>
      </c>
      <c r="J193" s="13" t="str">
        <f t="shared" si="5"/>
        <v xml:space="preserve"> 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tr">
        <f t="shared" si="2"/>
        <v/>
      </c>
      <c r="C194" s="50" t="s">
        <v>107</v>
      </c>
      <c r="D194" s="1" t="s">
        <v>107</v>
      </c>
      <c r="E194" s="51" t="s">
        <v>107</v>
      </c>
      <c r="F194" s="51" t="s">
        <v>107</v>
      </c>
      <c r="G194" s="13" t="str">
        <f t="shared" si="3"/>
        <v/>
      </c>
      <c r="H194" s="59" t="s">
        <v>131</v>
      </c>
      <c r="I194" s="58" t="str">
        <f t="shared" si="4"/>
        <v xml:space="preserve"> </v>
      </c>
      <c r="J194" s="13" t="str">
        <f t="shared" si="5"/>
        <v xml:space="preserve"> 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tr">
        <f t="shared" si="2"/>
        <v/>
      </c>
      <c r="C195" s="50" t="s">
        <v>107</v>
      </c>
      <c r="D195" s="1" t="s">
        <v>107</v>
      </c>
      <c r="E195" s="51" t="s">
        <v>107</v>
      </c>
      <c r="F195" s="51" t="s">
        <v>107</v>
      </c>
      <c r="G195" s="13" t="str">
        <f t="shared" si="3"/>
        <v/>
      </c>
      <c r="H195" s="59" t="s">
        <v>131</v>
      </c>
      <c r="I195" s="58" t="str">
        <f t="shared" si="4"/>
        <v xml:space="preserve"> </v>
      </c>
      <c r="J195" s="13" t="str">
        <f t="shared" si="5"/>
        <v xml:space="preserve"> 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tr">
        <f t="shared" si="2"/>
        <v/>
      </c>
      <c r="C196" s="50" t="s">
        <v>107</v>
      </c>
      <c r="D196" s="1" t="s">
        <v>107</v>
      </c>
      <c r="E196" s="51" t="s">
        <v>107</v>
      </c>
      <c r="F196" s="51" t="s">
        <v>107</v>
      </c>
      <c r="G196" s="13" t="str">
        <f t="shared" si="3"/>
        <v/>
      </c>
      <c r="H196" s="59" t="s">
        <v>131</v>
      </c>
      <c r="I196" s="58" t="str">
        <f t="shared" si="4"/>
        <v xml:space="preserve"> </v>
      </c>
      <c r="J196" s="13" t="str">
        <f t="shared" si="5"/>
        <v xml:space="preserve"> 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tr">
        <f t="shared" si="2"/>
        <v/>
      </c>
      <c r="C197" s="50" t="s">
        <v>107</v>
      </c>
      <c r="D197" s="1" t="s">
        <v>107</v>
      </c>
      <c r="E197" s="51" t="s">
        <v>107</v>
      </c>
      <c r="F197" s="51" t="s">
        <v>107</v>
      </c>
      <c r="G197" s="13" t="str">
        <f t="shared" si="3"/>
        <v/>
      </c>
      <c r="H197" s="59" t="s">
        <v>131</v>
      </c>
      <c r="I197" s="58" t="str">
        <f t="shared" si="4"/>
        <v xml:space="preserve"> </v>
      </c>
      <c r="J197" s="13" t="str">
        <f t="shared" si="5"/>
        <v xml:space="preserve"> 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tr">
        <f t="shared" si="2"/>
        <v/>
      </c>
      <c r="C198" s="50" t="s">
        <v>107</v>
      </c>
      <c r="D198" s="1" t="s">
        <v>107</v>
      </c>
      <c r="E198" s="51" t="s">
        <v>107</v>
      </c>
      <c r="F198" s="51" t="s">
        <v>107</v>
      </c>
      <c r="G198" s="13" t="str">
        <f t="shared" si="3"/>
        <v/>
      </c>
      <c r="H198" s="59" t="s">
        <v>131</v>
      </c>
      <c r="I198" s="58" t="str">
        <f t="shared" si="4"/>
        <v xml:space="preserve"> </v>
      </c>
      <c r="J198" s="13" t="str">
        <f t="shared" si="5"/>
        <v xml:space="preserve"> 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tr">
        <f t="shared" si="2"/>
        <v/>
      </c>
      <c r="C199" s="50" t="s">
        <v>107</v>
      </c>
      <c r="D199" s="1" t="s">
        <v>107</v>
      </c>
      <c r="E199" s="51" t="s">
        <v>107</v>
      </c>
      <c r="F199" s="51" t="s">
        <v>107</v>
      </c>
      <c r="G199" s="13" t="str">
        <f t="shared" si="3"/>
        <v/>
      </c>
      <c r="H199" s="59" t="s">
        <v>131</v>
      </c>
      <c r="I199" s="58" t="str">
        <f t="shared" si="4"/>
        <v xml:space="preserve"> </v>
      </c>
      <c r="J199" s="13" t="str">
        <f t="shared" si="5"/>
        <v xml:space="preserve"> 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tr">
        <f t="shared" si="2"/>
        <v/>
      </c>
      <c r="C200" s="50" t="s">
        <v>107</v>
      </c>
      <c r="D200" s="1" t="s">
        <v>107</v>
      </c>
      <c r="E200" s="51" t="s">
        <v>107</v>
      </c>
      <c r="F200" s="51" t="s">
        <v>107</v>
      </c>
      <c r="G200" s="13" t="str">
        <f t="shared" si="3"/>
        <v/>
      </c>
      <c r="H200" s="59" t="s">
        <v>131</v>
      </c>
      <c r="I200" s="58" t="str">
        <f t="shared" si="4"/>
        <v xml:space="preserve"> </v>
      </c>
      <c r="J200" s="13" t="str">
        <f t="shared" si="5"/>
        <v xml:space="preserve"> 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tr">
        <f t="shared" si="2"/>
        <v/>
      </c>
      <c r="C201" s="50" t="s">
        <v>107</v>
      </c>
      <c r="D201" s="1" t="s">
        <v>107</v>
      </c>
      <c r="E201" s="51" t="s">
        <v>107</v>
      </c>
      <c r="F201" s="51" t="s">
        <v>107</v>
      </c>
      <c r="G201" s="13" t="str">
        <f t="shared" si="3"/>
        <v/>
      </c>
      <c r="H201" s="59" t="s">
        <v>131</v>
      </c>
      <c r="I201" s="58" t="str">
        <f t="shared" si="4"/>
        <v xml:space="preserve"> </v>
      </c>
      <c r="J201" s="13" t="str">
        <f t="shared" si="5"/>
        <v xml:space="preserve"> 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tr">
        <f t="shared" si="2"/>
        <v/>
      </c>
      <c r="C202" s="50" t="s">
        <v>107</v>
      </c>
      <c r="D202" s="1" t="s">
        <v>107</v>
      </c>
      <c r="E202" s="51" t="s">
        <v>107</v>
      </c>
      <c r="F202" s="51" t="s">
        <v>107</v>
      </c>
      <c r="G202" s="13" t="str">
        <f t="shared" si="3"/>
        <v/>
      </c>
      <c r="H202" s="59" t="s">
        <v>131</v>
      </c>
      <c r="I202" s="58" t="str">
        <f t="shared" si="4"/>
        <v xml:space="preserve"> </v>
      </c>
      <c r="J202" s="13" t="str">
        <f t="shared" si="5"/>
        <v xml:space="preserve"> 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tr">
        <f t="shared" si="2"/>
        <v/>
      </c>
      <c r="C203" s="50" t="s">
        <v>107</v>
      </c>
      <c r="D203" s="1" t="s">
        <v>107</v>
      </c>
      <c r="E203" s="51" t="s">
        <v>107</v>
      </c>
      <c r="F203" s="51" t="s">
        <v>107</v>
      </c>
      <c r="G203" s="13" t="str">
        <f t="shared" si="3"/>
        <v/>
      </c>
      <c r="H203" s="59" t="s">
        <v>131</v>
      </c>
      <c r="I203" s="58" t="str">
        <f t="shared" si="4"/>
        <v xml:space="preserve"> </v>
      </c>
      <c r="J203" s="13" t="str">
        <f t="shared" si="5"/>
        <v xml:space="preserve"> 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tr">
        <f t="shared" si="2"/>
        <v/>
      </c>
      <c r="C204" s="50" t="s">
        <v>107</v>
      </c>
      <c r="D204" s="1" t="s">
        <v>107</v>
      </c>
      <c r="E204" s="51" t="s">
        <v>107</v>
      </c>
      <c r="F204" s="51" t="s">
        <v>107</v>
      </c>
      <c r="G204" s="13" t="str">
        <f t="shared" si="3"/>
        <v/>
      </c>
      <c r="H204" s="59" t="s">
        <v>131</v>
      </c>
      <c r="I204" s="58" t="str">
        <f t="shared" si="4"/>
        <v xml:space="preserve"> </v>
      </c>
      <c r="J204" s="13" t="str">
        <f t="shared" si="5"/>
        <v xml:space="preserve"> 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tr">
        <f t="shared" si="2"/>
        <v/>
      </c>
      <c r="C205" s="50" t="s">
        <v>107</v>
      </c>
      <c r="D205" s="1" t="s">
        <v>107</v>
      </c>
      <c r="E205" s="51" t="s">
        <v>107</v>
      </c>
      <c r="F205" s="51" t="s">
        <v>107</v>
      </c>
      <c r="G205" s="13" t="str">
        <f t="shared" si="3"/>
        <v/>
      </c>
      <c r="H205" s="59" t="s">
        <v>131</v>
      </c>
      <c r="I205" s="58" t="str">
        <f t="shared" si="4"/>
        <v xml:space="preserve"> </v>
      </c>
      <c r="J205" s="13" t="str">
        <f t="shared" si="5"/>
        <v xml:space="preserve"> 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tr">
        <f t="shared" si="2"/>
        <v/>
      </c>
      <c r="C206" s="50" t="s">
        <v>107</v>
      </c>
      <c r="D206" s="1" t="s">
        <v>107</v>
      </c>
      <c r="E206" s="51" t="s">
        <v>107</v>
      </c>
      <c r="F206" s="51" t="s">
        <v>107</v>
      </c>
      <c r="G206" s="13" t="str">
        <f t="shared" si="3"/>
        <v/>
      </c>
      <c r="H206" s="59" t="s">
        <v>131</v>
      </c>
      <c r="I206" s="58" t="str">
        <f t="shared" si="4"/>
        <v xml:space="preserve"> </v>
      </c>
      <c r="J206" s="13" t="str">
        <f t="shared" si="5"/>
        <v xml:space="preserve"> 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tr">
        <f t="shared" si="2"/>
        <v/>
      </c>
      <c r="C207" s="50" t="s">
        <v>107</v>
      </c>
      <c r="D207" s="1" t="s">
        <v>107</v>
      </c>
      <c r="E207" s="51" t="s">
        <v>107</v>
      </c>
      <c r="F207" s="51" t="s">
        <v>107</v>
      </c>
      <c r="G207" s="13" t="str">
        <f t="shared" si="3"/>
        <v/>
      </c>
      <c r="H207" s="59" t="s">
        <v>131</v>
      </c>
      <c r="I207" s="58" t="str">
        <f t="shared" si="4"/>
        <v xml:space="preserve"> </v>
      </c>
      <c r="J207" s="13" t="str">
        <f t="shared" si="5"/>
        <v xml:space="preserve"> 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tr">
        <f t="shared" si="2"/>
        <v/>
      </c>
      <c r="C208" s="50" t="s">
        <v>107</v>
      </c>
      <c r="D208" s="1" t="s">
        <v>107</v>
      </c>
      <c r="E208" s="51" t="s">
        <v>107</v>
      </c>
      <c r="F208" s="51" t="s">
        <v>107</v>
      </c>
      <c r="G208" s="13" t="str">
        <f t="shared" si="3"/>
        <v/>
      </c>
      <c r="H208" s="59" t="s">
        <v>131</v>
      </c>
      <c r="I208" s="58" t="str">
        <f t="shared" si="4"/>
        <v xml:space="preserve"> </v>
      </c>
      <c r="J208" s="13" t="str">
        <f t="shared" si="5"/>
        <v xml:space="preserve"> 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tr">
        <f t="shared" si="2"/>
        <v/>
      </c>
      <c r="C209" s="50" t="s">
        <v>107</v>
      </c>
      <c r="D209" s="1" t="s">
        <v>107</v>
      </c>
      <c r="E209" s="51" t="s">
        <v>107</v>
      </c>
      <c r="F209" s="51" t="s">
        <v>107</v>
      </c>
      <c r="G209" s="13" t="str">
        <f t="shared" si="3"/>
        <v/>
      </c>
      <c r="H209" s="59" t="s">
        <v>131</v>
      </c>
      <c r="I209" s="58" t="str">
        <f t="shared" si="4"/>
        <v xml:space="preserve"> </v>
      </c>
      <c r="J209" s="13" t="str">
        <f t="shared" si="5"/>
        <v xml:space="preserve"> 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tr">
        <f t="shared" si="2"/>
        <v/>
      </c>
      <c r="C210" s="50" t="s">
        <v>107</v>
      </c>
      <c r="D210" s="1" t="s">
        <v>107</v>
      </c>
      <c r="E210" s="51" t="s">
        <v>107</v>
      </c>
      <c r="F210" s="51" t="s">
        <v>107</v>
      </c>
      <c r="G210" s="13" t="str">
        <f t="shared" si="3"/>
        <v/>
      </c>
      <c r="H210" s="59" t="s">
        <v>131</v>
      </c>
      <c r="I210" s="58" t="str">
        <f t="shared" si="4"/>
        <v xml:space="preserve"> </v>
      </c>
      <c r="J210" s="13" t="str">
        <f t="shared" si="5"/>
        <v xml:space="preserve"> 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tr">
        <f t="shared" si="2"/>
        <v/>
      </c>
      <c r="C211" s="50" t="s">
        <v>107</v>
      </c>
      <c r="D211" s="1" t="s">
        <v>107</v>
      </c>
      <c r="E211" s="51" t="s">
        <v>107</v>
      </c>
      <c r="F211" s="51" t="s">
        <v>107</v>
      </c>
      <c r="G211" s="13" t="str">
        <f t="shared" si="3"/>
        <v/>
      </c>
      <c r="H211" s="59" t="s">
        <v>131</v>
      </c>
      <c r="I211" s="58" t="str">
        <f t="shared" si="4"/>
        <v xml:space="preserve"> </v>
      </c>
      <c r="J211" s="13" t="str">
        <f t="shared" si="5"/>
        <v xml:space="preserve"> 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tr">
        <f t="shared" si="2"/>
        <v/>
      </c>
      <c r="C212" s="50" t="s">
        <v>107</v>
      </c>
      <c r="D212" s="1" t="s">
        <v>107</v>
      </c>
      <c r="E212" s="51" t="s">
        <v>107</v>
      </c>
      <c r="F212" s="51" t="s">
        <v>107</v>
      </c>
      <c r="G212" s="13" t="str">
        <f t="shared" si="3"/>
        <v/>
      </c>
      <c r="H212" s="59" t="s">
        <v>131</v>
      </c>
      <c r="I212" s="58" t="str">
        <f t="shared" si="4"/>
        <v xml:space="preserve"> </v>
      </c>
      <c r="J212" s="13" t="str">
        <f t="shared" si="5"/>
        <v xml:space="preserve"> 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tr">
        <f t="shared" si="2"/>
        <v/>
      </c>
      <c r="C213" s="50" t="s">
        <v>107</v>
      </c>
      <c r="D213" s="1" t="s">
        <v>107</v>
      </c>
      <c r="E213" s="51" t="s">
        <v>107</v>
      </c>
      <c r="F213" s="51" t="s">
        <v>107</v>
      </c>
      <c r="G213" s="13" t="str">
        <f t="shared" si="3"/>
        <v/>
      </c>
      <c r="H213" s="59" t="s">
        <v>131</v>
      </c>
      <c r="I213" s="58" t="str">
        <f t="shared" si="4"/>
        <v xml:space="preserve"> </v>
      </c>
      <c r="J213" s="13" t="str">
        <f t="shared" si="5"/>
        <v xml:space="preserve"> 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tr">
        <f t="shared" si="2"/>
        <v/>
      </c>
      <c r="C214" s="50" t="s">
        <v>107</v>
      </c>
      <c r="D214" s="1" t="s">
        <v>107</v>
      </c>
      <c r="E214" s="51" t="s">
        <v>107</v>
      </c>
      <c r="F214" s="51" t="s">
        <v>107</v>
      </c>
      <c r="G214" s="13" t="str">
        <f t="shared" si="3"/>
        <v/>
      </c>
      <c r="H214" s="59" t="s">
        <v>131</v>
      </c>
      <c r="I214" s="58" t="str">
        <f t="shared" si="4"/>
        <v xml:space="preserve"> </v>
      </c>
      <c r="J214" s="13" t="str">
        <f t="shared" si="5"/>
        <v xml:space="preserve"> 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tr">
        <f t="shared" si="2"/>
        <v/>
      </c>
      <c r="C215" s="50" t="s">
        <v>107</v>
      </c>
      <c r="D215" s="1" t="s">
        <v>107</v>
      </c>
      <c r="E215" s="51" t="s">
        <v>107</v>
      </c>
      <c r="F215" s="51" t="s">
        <v>107</v>
      </c>
      <c r="G215" s="13" t="str">
        <f t="shared" si="3"/>
        <v/>
      </c>
      <c r="H215" s="59" t="s">
        <v>131</v>
      </c>
      <c r="I215" s="58" t="str">
        <f t="shared" si="4"/>
        <v xml:space="preserve"> </v>
      </c>
      <c r="J215" s="13" t="str">
        <f t="shared" si="5"/>
        <v xml:space="preserve"> 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tr">
        <f t="shared" si="2"/>
        <v/>
      </c>
      <c r="C216" s="50" t="s">
        <v>107</v>
      </c>
      <c r="D216" s="1" t="s">
        <v>107</v>
      </c>
      <c r="E216" s="51" t="s">
        <v>107</v>
      </c>
      <c r="F216" s="51" t="s">
        <v>107</v>
      </c>
      <c r="G216" s="13" t="str">
        <f t="shared" si="3"/>
        <v/>
      </c>
      <c r="H216" s="59" t="s">
        <v>131</v>
      </c>
      <c r="I216" s="58" t="str">
        <f t="shared" si="4"/>
        <v xml:space="preserve"> </v>
      </c>
      <c r="J216" s="13" t="str">
        <f t="shared" si="5"/>
        <v xml:space="preserve"> 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tr">
        <f t="shared" si="2"/>
        <v/>
      </c>
      <c r="C217" s="50" t="s">
        <v>107</v>
      </c>
      <c r="D217" s="1" t="s">
        <v>107</v>
      </c>
      <c r="E217" s="51" t="s">
        <v>107</v>
      </c>
      <c r="F217" s="51" t="s">
        <v>107</v>
      </c>
      <c r="G217" s="13" t="str">
        <f t="shared" si="3"/>
        <v/>
      </c>
      <c r="H217" s="59" t="s">
        <v>131</v>
      </c>
      <c r="I217" s="58" t="str">
        <f t="shared" si="4"/>
        <v xml:space="preserve"> </v>
      </c>
      <c r="J217" s="13" t="str">
        <f t="shared" si="5"/>
        <v xml:space="preserve"> 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tr">
        <f t="shared" si="2"/>
        <v/>
      </c>
      <c r="C218" s="50" t="s">
        <v>107</v>
      </c>
      <c r="D218" s="1" t="s">
        <v>107</v>
      </c>
      <c r="E218" s="51" t="s">
        <v>107</v>
      </c>
      <c r="F218" s="51" t="s">
        <v>107</v>
      </c>
      <c r="G218" s="13" t="str">
        <f t="shared" si="3"/>
        <v/>
      </c>
      <c r="H218" s="59" t="s">
        <v>131</v>
      </c>
      <c r="I218" s="58" t="str">
        <f t="shared" si="4"/>
        <v xml:space="preserve"> </v>
      </c>
      <c r="J218" s="13" t="str">
        <f t="shared" si="5"/>
        <v xml:space="preserve"> 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tr">
        <f t="shared" si="2"/>
        <v/>
      </c>
      <c r="C219" s="50" t="s">
        <v>107</v>
      </c>
      <c r="D219" s="1" t="s">
        <v>107</v>
      </c>
      <c r="E219" s="51" t="s">
        <v>107</v>
      </c>
      <c r="F219" s="51" t="s">
        <v>107</v>
      </c>
      <c r="G219" s="13" t="str">
        <f t="shared" si="3"/>
        <v/>
      </c>
      <c r="H219" s="59" t="s">
        <v>131</v>
      </c>
      <c r="I219" s="58" t="str">
        <f t="shared" si="4"/>
        <v xml:space="preserve"> </v>
      </c>
      <c r="J219" s="13" t="str">
        <f t="shared" si="5"/>
        <v xml:space="preserve"> 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B220" s="13" t="str">
        <f t="shared" si="2"/>
        <v/>
      </c>
      <c r="C220" s="50" t="s">
        <v>107</v>
      </c>
      <c r="D220" s="1" t="s">
        <v>107</v>
      </c>
      <c r="E220" s="51" t="s">
        <v>107</v>
      </c>
      <c r="F220" s="51" t="s">
        <v>107</v>
      </c>
      <c r="G220" s="13" t="str">
        <f t="shared" si="3"/>
        <v/>
      </c>
      <c r="H220" s="59" t="s">
        <v>131</v>
      </c>
      <c r="I220" s="58" t="str">
        <f t="shared" si="4"/>
        <v xml:space="preserve"> </v>
      </c>
      <c r="J220" s="13" t="str">
        <f t="shared" si="5"/>
        <v xml:space="preserve"> </v>
      </c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B221" s="13" t="str">
        <f t="shared" si="2"/>
        <v/>
      </c>
      <c r="C221" s="50" t="s">
        <v>107</v>
      </c>
      <c r="D221" s="1" t="s">
        <v>107</v>
      </c>
      <c r="E221" s="51" t="s">
        <v>107</v>
      </c>
      <c r="F221" s="51" t="s">
        <v>107</v>
      </c>
      <c r="G221" s="13" t="str">
        <f t="shared" si="3"/>
        <v/>
      </c>
      <c r="H221" s="59" t="s">
        <v>131</v>
      </c>
      <c r="I221" s="58" t="str">
        <f t="shared" si="4"/>
        <v xml:space="preserve"> </v>
      </c>
      <c r="J221" s="13" t="str">
        <f t="shared" si="5"/>
        <v xml:space="preserve"> </v>
      </c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B222" s="13" t="str">
        <f t="shared" si="2"/>
        <v/>
      </c>
      <c r="C222" s="50" t="s">
        <v>107</v>
      </c>
      <c r="D222" s="1" t="s">
        <v>107</v>
      </c>
      <c r="E222" s="51" t="s">
        <v>107</v>
      </c>
      <c r="F222" s="51" t="s">
        <v>107</v>
      </c>
      <c r="G222" s="13" t="str">
        <f t="shared" si="3"/>
        <v/>
      </c>
      <c r="H222" s="59" t="s">
        <v>131</v>
      </c>
      <c r="I222" s="58" t="str">
        <f t="shared" si="4"/>
        <v xml:space="preserve"> </v>
      </c>
      <c r="J222" s="13" t="str">
        <f t="shared" si="5"/>
        <v xml:space="preserve"> </v>
      </c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B223" s="13" t="str">
        <f t="shared" si="2"/>
        <v/>
      </c>
      <c r="C223" s="50" t="s">
        <v>107</v>
      </c>
      <c r="D223" s="1" t="s">
        <v>107</v>
      </c>
      <c r="E223" s="51" t="s">
        <v>107</v>
      </c>
      <c r="F223" s="51" t="s">
        <v>107</v>
      </c>
      <c r="G223" s="13" t="str">
        <f t="shared" si="3"/>
        <v/>
      </c>
      <c r="H223" s="59" t="s">
        <v>131</v>
      </c>
      <c r="I223" s="58" t="str">
        <f t="shared" si="4"/>
        <v xml:space="preserve"> </v>
      </c>
      <c r="J223" s="13" t="str">
        <f t="shared" si="5"/>
        <v xml:space="preserve"> </v>
      </c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J224" s="1"/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0:34" ht="15.75" customHeight="1">
      <c r="J225" s="1"/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0:34">
      <c r="J226" s="1"/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0:34">
      <c r="J227" s="1"/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0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0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0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0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0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0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0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0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0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AH40433" s="1"/>
    </row>
    <row r="40435" spans="4:34">
      <c r="K40435" s="1"/>
    </row>
    <row r="40437" spans="4:34">
      <c r="D40437" s="1">
        <v>1888</v>
      </c>
      <c r="J40437" s="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3:C188 C192:C223">
    <cfRule type="notContainsBlanks" dxfId="3" priority="3">
      <formula>LEN(TRIM(C113))&gt;0</formula>
    </cfRule>
  </conditionalFormatting>
  <conditionalFormatting sqref="B113 D113:J113 D192:J223 B192:B223 B115 B117 B119 B121 B123 B125 B127 B129 B131 B133 B135 B137 B139 B141 B143 B145 B147 B149:B188 J115 J117 J119 J121 J123 J125 J127 J129 J131 J133 J135 J137 J139 J141 J143 J145 J147 J149:J150 D151:J188 D114:I150">
    <cfRule type="expression" dxfId="2" priority="4">
      <formula>IF($C113=" ",FALSE,TRUE)</formula>
    </cfRule>
  </conditionalFormatting>
  <conditionalFormatting sqref="B113 B192:B223 B115 B117 B119 B121 B123 B125 B127 B129 B131 B133 B135 B137 B139 B141 B143 B145 B147 B149:B188">
    <cfRule type="expression" dxfId="1" priority="2">
      <formula>IF($C113=$L$9,TRUE,FALSE)</formula>
    </cfRule>
  </conditionalFormatting>
  <conditionalFormatting sqref="B112 B114 B116 B118 B120 B122 B124 B126 B128 B130 B132 B134 B136 B138 B140 B142 B144 B146 B148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88" max="28" man="1"/>
  </rowBreaks>
  <colBreaks count="1" manualBreakCount="1">
    <brk id="14" max="21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12</vt:i4>
      </vt:variant>
    </vt:vector>
  </HeadingPairs>
  <TitlesOfParts>
    <vt:vector size="18" baseType="lpstr">
      <vt:lpstr>824</vt:lpstr>
      <vt:lpstr>853</vt:lpstr>
      <vt:lpstr>981</vt:lpstr>
      <vt:lpstr>350</vt:lpstr>
      <vt:lpstr>448</vt:lpstr>
      <vt:lpstr>957</vt:lpstr>
      <vt:lpstr>'350'!_ftnref1</vt:lpstr>
      <vt:lpstr>'448'!_ftnref1</vt:lpstr>
      <vt:lpstr>'824'!_ftnref1</vt:lpstr>
      <vt:lpstr>'853'!_ftnref1</vt:lpstr>
      <vt:lpstr>'957'!_ftnref1</vt:lpstr>
      <vt:lpstr>'981'!_ftnref1</vt:lpstr>
      <vt:lpstr>'350'!Область_печати</vt:lpstr>
      <vt:lpstr>'448'!Область_печати</vt:lpstr>
      <vt:lpstr>'824'!Область_печати</vt:lpstr>
      <vt:lpstr>'853'!Область_печати</vt:lpstr>
      <vt:lpstr>'957'!Область_печати</vt:lpstr>
      <vt:lpstr>'981'!Область_печати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2015-07-30T12:25:30Z</dcterms:modified>
</cp:coreProperties>
</file>