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65" windowWidth="14805" windowHeight="7950"/>
  </bookViews>
  <sheets>
    <sheet name="312" sheetId="9" r:id="rId1"/>
    <sheet name="326" sheetId="8" r:id="rId2"/>
    <sheet name="511" sheetId="6" r:id="rId3"/>
    <sheet name="619" sheetId="4" r:id="rId4"/>
  </sheets>
  <definedNames>
    <definedName name="_ftn1" localSheetId="0">'312'!#REF!</definedName>
    <definedName name="_ftn1" localSheetId="1">'326'!#REF!</definedName>
    <definedName name="_ftn1" localSheetId="2">'511'!#REF!</definedName>
    <definedName name="_ftn1" localSheetId="3">'619'!#REF!</definedName>
    <definedName name="_ftnref1" localSheetId="0">'312'!$B$37</definedName>
    <definedName name="_ftnref1" localSheetId="1">'326'!$B$37</definedName>
    <definedName name="_ftnref1" localSheetId="2">'511'!$B$37</definedName>
    <definedName name="_ftnref1" localSheetId="3">'619'!$B$37</definedName>
    <definedName name="_xlnm.Print_Area" localSheetId="0">'312'!$A$1:$AC$240</definedName>
    <definedName name="_xlnm.Print_Area" localSheetId="1">'326'!$A$1:$AC$240</definedName>
    <definedName name="_xlnm.Print_Area" localSheetId="2">'511'!$A$1:$AC$240</definedName>
    <definedName name="_xlnm.Print_Area" localSheetId="3">'619'!$A$1:$AC$240</definedName>
  </definedNames>
  <calcPr calcId="125725"/>
</workbook>
</file>

<file path=xl/calcChain.xml><?xml version="1.0" encoding="utf-8"?>
<calcChain xmlns="http://schemas.openxmlformats.org/spreadsheetml/2006/main">
  <c r="J221" i="9"/>
  <c r="I221"/>
  <c r="G221"/>
  <c r="B221"/>
  <c r="J220"/>
  <c r="I220"/>
  <c r="G220"/>
  <c r="B220"/>
  <c r="J219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I168"/>
  <c r="G168"/>
  <c r="B168"/>
  <c r="J167"/>
  <c r="I167"/>
  <c r="G167"/>
  <c r="B167"/>
  <c r="J166"/>
  <c r="I166"/>
  <c r="G166"/>
  <c r="B166"/>
  <c r="J165"/>
  <c r="I165"/>
  <c r="G165"/>
  <c r="B165"/>
  <c r="J164"/>
  <c r="I164"/>
  <c r="G164"/>
  <c r="B164"/>
  <c r="J163"/>
  <c r="I163"/>
  <c r="G163"/>
  <c r="B163"/>
  <c r="J162"/>
  <c r="I162"/>
  <c r="G162"/>
  <c r="B162"/>
  <c r="J161"/>
  <c r="I161"/>
  <c r="G161"/>
  <c r="B161"/>
  <c r="J160"/>
  <c r="I160"/>
  <c r="G160"/>
  <c r="B160"/>
  <c r="J159"/>
  <c r="I159"/>
  <c r="G159"/>
  <c r="B159"/>
  <c r="AA158"/>
  <c r="Y158"/>
  <c r="T158"/>
  <c r="R158"/>
  <c r="J158"/>
  <c r="I158"/>
  <c r="G158"/>
  <c r="B158"/>
  <c r="J157"/>
  <c r="I157"/>
  <c r="G157"/>
  <c r="B157"/>
  <c r="J156"/>
  <c r="I156"/>
  <c r="G156"/>
  <c r="B156"/>
  <c r="J155"/>
  <c r="I155"/>
  <c r="G155"/>
  <c r="B155"/>
  <c r="J154"/>
  <c r="I154"/>
  <c r="G154"/>
  <c r="B154"/>
  <c r="J153"/>
  <c r="I153"/>
  <c r="G153"/>
  <c r="B153"/>
  <c r="J152"/>
  <c r="I152"/>
  <c r="G152"/>
  <c r="B152"/>
  <c r="J151"/>
  <c r="I151"/>
  <c r="G151"/>
  <c r="B151"/>
  <c r="J150"/>
  <c r="I150"/>
  <c r="G150"/>
  <c r="B150"/>
  <c r="J149"/>
  <c r="I149"/>
  <c r="G149"/>
  <c r="B149"/>
  <c r="J148"/>
  <c r="I148"/>
  <c r="G148"/>
  <c r="B148"/>
  <c r="J147"/>
  <c r="I147"/>
  <c r="G147"/>
  <c r="B147"/>
  <c r="J146"/>
  <c r="I146"/>
  <c r="G146"/>
  <c r="B146"/>
  <c r="J145"/>
  <c r="I145"/>
  <c r="G145"/>
  <c r="B145"/>
  <c r="J144"/>
  <c r="I144"/>
  <c r="G144"/>
  <c r="B144"/>
  <c r="J143"/>
  <c r="I143"/>
  <c r="G143"/>
  <c r="B143"/>
  <c r="J142"/>
  <c r="I142"/>
  <c r="G142"/>
  <c r="B142"/>
  <c r="J141"/>
  <c r="I141"/>
  <c r="G141"/>
  <c r="B141"/>
  <c r="J140"/>
  <c r="I140"/>
  <c r="G140"/>
  <c r="B140"/>
  <c r="J139"/>
  <c r="I139"/>
  <c r="G139"/>
  <c r="B139"/>
  <c r="J138"/>
  <c r="I138"/>
  <c r="G138"/>
  <c r="B138"/>
  <c r="J137"/>
  <c r="I137"/>
  <c r="G137"/>
  <c r="B137"/>
  <c r="J136"/>
  <c r="I136"/>
  <c r="G136"/>
  <c r="B136"/>
  <c r="J135"/>
  <c r="I135"/>
  <c r="G135"/>
  <c r="B135"/>
  <c r="J134"/>
  <c r="I134"/>
  <c r="G134"/>
  <c r="B134"/>
  <c r="J133"/>
  <c r="I133"/>
  <c r="G133"/>
  <c r="B133"/>
  <c r="J132"/>
  <c r="I132"/>
  <c r="G132"/>
  <c r="B132"/>
  <c r="J131"/>
  <c r="I131"/>
  <c r="G131"/>
  <c r="B131"/>
  <c r="J130"/>
  <c r="G130"/>
  <c r="B130"/>
  <c r="J129"/>
  <c r="H129"/>
  <c r="I130" s="1"/>
  <c r="G129"/>
  <c r="J128"/>
  <c r="I128"/>
  <c r="G128"/>
  <c r="J127"/>
  <c r="I127"/>
  <c r="G127"/>
  <c r="J126"/>
  <c r="I126"/>
  <c r="G126"/>
  <c r="J125"/>
  <c r="I125"/>
  <c r="G125"/>
  <c r="J124"/>
  <c r="I124"/>
  <c r="G124"/>
  <c r="J123"/>
  <c r="I123"/>
  <c r="G123"/>
  <c r="J122"/>
  <c r="I122"/>
  <c r="G122"/>
  <c r="J121"/>
  <c r="I121"/>
  <c r="G121"/>
  <c r="J120"/>
  <c r="I120"/>
  <c r="G120"/>
  <c r="J119"/>
  <c r="I119"/>
  <c r="G119"/>
  <c r="J118"/>
  <c r="I118"/>
  <c r="G118"/>
  <c r="J117"/>
  <c r="I117"/>
  <c r="G117"/>
  <c r="J116"/>
  <c r="I116"/>
  <c r="G116"/>
  <c r="J115"/>
  <c r="I115"/>
  <c r="G115"/>
  <c r="J114"/>
  <c r="I114"/>
  <c r="G114"/>
  <c r="J113"/>
  <c r="I113"/>
  <c r="G113"/>
  <c r="B113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J112"/>
  <c r="G112"/>
  <c r="AA75"/>
  <c r="Y75"/>
  <c r="T75"/>
  <c r="R75"/>
  <c r="B28"/>
  <c r="L11"/>
  <c r="B30" s="1"/>
  <c r="L2"/>
  <c r="L10"/>
  <c r="L3"/>
  <c r="E35" l="1" a="1"/>
  <c r="E35" s="1"/>
  <c r="E39" s="1"/>
  <c r="E37" a="1"/>
  <c r="E37" s="1"/>
  <c r="J222" i="8" l="1"/>
  <c r="I222"/>
  <c r="G222"/>
  <c r="B222"/>
  <c r="J221"/>
  <c r="I221"/>
  <c r="G221"/>
  <c r="B221"/>
  <c r="J220"/>
  <c r="I220"/>
  <c r="G220"/>
  <c r="B220"/>
  <c r="J219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G168"/>
  <c r="B168"/>
  <c r="J167"/>
  <c r="G167"/>
  <c r="J166"/>
  <c r="G166"/>
  <c r="J165"/>
  <c r="G165"/>
  <c r="J164"/>
  <c r="G164"/>
  <c r="J163"/>
  <c r="G163"/>
  <c r="J162"/>
  <c r="G162"/>
  <c r="J161"/>
  <c r="G161"/>
  <c r="J160"/>
  <c r="G160"/>
  <c r="J159"/>
  <c r="G159"/>
  <c r="AA158"/>
  <c r="Y158"/>
  <c r="T158"/>
  <c r="R158"/>
  <c r="J158"/>
  <c r="G158"/>
  <c r="J157"/>
  <c r="G157"/>
  <c r="J156"/>
  <c r="G156"/>
  <c r="J155"/>
  <c r="G155"/>
  <c r="J154"/>
  <c r="G154"/>
  <c r="J153"/>
  <c r="G153"/>
  <c r="J152"/>
  <c r="G152"/>
  <c r="J151"/>
  <c r="G151"/>
  <c r="J150"/>
  <c r="G150"/>
  <c r="J149"/>
  <c r="G149"/>
  <c r="J148"/>
  <c r="G148"/>
  <c r="J147"/>
  <c r="G147"/>
  <c r="J146"/>
  <c r="G146"/>
  <c r="J145"/>
  <c r="G145"/>
  <c r="J144"/>
  <c r="G144"/>
  <c r="J143"/>
  <c r="G143"/>
  <c r="J142"/>
  <c r="H142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I168" s="1"/>
  <c r="G142"/>
  <c r="J141"/>
  <c r="G141"/>
  <c r="J140"/>
  <c r="G140"/>
  <c r="B140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H139"/>
  <c r="H140" s="1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AA75"/>
  <c r="Y75"/>
  <c r="T75"/>
  <c r="R75"/>
  <c r="L11"/>
  <c r="L2"/>
  <c r="L10"/>
  <c r="L3"/>
  <c r="E37" l="1" a="1"/>
  <c r="E37" s="1"/>
  <c r="N15" s="1"/>
  <c r="E35" a="1"/>
  <c r="E35" s="1"/>
  <c r="N14" s="1"/>
  <c r="E37" i="6" a="1"/>
  <c r="E37" s="1"/>
  <c r="E35" a="1"/>
  <c r="E35" s="1"/>
  <c r="E39" i="8" l="1"/>
  <c r="N13" s="1"/>
  <c r="J221" i="6"/>
  <c r="I221"/>
  <c r="G221"/>
  <c r="B221"/>
  <c r="J220"/>
  <c r="I220"/>
  <c r="G220"/>
  <c r="B220"/>
  <c r="J219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I168"/>
  <c r="G168"/>
  <c r="B168"/>
  <c r="J167"/>
  <c r="I167"/>
  <c r="G167"/>
  <c r="B167"/>
  <c r="J166"/>
  <c r="I166"/>
  <c r="G166"/>
  <c r="B166"/>
  <c r="J165"/>
  <c r="I165"/>
  <c r="G165"/>
  <c r="B165"/>
  <c r="J164"/>
  <c r="I164"/>
  <c r="G164"/>
  <c r="B164"/>
  <c r="J163"/>
  <c r="I163"/>
  <c r="G163"/>
  <c r="B163"/>
  <c r="J162"/>
  <c r="I162"/>
  <c r="G162"/>
  <c r="B162"/>
  <c r="J161"/>
  <c r="I161"/>
  <c r="G161"/>
  <c r="B161"/>
  <c r="J160"/>
  <c r="I160"/>
  <c r="G160"/>
  <c r="B160"/>
  <c r="J159"/>
  <c r="G159"/>
  <c r="B159"/>
  <c r="AA158"/>
  <c r="Y158"/>
  <c r="T158"/>
  <c r="R158"/>
  <c r="J158"/>
  <c r="G158"/>
  <c r="J157"/>
  <c r="G157"/>
  <c r="J156"/>
  <c r="G156"/>
  <c r="J155"/>
  <c r="G155"/>
  <c r="J154"/>
  <c r="G154"/>
  <c r="J153"/>
  <c r="G153"/>
  <c r="J152"/>
  <c r="G152"/>
  <c r="J151"/>
  <c r="G151"/>
  <c r="J150"/>
  <c r="G150"/>
  <c r="J149"/>
  <c r="G149"/>
  <c r="J148"/>
  <c r="G148"/>
  <c r="J147"/>
  <c r="G147"/>
  <c r="J146"/>
  <c r="G146"/>
  <c r="J145"/>
  <c r="G145"/>
  <c r="J144"/>
  <c r="G144"/>
  <c r="J143"/>
  <c r="G143"/>
  <c r="J142"/>
  <c r="G142"/>
  <c r="J141"/>
  <c r="G141"/>
  <c r="J140"/>
  <c r="G140"/>
  <c r="J139"/>
  <c r="G139"/>
  <c r="J138"/>
  <c r="G138"/>
  <c r="J137"/>
  <c r="G137"/>
  <c r="J136"/>
  <c r="H136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I159" s="1"/>
  <c r="G136"/>
  <c r="J135"/>
  <c r="G135"/>
  <c r="J134"/>
  <c r="G134"/>
  <c r="J133"/>
  <c r="G133"/>
  <c r="J132"/>
  <c r="H132"/>
  <c r="H133" s="1"/>
  <c r="G132"/>
  <c r="J131"/>
  <c r="G131"/>
  <c r="J130"/>
  <c r="G130"/>
  <c r="J129"/>
  <c r="G129"/>
  <c r="J128"/>
  <c r="G128"/>
  <c r="J127"/>
  <c r="G127"/>
  <c r="J126"/>
  <c r="G126"/>
  <c r="J125"/>
  <c r="G125"/>
  <c r="J124"/>
  <c r="G124"/>
  <c r="J123"/>
  <c r="G123"/>
  <c r="J122"/>
  <c r="G122"/>
  <c r="J121"/>
  <c r="G121"/>
  <c r="J120"/>
  <c r="G120"/>
  <c r="J119"/>
  <c r="G119"/>
  <c r="J118"/>
  <c r="G118"/>
  <c r="J117"/>
  <c r="G117"/>
  <c r="J116"/>
  <c r="G116"/>
  <c r="J115"/>
  <c r="G115"/>
  <c r="J114"/>
  <c r="G114"/>
  <c r="J113"/>
  <c r="G113"/>
  <c r="B113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J112"/>
  <c r="G112"/>
  <c r="AA75"/>
  <c r="Y75"/>
  <c r="T75"/>
  <c r="R75"/>
  <c r="L11"/>
  <c r="B30" s="1"/>
  <c r="AA158" i="4"/>
  <c r="Y158"/>
  <c r="T158"/>
  <c r="R158"/>
  <c r="I153"/>
  <c r="H153" s="1"/>
  <c r="AA75"/>
  <c r="Y75"/>
  <c r="T75"/>
  <c r="R75"/>
  <c r="L11"/>
  <c r="L2"/>
  <c r="L2" i="6"/>
  <c r="L3" i="4"/>
  <c r="L10"/>
  <c r="L10" i="6"/>
  <c r="L3"/>
  <c r="H134" l="1"/>
  <c r="H154" i="4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E37" a="1"/>
  <c r="E37" s="1"/>
  <c r="N15" s="1"/>
  <c r="E35" l="1" a="1"/>
  <c r="E35" s="1"/>
  <c r="N14" s="1"/>
  <c r="E39" i="6"/>
  <c r="E39" i="4" l="1"/>
  <c r="N13" s="1"/>
</calcChain>
</file>

<file path=xl/sharedStrings.xml><?xml version="1.0" encoding="utf-8"?>
<sst xmlns="http://schemas.openxmlformats.org/spreadsheetml/2006/main" count="3767" uniqueCount="200">
  <si>
    <t>Вспомогательные ячейки</t>
  </si>
  <si>
    <t>номер маршрута</t>
  </si>
  <si>
    <t>Таблица 2 «Тип (ID) расписания»</t>
  </si>
  <si>
    <t>буква маршрута</t>
  </si>
  <si>
    <t>код маршрута</t>
  </si>
  <si>
    <t>Тип (ID) расписания</t>
  </si>
  <si>
    <t>Понедельник</t>
  </si>
  <si>
    <t>Вторник</t>
  </si>
  <si>
    <t>Среда</t>
  </si>
  <si>
    <t>Четверг</t>
  </si>
  <si>
    <t>Пятница</t>
  </si>
  <si>
    <t>Суббота</t>
  </si>
  <si>
    <t>Воскресенье</t>
  </si>
  <si>
    <t>Праздничные дни</t>
  </si>
  <si>
    <t>Дата начала осуществления перевозок в соответствии с указанным типом (ID) расписания</t>
  </si>
  <si>
    <t>Дата окончания осуществления перевозок в соответствии с указанным типом (ID) расписания</t>
  </si>
  <si>
    <t>№ (ID) Маршрута: 619</t>
  </si>
  <si>
    <t>код варианта (посл дата)</t>
  </si>
  <si>
    <t>LAD1</t>
  </si>
  <si>
    <t>LAD2</t>
  </si>
  <si>
    <t>Дата начала осуществления перевозок</t>
  </si>
  <si>
    <t>тип транспорта</t>
  </si>
  <si>
    <t>октябрь</t>
  </si>
  <si>
    <t>апрель</t>
  </si>
  <si>
    <t>Разворот</t>
  </si>
  <si>
    <t>обозначение разворота в списке остановок</t>
  </si>
  <si>
    <t>«___» __________________ 20__ г.</t>
  </si>
  <si>
    <t>имя автобуса (модель, ЭС …)</t>
  </si>
  <si>
    <t>май</t>
  </si>
  <si>
    <t>сентябрь</t>
  </si>
  <si>
    <t>последняя остановка</t>
  </si>
  <si>
    <t>Разница</t>
  </si>
  <si>
    <t>длина маршрута из Реестра</t>
  </si>
  <si>
    <t>Таблица 3 «Исключения для каждого типа (ID) расписания»</t>
  </si>
  <si>
    <t>Тип транспортного средства</t>
  </si>
  <si>
    <t>прямое</t>
  </si>
  <si>
    <t>обратное</t>
  </si>
  <si>
    <t>Дата</t>
  </si>
  <si>
    <t>День недели</t>
  </si>
  <si>
    <t>Тип (ID) расписания, в соответствии с которым будут осуществляться перевозки в указанный день</t>
  </si>
  <si>
    <t>Категория транспортного средства для использования на маршруте: БВ</t>
  </si>
  <si>
    <t>[код типа (ID) расписания]</t>
  </si>
  <si>
    <t>[дата]</t>
  </si>
  <si>
    <t>[день недели]</t>
  </si>
  <si>
    <t>М. "Алма-Атинская" - М. "Люблино"</t>
  </si>
  <si>
    <t>Количество транспортных средств</t>
  </si>
  <si>
    <t>(направление из реестра)</t>
  </si>
  <si>
    <t>Таблица 4 «Интервалы движения для каждого типа (ID) расписания»</t>
  </si>
  <si>
    <t>R</t>
  </si>
  <si>
    <t>S</t>
  </si>
  <si>
    <t>T</t>
  </si>
  <si>
    <t>U</t>
  </si>
  <si>
    <t>Y</t>
  </si>
  <si>
    <t>Z</t>
  </si>
  <si>
    <t>AA</t>
  </si>
  <si>
    <t>AB</t>
  </si>
  <si>
    <t>Время (период суток)</t>
  </si>
  <si>
    <t>Прямое направление</t>
  </si>
  <si>
    <t>Обратное направление</t>
  </si>
  <si>
    <t>Минимальное количество транспортных средств:  10  ед.</t>
  </si>
  <si>
    <t>Количество рейсов</t>
  </si>
  <si>
    <t>Период времени с момента отправления предыдущего ТС (минут)</t>
  </si>
  <si>
    <r>
      <t>Т</t>
    </r>
    <r>
      <rPr>
        <b/>
        <sz val="16"/>
        <color indexed="8"/>
        <rFont val="Times New Roman"/>
        <family val="1"/>
        <charset val="204"/>
      </rPr>
      <t>расса маршрута</t>
    </r>
  </si>
  <si>
    <t>нет рейсов</t>
  </si>
  <si>
    <t>Начальный пункт: Метро "Алма-Атинская"</t>
  </si>
  <si>
    <t>Конечный пункт: Метро "Люблино"</t>
  </si>
  <si>
    <t>27 - 33</t>
  </si>
  <si>
    <t>18 - 22</t>
  </si>
  <si>
    <t xml:space="preserve">Протяженность маршрута (в километрах): </t>
  </si>
  <si>
    <t>Прямой путь следования:</t>
  </si>
  <si>
    <t>Обратный путь следования:</t>
  </si>
  <si>
    <t>Длина оборотного рейса:</t>
  </si>
  <si>
    <t>13 - 17</t>
  </si>
  <si>
    <t>20 - 25</t>
  </si>
  <si>
    <t>Таблица 1 «Трасса маршрута»</t>
  </si>
  <si>
    <t>№ (ID) остановочного пункта</t>
  </si>
  <si>
    <t>Наименование остановочных пунктов</t>
  </si>
  <si>
    <t>Трасса следования маршрута</t>
  </si>
  <si>
    <t>Широта</t>
  </si>
  <si>
    <t>Долгота</t>
  </si>
  <si>
    <t>Путь следования (прямой/ обратный)</t>
  </si>
  <si>
    <t>Накопленная длина маршрута, км</t>
  </si>
  <si>
    <t>Длина перегона между остановками, км</t>
  </si>
  <si>
    <t>Номер остановки от первого остановочного пункта по прямому/ обратному пути следования, соответственно</t>
  </si>
  <si>
    <t>Количество рейсов (для параметров перевозок)</t>
  </si>
  <si>
    <t>1-110</t>
  </si>
  <si>
    <t>Метро "Алма-Атинская" (к/ст)</t>
  </si>
  <si>
    <t xml:space="preserve"> Братеевская улица</t>
  </si>
  <si>
    <t>Ключевая ул., 24</t>
  </si>
  <si>
    <t xml:space="preserve"> Ключевая улица</t>
  </si>
  <si>
    <t>Метро "Алма-Атинская" (южн.)</t>
  </si>
  <si>
    <t>АЗС</t>
  </si>
  <si>
    <t>Братеевская ул., 39</t>
  </si>
  <si>
    <t>16 - 20</t>
  </si>
  <si>
    <t>Алма-Атинская ул.</t>
  </si>
  <si>
    <t xml:space="preserve"> Алма-Атинская улица</t>
  </si>
  <si>
    <t>11 - 15</t>
  </si>
  <si>
    <t>Братеево</t>
  </si>
  <si>
    <t xml:space="preserve"> улица Борисовские Пруды</t>
  </si>
  <si>
    <t>11 - 13</t>
  </si>
  <si>
    <t>Паромная ул.</t>
  </si>
  <si>
    <t>Ключевая ул.</t>
  </si>
  <si>
    <t>Универмаг</t>
  </si>
  <si>
    <t>Управл. соц. защиты Братеево</t>
  </si>
  <si>
    <t>Братеевская ул., 23</t>
  </si>
  <si>
    <t>Братеевская ул., 21</t>
  </si>
  <si>
    <t xml:space="preserve"> Бесединское шоссе</t>
  </si>
  <si>
    <t>Детская школа искусств</t>
  </si>
  <si>
    <t>Метро "Марьино" (южн.)</t>
  </si>
  <si>
    <t xml:space="preserve"> Люблинская улица</t>
  </si>
  <si>
    <t>Поликлиника</t>
  </si>
  <si>
    <t xml:space="preserve"> Новомарьинская улица</t>
  </si>
  <si>
    <t>3-й мкр. Марьинского Парка</t>
  </si>
  <si>
    <t>Новомарьинская ул., 14</t>
  </si>
  <si>
    <t>Новомарьинская ул., 16</t>
  </si>
  <si>
    <t xml:space="preserve"> </t>
  </si>
  <si>
    <t>Центр соц. Защиты</t>
  </si>
  <si>
    <t>7-й мкр. Марьинского Парка</t>
  </si>
  <si>
    <t>Новомарьинская ул.</t>
  </si>
  <si>
    <t xml:space="preserve"> Белореченская улица</t>
  </si>
  <si>
    <t>Белореченская ул., 30</t>
  </si>
  <si>
    <t>Белореченская ул., 24</t>
  </si>
  <si>
    <t>Цимлянская ул.</t>
  </si>
  <si>
    <t xml:space="preserve"> улица Верхние Поля</t>
  </si>
  <si>
    <t>Новороссийская ул.</t>
  </si>
  <si>
    <t xml:space="preserve"> Новороссийская улица</t>
  </si>
  <si>
    <t>Метро "Люблино"</t>
  </si>
  <si>
    <t xml:space="preserve"> Совхозная улица</t>
  </si>
  <si>
    <t xml:space="preserve"> Краснодарская улица</t>
  </si>
  <si>
    <t>Краснодарская ул., 52</t>
  </si>
  <si>
    <t>Цимлянская ул., 1</t>
  </si>
  <si>
    <t>Ул. Перерва</t>
  </si>
  <si>
    <t xml:space="preserve"> улица Перерва</t>
  </si>
  <si>
    <t>Ул. Перерва, 72</t>
  </si>
  <si>
    <t>Новомарьинская ул., 17</t>
  </si>
  <si>
    <t>Братеевская ул.</t>
  </si>
  <si>
    <t>Метро "Алма-Атинская" (выс.)</t>
  </si>
  <si>
    <t>Минимальное количество транспортных средств:  6  ед.</t>
  </si>
  <si>
    <t>Ул. Перерва, 66</t>
  </si>
  <si>
    <t>Перервинский бульв.</t>
  </si>
  <si>
    <t>Ул. Перерва, 58</t>
  </si>
  <si>
    <t>Братиславская ул., 8</t>
  </si>
  <si>
    <t>Метро "Братиславская"</t>
  </si>
  <si>
    <t>Ул. Перерва, 56</t>
  </si>
  <si>
    <t>Люблинская ул.</t>
  </si>
  <si>
    <t>Ул. Перерва, 50</t>
  </si>
  <si>
    <t/>
  </si>
  <si>
    <t>Метро "Марьино" (сев.)</t>
  </si>
  <si>
    <t>Братиславская ул.</t>
  </si>
  <si>
    <t>№ (ID) Маршрута: 511</t>
  </si>
  <si>
    <t>Категория транспортного средства для использования на маршруте: МВ</t>
  </si>
  <si>
    <t>Минимальное количество транспортных средств:  7  ед.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</si>
  <si>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</si>
  <si>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Начальный пункт: Метро "Красногвардейская"</t>
  </si>
  <si>
    <t>12 - 14</t>
  </si>
  <si>
    <t>Метро "Красногвардейская" (пос.)</t>
  </si>
  <si>
    <t xml:space="preserve"> улица Мусы Джалиля</t>
  </si>
  <si>
    <t>Ул. Мусы Джалиля, 38</t>
  </si>
  <si>
    <t>Метро "Шипиловская"</t>
  </si>
  <si>
    <t>Ин-т Искусств</t>
  </si>
  <si>
    <t>Ул. Мусы Джалиля, 10</t>
  </si>
  <si>
    <t>Продмаг</t>
  </si>
  <si>
    <t>Ул. Мусы Джалиля, 5</t>
  </si>
  <si>
    <t>Белореченская ул.</t>
  </si>
  <si>
    <t>Белореченская ул., 17</t>
  </si>
  <si>
    <t>ТЦ "Москва"</t>
  </si>
  <si>
    <t>Краснодарская ул., 65</t>
  </si>
  <si>
    <t>Метро "Красногвардейская" (выс.)</t>
  </si>
  <si>
    <t>15 - 18</t>
  </si>
  <si>
    <t>21 - 27</t>
  </si>
  <si>
    <t>№ (ID) Маршрута: 326</t>
  </si>
  <si>
    <t>Минимальное количество транспортных средств:  13  ед.</t>
  </si>
  <si>
    <t>Конечный пункт: ТЦ "Москва"</t>
  </si>
  <si>
    <t>11 - 14</t>
  </si>
  <si>
    <t>Метро "Алма-Атинская" (пос.)</t>
  </si>
  <si>
    <t>3-й мкр. Братеева</t>
  </si>
  <si>
    <t>3-й микрорайон Марьинского парка</t>
  </si>
  <si>
    <t xml:space="preserve"> Мячковский бульвар</t>
  </si>
  <si>
    <t>Мячковский бульв., 8</t>
  </si>
  <si>
    <t xml:space="preserve"> Братиславская улица</t>
  </si>
  <si>
    <t>Краснодонская ул.</t>
  </si>
  <si>
    <t>43-й кв. Марьинского Парка</t>
  </si>
  <si>
    <t>Ул. Верхн. поля, 37</t>
  </si>
  <si>
    <t xml:space="preserve"> Марьинский бульвар</t>
  </si>
  <si>
    <t>Метро "Алма-Атинская"</t>
  </si>
  <si>
    <t>№ (ID) Маршрута: 312</t>
  </si>
  <si>
    <t>Метро "Волжская"</t>
  </si>
  <si>
    <t xml:space="preserve"> Краснодонская улица</t>
  </si>
  <si>
    <t>Школа им. Достоевского</t>
  </si>
  <si>
    <t xml:space="preserve"> Тихая улица</t>
  </si>
  <si>
    <t>Тихая улица</t>
  </si>
  <si>
    <t>Кубанская улица</t>
  </si>
  <si>
    <t xml:space="preserve"> проспект 40 лет Октября</t>
  </si>
  <si>
    <t>Ставропольская улица</t>
  </si>
  <si>
    <t>Краснодарская улица</t>
  </si>
  <si>
    <t>Детская поликлиника № 106</t>
  </si>
  <si>
    <t>Совхозная улица</t>
  </si>
  <si>
    <t>М-н "Оптика"</t>
  </si>
  <si>
    <t>Акад. Труда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</si>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</sst>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3">
    <numFmt numFmtId="164" formatCode="0.0"/>
    <numFmt numFmtId="165" formatCode="h:mm;@"/>
    <numFmt numFmtId="166" formatCode="0.0000000000000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0"/>
      <name val="Times New Roman"/>
      <family val="1"/>
      <charset val="204"/>
    </font>
    <font>
      <b/>
      <sz val="16"/>
      <color indexed="8"/>
      <name val="Times New Roman"/>
      <family val="1"/>
      <charset val="204"/>
    </font>
    <font>
      <sz val="16"/>
      <name val="Times New Roman"/>
      <family val="1"/>
      <charset val="204"/>
    </font>
    <font>
      <b/>
      <sz val="12"/>
      <color indexed="8"/>
      <name val="Times New Roman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287">
    <xf numFmtId="0" fontId="0" fillId="0" borderId="0" xfId="0"/>
    <xf numFmtId="0" fontId="3" fillId="0" borderId="0" xfId="1" applyFont="1" applyFill="1"/>
    <xf numFmtId="0" fontId="4" fillId="0" borderId="0" xfId="1" applyFont="1" applyFill="1"/>
    <xf numFmtId="0" fontId="2" fillId="0" borderId="0" xfId="1" applyFill="1"/>
    <xf numFmtId="0" fontId="6" fillId="0" borderId="0" xfId="1" applyFont="1" applyFill="1"/>
    <xf numFmtId="0" fontId="7" fillId="0" borderId="0" xfId="1" applyFont="1" applyFill="1" applyAlignment="1">
      <alignment horizontal="left"/>
    </xf>
    <xf numFmtId="0" fontId="4" fillId="0" borderId="0" xfId="1" applyFont="1" applyFill="1" applyAlignment="1">
      <alignment wrapText="1"/>
    </xf>
    <xf numFmtId="1" fontId="3" fillId="0" borderId="0" xfId="1" applyNumberFormat="1" applyFont="1" applyFill="1"/>
    <xf numFmtId="0" fontId="8" fillId="0" borderId="1" xfId="1" applyFont="1" applyFill="1" applyBorder="1" applyAlignment="1">
      <alignment horizontal="right"/>
    </xf>
    <xf numFmtId="0" fontId="3" fillId="0" borderId="1" xfId="1" applyFont="1" applyFill="1" applyBorder="1"/>
    <xf numFmtId="0" fontId="3" fillId="0" borderId="1" xfId="1" applyFont="1" applyFill="1" applyBorder="1" applyAlignment="1">
      <alignment vertical="center" wrapText="1"/>
    </xf>
    <xf numFmtId="0" fontId="4" fillId="0" borderId="0" xfId="1" applyFont="1" applyFill="1" applyAlignment="1">
      <alignment vertical="center" wrapText="1"/>
    </xf>
    <xf numFmtId="0" fontId="3" fillId="0" borderId="0" xfId="1" applyFont="1" applyFill="1" applyBorder="1"/>
    <xf numFmtId="1" fontId="3" fillId="0" borderId="0" xfId="1" applyNumberFormat="1" applyFont="1" applyFill="1" applyBorder="1"/>
    <xf numFmtId="0" fontId="3" fillId="0" borderId="0" xfId="1" applyFont="1" applyFill="1" applyAlignment="1">
      <alignment vertical="center" wrapText="1"/>
    </xf>
    <xf numFmtId="0" fontId="3" fillId="0" borderId="1" xfId="1" applyFont="1" applyFill="1" applyBorder="1" applyAlignment="1">
      <alignment wrapText="1"/>
    </xf>
    <xf numFmtId="0" fontId="5" fillId="0" borderId="0" xfId="1" applyFont="1" applyFill="1"/>
    <xf numFmtId="0" fontId="4" fillId="0" borderId="3" xfId="1" applyFont="1" applyFill="1" applyBorder="1" applyAlignment="1">
      <alignment horizontal="center"/>
    </xf>
    <xf numFmtId="0" fontId="4" fillId="0" borderId="3" xfId="1" applyFont="1" applyFill="1" applyBorder="1" applyAlignment="1">
      <alignment horizontal="center" wrapText="1"/>
    </xf>
    <xf numFmtId="0" fontId="3" fillId="0" borderId="1" xfId="1" applyFont="1" applyFill="1" applyBorder="1" applyAlignment="1">
      <alignment horizontal="right"/>
    </xf>
    <xf numFmtId="0" fontId="3" fillId="0" borderId="0" xfId="1" applyNumberFormat="1" applyFont="1" applyFill="1" applyBorder="1"/>
    <xf numFmtId="0" fontId="4" fillId="0" borderId="0" xfId="1" applyFont="1" applyFill="1" applyBorder="1"/>
    <xf numFmtId="0" fontId="3" fillId="0" borderId="0" xfId="1" applyFont="1" applyFill="1" applyBorder="1" applyAlignment="1">
      <alignment horizontal="left"/>
    </xf>
    <xf numFmtId="164" fontId="3" fillId="0" borderId="0" xfId="1" applyNumberFormat="1" applyFont="1" applyFill="1"/>
    <xf numFmtId="2" fontId="3" fillId="0" borderId="0" xfId="1" applyNumberFormat="1" applyFont="1" applyFill="1" applyBorder="1" applyAlignment="1">
      <alignment horizontal="left"/>
    </xf>
    <xf numFmtId="0" fontId="4" fillId="0" borderId="0" xfId="1" applyFont="1" applyFill="1" applyAlignment="1">
      <alignment vertical="center"/>
    </xf>
    <xf numFmtId="164" fontId="3" fillId="0" borderId="0" xfId="1" applyNumberFormat="1" applyFont="1" applyFill="1" applyBorder="1"/>
    <xf numFmtId="0" fontId="3" fillId="0" borderId="0" xfId="1" applyFont="1" applyFill="1" applyBorder="1" applyAlignment="1">
      <alignment horizontal="center" vertical="center"/>
    </xf>
    <xf numFmtId="20" fontId="3" fillId="0" borderId="0" xfId="1" applyNumberFormat="1" applyFont="1" applyFill="1" applyBorder="1" applyAlignment="1">
      <alignment horizontal="center"/>
    </xf>
    <xf numFmtId="20" fontId="3" fillId="0" borderId="0" xfId="1" applyNumberFormat="1" applyFont="1" applyFill="1" applyBorder="1"/>
    <xf numFmtId="0" fontId="12" fillId="0" borderId="0" xfId="1" applyFont="1" applyFill="1" applyAlignment="1">
      <alignment wrapText="1"/>
    </xf>
    <xf numFmtId="0" fontId="12" fillId="0" borderId="0" xfId="1" applyFont="1" applyFill="1"/>
    <xf numFmtId="0" fontId="4" fillId="0" borderId="0" xfId="1" applyFont="1" applyFill="1" applyAlignment="1">
      <alignment horizontal="center" wrapText="1"/>
    </xf>
    <xf numFmtId="0" fontId="4" fillId="0" borderId="0" xfId="1" applyFont="1" applyFill="1" applyAlignment="1">
      <alignment horizontal="center" vertical="center" wrapText="1"/>
    </xf>
    <xf numFmtId="0" fontId="4" fillId="0" borderId="3" xfId="1" applyFont="1" applyFill="1" applyBorder="1" applyAlignment="1">
      <alignment horizontal="center" vertical="center"/>
    </xf>
    <xf numFmtId="165" fontId="4" fillId="0" borderId="3" xfId="1" applyNumberFormat="1" applyFont="1" applyFill="1" applyBorder="1" applyAlignment="1">
      <alignment horizontal="center" vertical="center"/>
    </xf>
    <xf numFmtId="0" fontId="4" fillId="0" borderId="12" xfId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/>
    </xf>
    <xf numFmtId="0" fontId="4" fillId="0" borderId="12" xfId="1" applyFont="1" applyFill="1" applyBorder="1" applyAlignment="1">
      <alignment horizontal="center" wrapText="1"/>
    </xf>
    <xf numFmtId="20" fontId="4" fillId="0" borderId="3" xfId="1" applyNumberFormat="1" applyFont="1" applyFill="1" applyBorder="1" applyAlignment="1">
      <alignment horizontal="center"/>
    </xf>
    <xf numFmtId="0" fontId="3" fillId="0" borderId="0" xfId="1" applyFont="1" applyFill="1" applyAlignment="1">
      <alignment wrapText="1"/>
    </xf>
    <xf numFmtId="20" fontId="4" fillId="0" borderId="3" xfId="1" applyNumberFormat="1" applyFont="1" applyFill="1" applyBorder="1" applyAlignment="1">
      <alignment horizontal="center" vertical="center"/>
    </xf>
    <xf numFmtId="0" fontId="5" fillId="0" borderId="0" xfId="1" applyFont="1" applyFill="1" applyAlignment="1">
      <alignment wrapText="1"/>
    </xf>
    <xf numFmtId="0" fontId="10" fillId="0" borderId="0" xfId="1" applyFont="1" applyFill="1" applyAlignment="1"/>
    <xf numFmtId="0" fontId="9" fillId="0" borderId="3" xfId="1" applyFont="1" applyFill="1" applyBorder="1" applyAlignment="1">
      <alignment horizontal="center"/>
    </xf>
    <xf numFmtId="0" fontId="4" fillId="0" borderId="0" xfId="1" applyFont="1" applyFill="1" applyBorder="1" applyAlignment="1">
      <alignment horizontal="center"/>
    </xf>
    <xf numFmtId="165" fontId="4" fillId="0" borderId="0" xfId="1" applyNumberFormat="1" applyFont="1" applyFill="1" applyBorder="1" applyAlignment="1">
      <alignment horizontal="center"/>
    </xf>
    <xf numFmtId="1" fontId="4" fillId="0" borderId="0" xfId="1" applyNumberFormat="1" applyFont="1" applyFill="1" applyBorder="1" applyAlignment="1">
      <alignment horizontal="center"/>
    </xf>
    <xf numFmtId="0" fontId="4" fillId="0" borderId="0" xfId="1" applyFont="1" applyFill="1" applyBorder="1" applyAlignment="1">
      <alignment horizontal="center" wrapText="1"/>
    </xf>
    <xf numFmtId="20" fontId="4" fillId="0" borderId="0" xfId="1" applyNumberFormat="1" applyFont="1" applyFill="1" applyBorder="1" applyAlignment="1">
      <alignment horizontal="center"/>
    </xf>
    <xf numFmtId="0" fontId="3" fillId="0" borderId="0" xfId="1" applyFont="1" applyFill="1" applyBorder="1" applyAlignment="1">
      <alignment wrapText="1"/>
    </xf>
    <xf numFmtId="166" fontId="3" fillId="0" borderId="0" xfId="1" applyNumberFormat="1" applyFont="1" applyFill="1" applyBorder="1" applyAlignment="1">
      <alignment wrapText="1"/>
    </xf>
    <xf numFmtId="0" fontId="3" fillId="0" borderId="0" xfId="1" applyFont="1" applyFill="1" applyBorder="1" applyAlignment="1">
      <alignment horizontal="right" wrapText="1"/>
    </xf>
    <xf numFmtId="1" fontId="4" fillId="0" borderId="0" xfId="1" applyNumberFormat="1" applyFont="1" applyFill="1" applyBorder="1" applyAlignment="1">
      <alignment vertical="center"/>
    </xf>
    <xf numFmtId="0" fontId="9" fillId="0" borderId="0" xfId="1" applyFont="1" applyFill="1" applyAlignment="1">
      <alignment horizontal="center"/>
    </xf>
    <xf numFmtId="0" fontId="4" fillId="0" borderId="0" xfId="1" applyFont="1" applyFill="1" applyAlignment="1">
      <alignment horizontal="center"/>
    </xf>
    <xf numFmtId="2" fontId="3" fillId="0" borderId="0" xfId="1" applyNumberFormat="1" applyFont="1" applyFill="1" applyBorder="1"/>
    <xf numFmtId="2" fontId="3" fillId="0" borderId="0" xfId="1" applyNumberFormat="1" applyFont="1" applyFill="1" applyBorder="1" applyAlignment="1">
      <alignment wrapText="1"/>
    </xf>
    <xf numFmtId="0" fontId="3" fillId="0" borderId="0" xfId="1" applyFont="1"/>
    <xf numFmtId="0" fontId="2" fillId="0" borderId="0" xfId="1"/>
    <xf numFmtId="0" fontId="6" fillId="2" borderId="0" xfId="1" applyFont="1" applyFill="1"/>
    <xf numFmtId="0" fontId="3" fillId="2" borderId="0" xfId="1" applyFont="1" applyFill="1"/>
    <xf numFmtId="0" fontId="7" fillId="2" borderId="0" xfId="1" applyFont="1" applyFill="1" applyAlignment="1">
      <alignment horizontal="left"/>
    </xf>
    <xf numFmtId="0" fontId="4" fillId="0" borderId="0" xfId="1" applyFont="1"/>
    <xf numFmtId="0" fontId="4" fillId="0" borderId="0" xfId="1" applyFont="1" applyAlignment="1">
      <alignment wrapText="1"/>
    </xf>
    <xf numFmtId="1" fontId="3" fillId="0" borderId="0" xfId="1" applyNumberFormat="1" applyFont="1"/>
    <xf numFmtId="0" fontId="5" fillId="0" borderId="0" xfId="1" applyFont="1" applyAlignment="1">
      <alignment vertical="center" wrapText="1"/>
    </xf>
    <xf numFmtId="0" fontId="8" fillId="3" borderId="1" xfId="1" applyFont="1" applyFill="1" applyBorder="1" applyAlignment="1">
      <alignment horizontal="right"/>
    </xf>
    <xf numFmtId="0" fontId="3" fillId="0" borderId="1" xfId="1" applyFont="1" applyBorder="1"/>
    <xf numFmtId="0" fontId="3" fillId="0" borderId="1" xfId="1" applyFont="1" applyBorder="1" applyAlignment="1">
      <alignment vertical="center" wrapText="1"/>
    </xf>
    <xf numFmtId="0" fontId="4" fillId="0" borderId="0" xfId="1" applyFont="1" applyAlignment="1">
      <alignment vertical="center" wrapText="1"/>
    </xf>
    <xf numFmtId="0" fontId="3" fillId="0" borderId="0" xfId="1" applyFont="1" applyBorder="1"/>
    <xf numFmtId="1" fontId="3" fillId="0" borderId="0" xfId="1" applyNumberFormat="1" applyFont="1" applyBorder="1"/>
    <xf numFmtId="0" fontId="3" fillId="3" borderId="0" xfId="1" applyFont="1" applyFill="1"/>
    <xf numFmtId="0" fontId="3" fillId="0" borderId="0" xfId="1" applyFont="1" applyAlignment="1">
      <alignment vertical="center" wrapText="1"/>
    </xf>
    <xf numFmtId="0" fontId="5" fillId="0" borderId="0" xfId="1" applyFont="1"/>
    <xf numFmtId="0" fontId="3" fillId="4" borderId="1" xfId="1" applyFont="1" applyFill="1" applyBorder="1"/>
    <xf numFmtId="0" fontId="3" fillId="0" borderId="1" xfId="1" applyFont="1" applyBorder="1" applyAlignment="1">
      <alignment horizontal="right"/>
    </xf>
    <xf numFmtId="0" fontId="4" fillId="0" borderId="0" xfId="1" applyFont="1" applyAlignment="1">
      <alignment vertical="center"/>
    </xf>
    <xf numFmtId="0" fontId="3" fillId="0" borderId="0" xfId="1" applyFont="1" applyBorder="1" applyAlignment="1">
      <alignment horizontal="center" vertical="center"/>
    </xf>
    <xf numFmtId="20" fontId="3" fillId="0" borderId="0" xfId="1" applyNumberFormat="1" applyFont="1" applyBorder="1" applyAlignment="1">
      <alignment horizontal="center"/>
    </xf>
    <xf numFmtId="20" fontId="3" fillId="0" borderId="0" xfId="1" applyNumberFormat="1" applyFont="1" applyBorder="1"/>
    <xf numFmtId="0" fontId="3" fillId="0" borderId="0" xfId="1" applyFont="1" applyAlignment="1">
      <alignment wrapText="1"/>
    </xf>
    <xf numFmtId="0" fontId="5" fillId="0" borderId="0" xfId="1" applyFont="1" applyAlignment="1">
      <alignment wrapText="1"/>
    </xf>
    <xf numFmtId="0" fontId="10" fillId="0" borderId="0" xfId="1" applyFont="1" applyAlignment="1"/>
    <xf numFmtId="0" fontId="15" fillId="0" borderId="3" xfId="1" applyFont="1" applyFill="1" applyBorder="1" applyAlignment="1">
      <alignment horizontal="center"/>
    </xf>
    <xf numFmtId="0" fontId="4" fillId="0" borderId="0" xfId="1" applyFont="1" applyBorder="1" applyAlignment="1">
      <alignment horizontal="center"/>
    </xf>
    <xf numFmtId="165" fontId="4" fillId="0" borderId="0" xfId="1" applyNumberFormat="1" applyFont="1" applyBorder="1" applyAlignment="1">
      <alignment horizontal="center"/>
    </xf>
    <xf numFmtId="1" fontId="4" fillId="0" borderId="0" xfId="1" applyNumberFormat="1" applyFont="1" applyBorder="1" applyAlignment="1">
      <alignment horizontal="center"/>
    </xf>
    <xf numFmtId="0" fontId="4" fillId="0" borderId="0" xfId="1" applyFont="1" applyAlignment="1">
      <alignment horizontal="center" wrapText="1"/>
    </xf>
    <xf numFmtId="0" fontId="4" fillId="0" borderId="0" xfId="1" applyFont="1" applyBorder="1" applyAlignment="1">
      <alignment horizontal="center" wrapText="1"/>
    </xf>
    <xf numFmtId="20" fontId="4" fillId="0" borderId="0" xfId="1" applyNumberFormat="1" applyFont="1" applyBorder="1" applyAlignment="1">
      <alignment horizontal="center"/>
    </xf>
    <xf numFmtId="0" fontId="3" fillId="5" borderId="0" xfId="1" applyFont="1" applyFill="1"/>
    <xf numFmtId="0" fontId="4" fillId="0" borderId="0" xfId="1" applyFont="1" applyBorder="1"/>
    <xf numFmtId="0" fontId="3" fillId="0" borderId="0" xfId="1" applyFont="1" applyBorder="1" applyAlignment="1">
      <alignment wrapText="1"/>
    </xf>
    <xf numFmtId="0" fontId="4" fillId="0" borderId="3" xfId="1" applyFont="1" applyBorder="1" applyAlignment="1">
      <alignment horizontal="center"/>
    </xf>
    <xf numFmtId="165" fontId="4" fillId="0" borderId="3" xfId="1" applyNumberFormat="1" applyFont="1" applyBorder="1" applyAlignment="1">
      <alignment horizontal="center"/>
    </xf>
    <xf numFmtId="0" fontId="4" fillId="0" borderId="0" xfId="1" applyFont="1" applyAlignment="1">
      <alignment horizontal="center"/>
    </xf>
    <xf numFmtId="0" fontId="15" fillId="0" borderId="0" xfId="1" applyFont="1" applyFill="1" applyBorder="1" applyAlignment="1">
      <alignment horizontal="center"/>
    </xf>
    <xf numFmtId="0" fontId="9" fillId="0" borderId="0" xfId="1" applyFont="1" applyFill="1" applyBorder="1" applyAlignment="1">
      <alignment horizontal="center"/>
    </xf>
    <xf numFmtId="0" fontId="3" fillId="0" borderId="0" xfId="2" applyFont="1" applyFill="1"/>
    <xf numFmtId="0" fontId="4" fillId="0" borderId="0" xfId="2" applyFont="1" applyFill="1"/>
    <xf numFmtId="0" fontId="1" fillId="0" borderId="0" xfId="2" applyFill="1"/>
    <xf numFmtId="0" fontId="6" fillId="0" borderId="0" xfId="2" applyFont="1" applyFill="1"/>
    <xf numFmtId="0" fontId="7" fillId="0" borderId="0" xfId="2" applyFont="1" applyFill="1" applyAlignment="1">
      <alignment horizontal="left"/>
    </xf>
    <xf numFmtId="0" fontId="4" fillId="0" borderId="0" xfId="2" applyFont="1" applyFill="1" applyAlignment="1">
      <alignment wrapText="1"/>
    </xf>
    <xf numFmtId="1" fontId="3" fillId="0" borderId="0" xfId="2" applyNumberFormat="1" applyFont="1" applyFill="1"/>
    <xf numFmtId="0" fontId="8" fillId="0" borderId="1" xfId="2" applyFont="1" applyFill="1" applyBorder="1" applyAlignment="1">
      <alignment horizontal="right"/>
    </xf>
    <xf numFmtId="0" fontId="3" fillId="0" borderId="1" xfId="2" applyFont="1" applyFill="1" applyBorder="1"/>
    <xf numFmtId="0" fontId="3" fillId="0" borderId="1" xfId="2" applyFont="1" applyFill="1" applyBorder="1" applyAlignment="1">
      <alignment vertical="center" wrapText="1"/>
    </xf>
    <xf numFmtId="0" fontId="4" fillId="0" borderId="0" xfId="2" applyFont="1" applyFill="1" applyAlignment="1">
      <alignment vertical="center" wrapText="1"/>
    </xf>
    <xf numFmtId="0" fontId="3" fillId="0" borderId="0" xfId="2" applyFont="1" applyFill="1" applyBorder="1"/>
    <xf numFmtId="1" fontId="3" fillId="0" borderId="0" xfId="2" applyNumberFormat="1" applyFont="1" applyFill="1" applyBorder="1"/>
    <xf numFmtId="0" fontId="3" fillId="0" borderId="0" xfId="2" applyFont="1" applyFill="1" applyAlignment="1">
      <alignment vertical="center" wrapText="1"/>
    </xf>
    <xf numFmtId="0" fontId="3" fillId="0" borderId="1" xfId="2" applyFont="1" applyFill="1" applyBorder="1" applyAlignment="1">
      <alignment wrapText="1"/>
    </xf>
    <xf numFmtId="0" fontId="5" fillId="0" borderId="0" xfId="2" applyFont="1" applyFill="1"/>
    <xf numFmtId="0" fontId="4" fillId="0" borderId="3" xfId="2" applyFont="1" applyFill="1" applyBorder="1" applyAlignment="1">
      <alignment horizontal="center"/>
    </xf>
    <xf numFmtId="0" fontId="4" fillId="0" borderId="3" xfId="2" applyFont="1" applyFill="1" applyBorder="1" applyAlignment="1">
      <alignment horizontal="center" wrapText="1"/>
    </xf>
    <xf numFmtId="0" fontId="3" fillId="0" borderId="1" xfId="2" applyFont="1" applyFill="1" applyBorder="1" applyAlignment="1">
      <alignment horizontal="right"/>
    </xf>
    <xf numFmtId="0" fontId="3" fillId="0" borderId="0" xfId="2" applyNumberFormat="1" applyFont="1" applyFill="1" applyBorder="1"/>
    <xf numFmtId="0" fontId="4" fillId="0" borderId="0" xfId="2" applyFont="1" applyFill="1" applyBorder="1"/>
    <xf numFmtId="0" fontId="3" fillId="0" borderId="0" xfId="2" applyFont="1" applyFill="1" applyBorder="1" applyAlignment="1">
      <alignment horizontal="left"/>
    </xf>
    <xf numFmtId="164" fontId="3" fillId="0" borderId="0" xfId="2" applyNumberFormat="1" applyFont="1" applyFill="1"/>
    <xf numFmtId="2" fontId="3" fillId="0" borderId="0" xfId="2" applyNumberFormat="1" applyFont="1" applyFill="1" applyBorder="1" applyAlignment="1">
      <alignment horizontal="left"/>
    </xf>
    <xf numFmtId="0" fontId="4" fillId="0" borderId="0" xfId="2" applyFont="1" applyFill="1" applyAlignment="1">
      <alignment vertical="center"/>
    </xf>
    <xf numFmtId="164" fontId="3" fillId="0" borderId="0" xfId="2" applyNumberFormat="1" applyFont="1" applyFill="1" applyBorder="1"/>
    <xf numFmtId="0" fontId="3" fillId="0" borderId="0" xfId="2" applyFont="1" applyFill="1" applyBorder="1" applyAlignment="1">
      <alignment horizontal="center" vertical="center"/>
    </xf>
    <xf numFmtId="20" fontId="3" fillId="0" borderId="0" xfId="2" applyNumberFormat="1" applyFont="1" applyFill="1" applyBorder="1" applyAlignment="1">
      <alignment horizontal="center"/>
    </xf>
    <xf numFmtId="20" fontId="3" fillId="0" borderId="0" xfId="2" applyNumberFormat="1" applyFont="1" applyFill="1" applyBorder="1"/>
    <xf numFmtId="0" fontId="12" fillId="0" borderId="0" xfId="2" applyFont="1" applyFill="1" applyAlignment="1">
      <alignment wrapText="1"/>
    </xf>
    <xf numFmtId="0" fontId="12" fillId="0" borderId="0" xfId="2" applyFont="1" applyFill="1"/>
    <xf numFmtId="0" fontId="4" fillId="0" borderId="0" xfId="2" applyFont="1" applyFill="1" applyAlignment="1">
      <alignment horizontal="center" wrapText="1"/>
    </xf>
    <xf numFmtId="0" fontId="4" fillId="0" borderId="0" xfId="2" applyFont="1" applyFill="1" applyAlignment="1">
      <alignment horizontal="center" vertical="center" wrapText="1"/>
    </xf>
    <xf numFmtId="0" fontId="4" fillId="0" borderId="3" xfId="2" applyFont="1" applyFill="1" applyBorder="1" applyAlignment="1">
      <alignment horizontal="center" vertical="center"/>
    </xf>
    <xf numFmtId="165" fontId="4" fillId="0" borderId="3" xfId="2" applyNumberFormat="1" applyFont="1" applyFill="1" applyBorder="1" applyAlignment="1">
      <alignment horizontal="center" vertical="center"/>
    </xf>
    <xf numFmtId="0" fontId="4" fillId="0" borderId="12" xfId="2" applyFont="1" applyFill="1" applyBorder="1" applyAlignment="1">
      <alignment horizontal="center" vertical="center" wrapText="1"/>
    </xf>
    <xf numFmtId="165" fontId="4" fillId="0" borderId="3" xfId="2" applyNumberFormat="1" applyFont="1" applyFill="1" applyBorder="1" applyAlignment="1">
      <alignment horizontal="center"/>
    </xf>
    <xf numFmtId="0" fontId="4" fillId="0" borderId="12" xfId="2" applyFont="1" applyFill="1" applyBorder="1" applyAlignment="1">
      <alignment horizontal="center" wrapText="1"/>
    </xf>
    <xf numFmtId="20" fontId="4" fillId="0" borderId="3" xfId="2" applyNumberFormat="1" applyFont="1" applyFill="1" applyBorder="1" applyAlignment="1">
      <alignment horizontal="center"/>
    </xf>
    <xf numFmtId="0" fontId="3" fillId="0" borderId="0" xfId="2" applyFont="1" applyFill="1" applyAlignment="1">
      <alignment wrapText="1"/>
    </xf>
    <xf numFmtId="20" fontId="4" fillId="0" borderId="3" xfId="2" applyNumberFormat="1" applyFont="1" applyFill="1" applyBorder="1" applyAlignment="1">
      <alignment horizontal="center" vertical="center"/>
    </xf>
    <xf numFmtId="0" fontId="5" fillId="0" borderId="0" xfId="2" applyFont="1" applyFill="1" applyAlignment="1">
      <alignment wrapText="1"/>
    </xf>
    <xf numFmtId="0" fontId="10" fillId="0" borderId="0" xfId="2" applyFont="1" applyFill="1" applyAlignment="1"/>
    <xf numFmtId="0" fontId="9" fillId="0" borderId="3" xfId="2" applyFont="1" applyFill="1" applyBorder="1" applyAlignment="1">
      <alignment horizontal="center"/>
    </xf>
    <xf numFmtId="0" fontId="4" fillId="0" borderId="0" xfId="2" applyFont="1" applyFill="1" applyBorder="1" applyAlignment="1">
      <alignment horizontal="center"/>
    </xf>
    <xf numFmtId="165" fontId="4" fillId="0" borderId="0" xfId="2" applyNumberFormat="1" applyFont="1" applyFill="1" applyBorder="1" applyAlignment="1">
      <alignment horizontal="center"/>
    </xf>
    <xf numFmtId="1" fontId="4" fillId="0" borderId="0" xfId="2" applyNumberFormat="1" applyFont="1" applyFill="1" applyBorder="1" applyAlignment="1">
      <alignment horizontal="center"/>
    </xf>
    <xf numFmtId="0" fontId="4" fillId="0" borderId="0" xfId="2" applyFont="1" applyFill="1" applyBorder="1" applyAlignment="1">
      <alignment horizontal="center" wrapText="1"/>
    </xf>
    <xf numFmtId="20" fontId="4" fillId="0" borderId="0" xfId="2" applyNumberFormat="1" applyFont="1" applyFill="1" applyBorder="1" applyAlignment="1">
      <alignment horizontal="center"/>
    </xf>
    <xf numFmtId="0" fontId="3" fillId="0" borderId="3" xfId="2" applyFont="1" applyFill="1" applyBorder="1" applyAlignment="1">
      <alignment horizontal="right" vertical="center" wrapText="1"/>
    </xf>
    <xf numFmtId="0" fontId="3" fillId="0" borderId="3" xfId="2" applyFont="1" applyFill="1" applyBorder="1" applyAlignment="1">
      <alignment horizontal="left" vertical="center" wrapText="1"/>
    </xf>
    <xf numFmtId="166" fontId="3" fillId="0" borderId="0" xfId="2" applyNumberFormat="1" applyFont="1" applyFill="1" applyBorder="1" applyAlignment="1">
      <alignment wrapText="1"/>
    </xf>
    <xf numFmtId="0" fontId="3" fillId="0" borderId="0" xfId="2" applyFont="1" applyFill="1" applyBorder="1" applyAlignment="1">
      <alignment wrapText="1"/>
    </xf>
    <xf numFmtId="0" fontId="3" fillId="0" borderId="0" xfId="2" applyFont="1" applyFill="1" applyBorder="1" applyAlignment="1">
      <alignment horizontal="left" wrapText="1"/>
    </xf>
    <xf numFmtId="2" fontId="3" fillId="0" borderId="0" xfId="2" applyNumberFormat="1" applyFont="1" applyFill="1" applyBorder="1" applyAlignment="1">
      <alignment horizontal="right" wrapText="1"/>
    </xf>
    <xf numFmtId="2" fontId="3" fillId="0" borderId="0" xfId="2" applyNumberFormat="1" applyFont="1" applyFill="1" applyBorder="1" applyAlignment="1">
      <alignment horizontal="right"/>
    </xf>
    <xf numFmtId="1" fontId="4" fillId="0" borderId="0" xfId="2" applyNumberFormat="1" applyFont="1" applyFill="1" applyBorder="1" applyAlignment="1">
      <alignment vertical="center"/>
    </xf>
    <xf numFmtId="2" fontId="3" fillId="0" borderId="0" xfId="2" applyNumberFormat="1" applyFont="1" applyFill="1" applyBorder="1"/>
    <xf numFmtId="0" fontId="9" fillId="0" borderId="0" xfId="2" applyFont="1" applyFill="1" applyAlignment="1">
      <alignment horizontal="center"/>
    </xf>
    <xf numFmtId="0" fontId="4" fillId="0" borderId="0" xfId="2" applyFont="1" applyFill="1" applyAlignment="1">
      <alignment horizontal="center"/>
    </xf>
    <xf numFmtId="2" fontId="3" fillId="0" borderId="0" xfId="2" applyNumberFormat="1" applyFont="1" applyFill="1" applyBorder="1" applyAlignment="1">
      <alignment wrapText="1"/>
    </xf>
    <xf numFmtId="0" fontId="3" fillId="0" borderId="0" xfId="2" applyFont="1"/>
    <xf numFmtId="0" fontId="1" fillId="0" borderId="0" xfId="2"/>
    <xf numFmtId="0" fontId="6" fillId="2" borderId="0" xfId="2" applyFont="1" applyFill="1"/>
    <xf numFmtId="0" fontId="3" fillId="2" borderId="0" xfId="2" applyFont="1" applyFill="1"/>
    <xf numFmtId="0" fontId="7" fillId="2" borderId="0" xfId="2" applyFont="1" applyFill="1" applyAlignment="1">
      <alignment horizontal="left"/>
    </xf>
    <xf numFmtId="0" fontId="4" fillId="0" borderId="0" xfId="2" applyFont="1"/>
    <xf numFmtId="0" fontId="4" fillId="0" borderId="0" xfId="2" applyFont="1" applyAlignment="1">
      <alignment wrapText="1"/>
    </xf>
    <xf numFmtId="1" fontId="3" fillId="0" borderId="0" xfId="2" applyNumberFormat="1" applyFont="1"/>
    <xf numFmtId="0" fontId="5" fillId="0" borderId="0" xfId="2" applyFont="1" applyAlignment="1">
      <alignment vertical="center" wrapText="1"/>
    </xf>
    <xf numFmtId="0" fontId="8" fillId="3" borderId="1" xfId="2" applyFont="1" applyFill="1" applyBorder="1" applyAlignment="1">
      <alignment horizontal="right"/>
    </xf>
    <xf numFmtId="0" fontId="3" fillId="0" borderId="1" xfId="2" applyFont="1" applyBorder="1"/>
    <xf numFmtId="0" fontId="3" fillId="0" borderId="1" xfId="2" applyFont="1" applyBorder="1" applyAlignment="1">
      <alignment vertical="center" wrapText="1"/>
    </xf>
    <xf numFmtId="0" fontId="4" fillId="0" borderId="0" xfId="2" applyFont="1" applyAlignment="1">
      <alignment vertical="center" wrapText="1"/>
    </xf>
    <xf numFmtId="0" fontId="3" fillId="0" borderId="0" xfId="2" applyFont="1" applyBorder="1"/>
    <xf numFmtId="1" fontId="3" fillId="0" borderId="0" xfId="2" applyNumberFormat="1" applyFont="1" applyBorder="1"/>
    <xf numFmtId="0" fontId="3" fillId="3" borderId="0" xfId="2" applyFont="1" applyFill="1"/>
    <xf numFmtId="0" fontId="3" fillId="0" borderId="0" xfId="2" applyFont="1" applyAlignment="1">
      <alignment vertical="center" wrapText="1"/>
    </xf>
    <xf numFmtId="0" fontId="5" fillId="0" borderId="0" xfId="2" applyFont="1"/>
    <xf numFmtId="0" fontId="3" fillId="4" borderId="1" xfId="2" applyFont="1" applyFill="1" applyBorder="1"/>
    <xf numFmtId="0" fontId="3" fillId="0" borderId="1" xfId="2" applyFont="1" applyBorder="1" applyAlignment="1">
      <alignment horizontal="right"/>
    </xf>
    <xf numFmtId="0" fontId="4" fillId="0" borderId="0" xfId="2" applyFont="1" applyAlignment="1">
      <alignment vertical="center"/>
    </xf>
    <xf numFmtId="0" fontId="3" fillId="0" borderId="0" xfId="2" applyFont="1" applyBorder="1" applyAlignment="1">
      <alignment horizontal="center" vertical="center"/>
    </xf>
    <xf numFmtId="20" fontId="3" fillId="0" borderId="0" xfId="2" applyNumberFormat="1" applyFont="1" applyBorder="1" applyAlignment="1">
      <alignment horizontal="center"/>
    </xf>
    <xf numFmtId="20" fontId="3" fillId="0" borderId="0" xfId="2" applyNumberFormat="1" applyFont="1" applyBorder="1"/>
    <xf numFmtId="0" fontId="3" fillId="0" borderId="0" xfId="2" applyFont="1" applyAlignment="1">
      <alignment wrapText="1"/>
    </xf>
    <xf numFmtId="0" fontId="5" fillId="0" borderId="0" xfId="2" applyFont="1" applyAlignment="1">
      <alignment wrapText="1"/>
    </xf>
    <xf numFmtId="0" fontId="10" fillId="0" borderId="0" xfId="2" applyFont="1" applyAlignment="1"/>
    <xf numFmtId="0" fontId="15" fillId="0" borderId="3" xfId="2" applyFont="1" applyFill="1" applyBorder="1" applyAlignment="1">
      <alignment horizontal="center"/>
    </xf>
    <xf numFmtId="0" fontId="4" fillId="0" borderId="0" xfId="2" applyFont="1" applyBorder="1" applyAlignment="1">
      <alignment horizontal="center"/>
    </xf>
    <xf numFmtId="165" fontId="4" fillId="0" borderId="0" xfId="2" applyNumberFormat="1" applyFont="1" applyBorder="1" applyAlignment="1">
      <alignment horizontal="center"/>
    </xf>
    <xf numFmtId="1" fontId="4" fillId="0" borderId="0" xfId="2" applyNumberFormat="1" applyFont="1" applyBorder="1" applyAlignment="1">
      <alignment horizontal="center"/>
    </xf>
    <xf numFmtId="0" fontId="4" fillId="0" borderId="0" xfId="2" applyFont="1" applyAlignment="1">
      <alignment horizontal="center" wrapText="1"/>
    </xf>
    <xf numFmtId="0" fontId="4" fillId="0" borderId="0" xfId="2" applyFont="1" applyBorder="1" applyAlignment="1">
      <alignment horizontal="center" wrapText="1"/>
    </xf>
    <xf numFmtId="20" fontId="4" fillId="0" borderId="0" xfId="2" applyNumberFormat="1" applyFont="1" applyBorder="1" applyAlignment="1">
      <alignment horizontal="center"/>
    </xf>
    <xf numFmtId="0" fontId="3" fillId="5" borderId="0" xfId="2" applyFont="1" applyFill="1"/>
    <xf numFmtId="0" fontId="4" fillId="0" borderId="0" xfId="2" applyFont="1" applyBorder="1"/>
    <xf numFmtId="0" fontId="3" fillId="0" borderId="0" xfId="2" applyFont="1" applyBorder="1" applyAlignment="1">
      <alignment wrapText="1"/>
    </xf>
    <xf numFmtId="0" fontId="4" fillId="0" borderId="3" xfId="2" applyFont="1" applyBorder="1" applyAlignment="1">
      <alignment horizontal="center"/>
    </xf>
    <xf numFmtId="165" fontId="4" fillId="0" borderId="3" xfId="2" applyNumberFormat="1" applyFont="1" applyBorder="1" applyAlignment="1">
      <alignment horizontal="center"/>
    </xf>
    <xf numFmtId="0" fontId="4" fillId="0" borderId="0" xfId="2" applyFont="1" applyAlignment="1">
      <alignment horizontal="center"/>
    </xf>
    <xf numFmtId="0" fontId="15" fillId="0" borderId="0" xfId="2" applyFont="1" applyFill="1" applyBorder="1" applyAlignment="1">
      <alignment horizontal="center"/>
    </xf>
    <xf numFmtId="0" fontId="9" fillId="0" borderId="0" xfId="2" applyFont="1" applyFill="1" applyBorder="1" applyAlignment="1">
      <alignment horizontal="center"/>
    </xf>
    <xf numFmtId="0" fontId="5" fillId="0" borderId="0" xfId="2" applyFont="1" applyAlignment="1">
      <alignment horizontal="right" vertical="center" wrapText="1"/>
    </xf>
    <xf numFmtId="0" fontId="9" fillId="0" borderId="0" xfId="2" applyFont="1" applyAlignment="1">
      <alignment horizontal="center"/>
    </xf>
    <xf numFmtId="0" fontId="4" fillId="0" borderId="2" xfId="2" applyFont="1" applyFill="1" applyBorder="1" applyAlignment="1">
      <alignment horizontal="center" vertical="center" wrapText="1"/>
    </xf>
    <xf numFmtId="0" fontId="4" fillId="0" borderId="6" xfId="2" applyFont="1" applyFill="1" applyBorder="1" applyAlignment="1">
      <alignment horizontal="center" vertical="center" wrapText="1"/>
    </xf>
    <xf numFmtId="0" fontId="4" fillId="0" borderId="9" xfId="2" applyFont="1" applyFill="1" applyBorder="1" applyAlignment="1">
      <alignment horizontal="center" vertical="center" wrapText="1"/>
    </xf>
    <xf numFmtId="0" fontId="9" fillId="0" borderId="0" xfId="2" applyFont="1" applyFill="1" applyAlignment="1">
      <alignment horizontal="center" vertical="center"/>
    </xf>
    <xf numFmtId="0" fontId="4" fillId="0" borderId="3" xfId="2" applyFont="1" applyFill="1" applyBorder="1" applyAlignment="1">
      <alignment horizontal="center" vertical="center" wrapText="1"/>
    </xf>
    <xf numFmtId="0" fontId="4" fillId="0" borderId="4" xfId="2" applyFont="1" applyFill="1" applyBorder="1" applyAlignment="1">
      <alignment horizontal="center" vertical="center" wrapText="1"/>
    </xf>
    <xf numFmtId="0" fontId="4" fillId="0" borderId="5" xfId="2" applyFont="1" applyFill="1" applyBorder="1" applyAlignment="1">
      <alignment horizontal="center" vertical="center" wrapText="1"/>
    </xf>
    <xf numFmtId="0" fontId="4" fillId="0" borderId="7" xfId="2" applyFont="1" applyFill="1" applyBorder="1" applyAlignment="1">
      <alignment horizontal="center" vertical="center" wrapText="1"/>
    </xf>
    <xf numFmtId="0" fontId="4" fillId="0" borderId="8" xfId="2" applyFont="1" applyFill="1" applyBorder="1" applyAlignment="1">
      <alignment horizontal="center" vertical="center" wrapText="1"/>
    </xf>
    <xf numFmtId="0" fontId="4" fillId="0" borderId="10" xfId="2" applyFont="1" applyFill="1" applyBorder="1" applyAlignment="1">
      <alignment horizontal="center" vertical="center" wrapText="1"/>
    </xf>
    <xf numFmtId="0" fontId="4" fillId="0" borderId="11" xfId="2" applyFont="1" applyFill="1" applyBorder="1" applyAlignment="1">
      <alignment horizontal="center" vertical="center" wrapText="1"/>
    </xf>
    <xf numFmtId="0" fontId="10" fillId="0" borderId="0" xfId="2" applyFont="1" applyAlignment="1">
      <alignment horizontal="center" vertical="center"/>
    </xf>
    <xf numFmtId="0" fontId="11" fillId="0" borderId="3" xfId="2" applyFont="1" applyFill="1" applyBorder="1" applyAlignment="1">
      <alignment horizontal="center"/>
    </xf>
    <xf numFmtId="0" fontId="5" fillId="0" borderId="0" xfId="2" applyFont="1" applyAlignment="1">
      <alignment horizontal="center" vertical="center"/>
    </xf>
    <xf numFmtId="0" fontId="4" fillId="0" borderId="3" xfId="2" applyFont="1" applyFill="1" applyBorder="1" applyAlignment="1">
      <alignment horizontal="center" vertical="center"/>
    </xf>
    <xf numFmtId="0" fontId="9" fillId="0" borderId="0" xfId="2" applyFont="1" applyFill="1" applyAlignment="1">
      <alignment horizontal="center"/>
    </xf>
    <xf numFmtId="0" fontId="9" fillId="0" borderId="2" xfId="2" applyFont="1" applyFill="1" applyBorder="1" applyAlignment="1">
      <alignment horizontal="center" vertical="center" wrapText="1"/>
    </xf>
    <xf numFmtId="0" fontId="9" fillId="0" borderId="6" xfId="2" applyFont="1" applyFill="1" applyBorder="1" applyAlignment="1">
      <alignment horizontal="center" vertical="center" wrapText="1"/>
    </xf>
    <xf numFmtId="0" fontId="9" fillId="0" borderId="9" xfId="2" applyFont="1" applyFill="1" applyBorder="1" applyAlignment="1">
      <alignment horizontal="center" vertical="center" wrapText="1"/>
    </xf>
    <xf numFmtId="0" fontId="9" fillId="0" borderId="12" xfId="2" applyFont="1" applyFill="1" applyBorder="1" applyAlignment="1">
      <alignment horizontal="center" vertical="center" wrapText="1"/>
    </xf>
    <xf numFmtId="0" fontId="9" fillId="0" borderId="13" xfId="2" applyFont="1" applyFill="1" applyBorder="1" applyAlignment="1">
      <alignment horizontal="center" vertical="center" wrapText="1"/>
    </xf>
    <xf numFmtId="0" fontId="5" fillId="0" borderId="0" xfId="2" applyFont="1" applyFill="1" applyAlignment="1">
      <alignment horizontal="right" vertical="center"/>
    </xf>
    <xf numFmtId="2" fontId="14" fillId="0" borderId="0" xfId="2" applyNumberFormat="1" applyFont="1" applyFill="1" applyAlignment="1">
      <alignment horizontal="left" vertical="center"/>
    </xf>
    <xf numFmtId="0" fontId="5" fillId="0" borderId="0" xfId="2" applyFont="1" applyAlignment="1">
      <alignment horizontal="right" vertical="center"/>
    </xf>
    <xf numFmtId="0" fontId="3" fillId="0" borderId="3" xfId="2" applyFont="1" applyFill="1" applyBorder="1" applyAlignment="1">
      <alignment horizontal="center" vertical="center" wrapText="1"/>
    </xf>
    <xf numFmtId="2" fontId="5" fillId="0" borderId="0" xfId="2" applyNumberFormat="1" applyFont="1" applyFill="1" applyAlignment="1">
      <alignment horizontal="left" vertical="center"/>
    </xf>
    <xf numFmtId="0" fontId="15" fillId="0" borderId="12" xfId="2" applyFont="1" applyFill="1" applyBorder="1" applyAlignment="1">
      <alignment horizontal="center"/>
    </xf>
    <xf numFmtId="0" fontId="15" fillId="0" borderId="13" xfId="2" applyFont="1" applyFill="1" applyBorder="1" applyAlignment="1">
      <alignment horizontal="center"/>
    </xf>
    <xf numFmtId="0" fontId="3" fillId="0" borderId="3" xfId="2" applyFont="1" applyBorder="1" applyAlignment="1">
      <alignment horizontal="center" vertical="center" wrapText="1"/>
    </xf>
    <xf numFmtId="0" fontId="9" fillId="0" borderId="2" xfId="2" applyFont="1" applyBorder="1" applyAlignment="1">
      <alignment horizontal="center" vertical="center" wrapText="1"/>
    </xf>
    <xf numFmtId="0" fontId="9" fillId="0" borderId="6" xfId="2" applyFont="1" applyBorder="1" applyAlignment="1">
      <alignment horizontal="center" vertical="center" wrapText="1"/>
    </xf>
    <xf numFmtId="0" fontId="9" fillId="0" borderId="9" xfId="2" applyFont="1" applyBorder="1" applyAlignment="1">
      <alignment horizontal="center" vertical="center" wrapText="1"/>
    </xf>
    <xf numFmtId="0" fontId="3" fillId="0" borderId="2" xfId="2" applyFont="1" applyFill="1" applyBorder="1" applyAlignment="1">
      <alignment horizontal="center" vertical="center" wrapText="1"/>
    </xf>
    <xf numFmtId="0" fontId="3" fillId="0" borderId="6" xfId="2" applyFont="1" applyFill="1" applyBorder="1" applyAlignment="1">
      <alignment horizontal="center" vertical="center" wrapText="1"/>
    </xf>
    <xf numFmtId="0" fontId="3" fillId="0" borderId="9" xfId="2" applyFont="1" applyFill="1" applyBorder="1" applyAlignment="1">
      <alignment horizontal="center" vertical="center" wrapText="1"/>
    </xf>
    <xf numFmtId="0" fontId="5" fillId="0" borderId="0" xfId="2" applyFont="1" applyFill="1" applyAlignment="1">
      <alignment horizontal="right" vertical="center" wrapText="1"/>
    </xf>
    <xf numFmtId="0" fontId="10" fillId="0" borderId="0" xfId="2" applyFont="1" applyFill="1" applyAlignment="1">
      <alignment horizontal="center" vertical="center"/>
    </xf>
    <xf numFmtId="0" fontId="5" fillId="0" borderId="0" xfId="2" applyFont="1" applyFill="1" applyAlignment="1">
      <alignment horizontal="center" vertical="center"/>
    </xf>
    <xf numFmtId="0" fontId="9" fillId="0" borderId="12" xfId="2" applyFont="1" applyFill="1" applyBorder="1" applyAlignment="1">
      <alignment horizontal="center"/>
    </xf>
    <xf numFmtId="0" fontId="9" fillId="0" borderId="13" xfId="2" applyFont="1" applyFill="1" applyBorder="1" applyAlignment="1">
      <alignment horizontal="center"/>
    </xf>
    <xf numFmtId="0" fontId="15" fillId="0" borderId="12" xfId="1" applyFont="1" applyFill="1" applyBorder="1" applyAlignment="1">
      <alignment horizontal="center"/>
    </xf>
    <xf numFmtId="0" fontId="15" fillId="0" borderId="13" xfId="1" applyFont="1" applyFill="1" applyBorder="1" applyAlignment="1">
      <alignment horizontal="center"/>
    </xf>
    <xf numFmtId="0" fontId="9" fillId="0" borderId="2" xfId="1" applyFont="1" applyBorder="1" applyAlignment="1">
      <alignment horizontal="center" vertical="center" wrapText="1"/>
    </xf>
    <xf numFmtId="0" fontId="9" fillId="0" borderId="6" xfId="1" applyFont="1" applyBorder="1" applyAlignment="1">
      <alignment horizontal="center" vertical="center" wrapText="1"/>
    </xf>
    <xf numFmtId="0" fontId="9" fillId="0" borderId="9" xfId="1" applyFont="1" applyBorder="1" applyAlignment="1">
      <alignment horizontal="center" vertical="center" wrapText="1"/>
    </xf>
    <xf numFmtId="0" fontId="9" fillId="0" borderId="12" xfId="1" applyFont="1" applyFill="1" applyBorder="1" applyAlignment="1">
      <alignment horizontal="center" vertical="center" wrapText="1"/>
    </xf>
    <xf numFmtId="0" fontId="9" fillId="0" borderId="13" xfId="1" applyFont="1" applyFill="1" applyBorder="1" applyAlignment="1">
      <alignment horizontal="center" vertical="center" wrapText="1"/>
    </xf>
    <xf numFmtId="0" fontId="9" fillId="0" borderId="2" xfId="1" applyFont="1" applyFill="1" applyBorder="1" applyAlignment="1">
      <alignment horizontal="center" vertical="center" wrapText="1"/>
    </xf>
    <xf numFmtId="0" fontId="9" fillId="0" borderId="6" xfId="1" applyFont="1" applyFill="1" applyBorder="1" applyAlignment="1">
      <alignment horizontal="center" vertical="center" wrapText="1"/>
    </xf>
    <xf numFmtId="0" fontId="9" fillId="0" borderId="9" xfId="1" applyFont="1" applyFill="1" applyBorder="1" applyAlignment="1">
      <alignment horizontal="center" vertical="center" wrapText="1"/>
    </xf>
    <xf numFmtId="0" fontId="3" fillId="0" borderId="3" xfId="1" applyFont="1" applyFill="1" applyBorder="1" applyAlignment="1">
      <alignment horizontal="center" vertical="center" wrapText="1"/>
    </xf>
    <xf numFmtId="0" fontId="5" fillId="0" borderId="0" xfId="1" applyFont="1" applyFill="1" applyAlignment="1">
      <alignment horizontal="right" vertical="center"/>
    </xf>
    <xf numFmtId="2" fontId="5" fillId="0" borderId="0" xfId="1" applyNumberFormat="1" applyFont="1" applyFill="1" applyAlignment="1">
      <alignment horizontal="left" vertical="center"/>
    </xf>
    <xf numFmtId="0" fontId="9" fillId="0" borderId="0" xfId="1" applyFont="1" applyAlignment="1">
      <alignment horizontal="center"/>
    </xf>
    <xf numFmtId="0" fontId="3" fillId="0" borderId="3" xfId="1" applyFont="1" applyBorder="1" applyAlignment="1">
      <alignment horizontal="center" vertical="center" wrapText="1"/>
    </xf>
    <xf numFmtId="0" fontId="3" fillId="0" borderId="2" xfId="1" applyFont="1" applyFill="1" applyBorder="1" applyAlignment="1">
      <alignment horizontal="center" vertical="center" wrapText="1"/>
    </xf>
    <xf numFmtId="0" fontId="3" fillId="0" borderId="6" xfId="1" applyFont="1" applyFill="1" applyBorder="1" applyAlignment="1">
      <alignment horizontal="center" vertical="center" wrapText="1"/>
    </xf>
    <xf numFmtId="0" fontId="3" fillId="0" borderId="9" xfId="1" applyFont="1" applyFill="1" applyBorder="1" applyAlignment="1">
      <alignment horizontal="center" vertical="center" wrapText="1"/>
    </xf>
    <xf numFmtId="2" fontId="14" fillId="0" borderId="0" xfId="1" applyNumberFormat="1" applyFont="1" applyFill="1" applyAlignment="1">
      <alignment horizontal="left" vertical="center"/>
    </xf>
    <xf numFmtId="0" fontId="5" fillId="0" borderId="0" xfId="1" applyFont="1" applyAlignment="1">
      <alignment horizontal="right" vertical="center"/>
    </xf>
    <xf numFmtId="0" fontId="5" fillId="0" borderId="0" xfId="1" applyFont="1" applyAlignment="1">
      <alignment horizontal="center" vertical="center"/>
    </xf>
    <xf numFmtId="0" fontId="10" fillId="0" borderId="0" xfId="1" applyFont="1" applyAlignment="1">
      <alignment horizontal="center" vertical="center"/>
    </xf>
    <xf numFmtId="0" fontId="9" fillId="0" borderId="0" xfId="1" applyFont="1" applyFill="1" applyAlignment="1">
      <alignment horizontal="center"/>
    </xf>
    <xf numFmtId="0" fontId="4" fillId="0" borderId="3" xfId="1" applyFont="1" applyFill="1" applyBorder="1" applyAlignment="1">
      <alignment horizontal="center" vertical="center"/>
    </xf>
    <xf numFmtId="0" fontId="4" fillId="0" borderId="3" xfId="1" applyFont="1" applyFill="1" applyBorder="1" applyAlignment="1">
      <alignment horizontal="center" vertical="center" wrapText="1"/>
    </xf>
    <xf numFmtId="0" fontId="9" fillId="0" borderId="0" xfId="1" applyFont="1" applyFill="1" applyAlignment="1">
      <alignment horizontal="center" vertical="center"/>
    </xf>
    <xf numFmtId="0" fontId="4" fillId="0" borderId="4" xfId="1" applyFont="1" applyFill="1" applyBorder="1" applyAlignment="1">
      <alignment horizontal="center" vertical="center" wrapText="1"/>
    </xf>
    <xf numFmtId="0" fontId="4" fillId="0" borderId="5" xfId="1" applyFont="1" applyFill="1" applyBorder="1" applyAlignment="1">
      <alignment horizontal="center" vertical="center" wrapText="1"/>
    </xf>
    <xf numFmtId="0" fontId="4" fillId="0" borderId="7" xfId="1" applyFont="1" applyFill="1" applyBorder="1" applyAlignment="1">
      <alignment horizontal="center" vertical="center" wrapText="1"/>
    </xf>
    <xf numFmtId="0" fontId="4" fillId="0" borderId="8" xfId="1" applyFont="1" applyFill="1" applyBorder="1" applyAlignment="1">
      <alignment horizontal="center" vertical="center" wrapText="1"/>
    </xf>
    <xf numFmtId="0" fontId="4" fillId="0" borderId="10" xfId="1" applyFont="1" applyFill="1" applyBorder="1" applyAlignment="1">
      <alignment horizontal="center" vertical="center" wrapText="1"/>
    </xf>
    <xf numFmtId="0" fontId="4" fillId="0" borderId="11" xfId="1" applyFont="1" applyFill="1" applyBorder="1" applyAlignment="1">
      <alignment horizontal="center" vertical="center" wrapText="1"/>
    </xf>
    <xf numFmtId="0" fontId="11" fillId="0" borderId="3" xfId="1" applyFont="1" applyFill="1" applyBorder="1" applyAlignment="1">
      <alignment horizontal="center"/>
    </xf>
    <xf numFmtId="0" fontId="5" fillId="0" borderId="0" xfId="1" applyFont="1" applyAlignment="1">
      <alignment horizontal="right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4" fillId="0" borderId="6" xfId="1" applyFont="1" applyFill="1" applyBorder="1" applyAlignment="1">
      <alignment horizontal="center" vertical="center" wrapText="1"/>
    </xf>
    <xf numFmtId="0" fontId="4" fillId="0" borderId="9" xfId="1" applyFont="1" applyFill="1" applyBorder="1" applyAlignment="1">
      <alignment horizontal="center" vertical="center" wrapText="1"/>
    </xf>
    <xf numFmtId="0" fontId="9" fillId="0" borderId="12" xfId="1" applyFont="1" applyFill="1" applyBorder="1" applyAlignment="1">
      <alignment horizontal="center"/>
    </xf>
    <xf numFmtId="0" fontId="9" fillId="0" borderId="13" xfId="1" applyFont="1" applyFill="1" applyBorder="1" applyAlignment="1">
      <alignment horizontal="center"/>
    </xf>
    <xf numFmtId="0" fontId="5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5" fillId="0" borderId="0" xfId="1" applyFont="1" applyFill="1" applyAlignment="1">
      <alignment horizontal="right" vertical="center" wrapText="1"/>
    </xf>
  </cellXfs>
  <cellStyles count="3">
    <cellStyle name="Normal 2" xfId="1"/>
    <cellStyle name="Normal 3" xfId="2"/>
    <cellStyle name="Обычный" xfId="0" builtinId="0"/>
  </cellStyles>
  <dxfs count="15"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54429</xdr:colOff>
      <xdr:row>40</xdr:row>
      <xdr:rowOff>13609</xdr:rowOff>
    </xdr:from>
    <xdr:to>
      <xdr:col>10</xdr:col>
      <xdr:colOff>340179</xdr:colOff>
      <xdr:row>83</xdr:row>
      <xdr:rowOff>158921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7992" t="12656" r="16261" b="4834"/>
        <a:stretch/>
      </xdr:blipFill>
      <xdr:spPr>
        <a:xfrm>
          <a:off x="54429" y="8871859"/>
          <a:ext cx="12790714" cy="8921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40</xdr:row>
      <xdr:rowOff>133349</xdr:rowOff>
    </xdr:from>
    <xdr:to>
      <xdr:col>9</xdr:col>
      <xdr:colOff>952500</xdr:colOff>
      <xdr:row>99</xdr:row>
      <xdr:rowOff>164868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8371" r="28409"/>
        <a:stretch/>
      </xdr:blipFill>
      <xdr:spPr>
        <a:xfrm>
          <a:off x="76200" y="8591549"/>
          <a:ext cx="11868150" cy="123949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41</xdr:row>
      <xdr:rowOff>9524</xdr:rowOff>
    </xdr:from>
    <xdr:to>
      <xdr:col>10</xdr:col>
      <xdr:colOff>342900</xdr:colOff>
      <xdr:row>94</xdr:row>
      <xdr:rowOff>77622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6477" t="747" r="8049"/>
        <a:stretch/>
      </xdr:blipFill>
      <xdr:spPr>
        <a:xfrm>
          <a:off x="28575" y="8934449"/>
          <a:ext cx="12801600" cy="106694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40</xdr:row>
      <xdr:rowOff>5551</xdr:rowOff>
    </xdr:from>
    <xdr:to>
      <xdr:col>3</xdr:col>
      <xdr:colOff>1943099</xdr:colOff>
      <xdr:row>73</xdr:row>
      <xdr:rowOff>118858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6099" t="1704" r="37594" b="1864"/>
        <a:stretch/>
      </xdr:blipFill>
      <xdr:spPr>
        <a:xfrm>
          <a:off x="28574" y="8120851"/>
          <a:ext cx="5800725" cy="6714132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</xdr:colOff>
      <xdr:row>73</xdr:row>
      <xdr:rowOff>123825</xdr:rowOff>
    </xdr:from>
    <xdr:to>
      <xdr:col>7</xdr:col>
      <xdr:colOff>419099</xdr:colOff>
      <xdr:row>99</xdr:row>
      <xdr:rowOff>180975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368" t="2726" r="947" b="3228"/>
        <a:stretch/>
      </xdr:blipFill>
      <xdr:spPr>
        <a:xfrm>
          <a:off x="28574" y="14839950"/>
          <a:ext cx="9725025" cy="525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40435"/>
  <sheetViews>
    <sheetView tabSelected="1" view="pageBreakPreview" zoomScale="50" zoomScaleNormal="50" zoomScaleSheetLayoutView="50" workbookViewId="0">
      <selection activeCell="E1" sqref="E1:J3"/>
    </sheetView>
  </sheetViews>
  <sheetFormatPr defaultRowHeight="15.75"/>
  <cols>
    <col min="1" max="1" width="5.7109375" style="161" customWidth="1"/>
    <col min="2" max="2" width="9.7109375" style="161" customWidth="1"/>
    <col min="3" max="3" width="49.42578125" style="161" customWidth="1"/>
    <col min="4" max="4" width="33" style="161" customWidth="1"/>
    <col min="5" max="5" width="18.7109375" style="161" customWidth="1"/>
    <col min="6" max="6" width="19.140625" style="161" customWidth="1"/>
    <col min="7" max="7" width="10.85546875" style="161" customWidth="1"/>
    <col min="8" max="8" width="12" style="161" customWidth="1"/>
    <col min="9" max="9" width="12.5703125" style="161" customWidth="1"/>
    <col min="10" max="10" width="16.140625" style="162" customWidth="1"/>
    <col min="11" max="11" width="5.5703125" style="162" customWidth="1"/>
    <col min="12" max="12" width="11" style="161" hidden="1" customWidth="1"/>
    <col min="13" max="13" width="43" style="161" hidden="1" customWidth="1"/>
    <col min="14" max="14" width="19.42578125" style="161" hidden="1" customWidth="1"/>
    <col min="15" max="15" width="5.7109375" style="166" customWidth="1"/>
    <col min="16" max="16" width="9.5703125" style="166" customWidth="1"/>
    <col min="17" max="17" width="10" style="167" customWidth="1"/>
    <col min="18" max="18" width="13.5703125" style="167" customWidth="1"/>
    <col min="19" max="19" width="18.85546875" style="167" customWidth="1"/>
    <col min="20" max="20" width="13.5703125" style="167" customWidth="1"/>
    <col min="21" max="21" width="18.85546875" style="167" customWidth="1"/>
    <col min="22" max="22" width="9.42578125" style="167" customWidth="1"/>
    <col min="23" max="23" width="9.5703125" style="167" customWidth="1"/>
    <col min="24" max="24" width="10" style="166" customWidth="1"/>
    <col min="25" max="25" width="13.5703125" style="166" customWidth="1"/>
    <col min="26" max="26" width="18.85546875" style="166" customWidth="1"/>
    <col min="27" max="27" width="13.5703125" style="166" customWidth="1"/>
    <col min="28" max="28" width="18.85546875" style="166" customWidth="1"/>
    <col min="29" max="29" width="5.7109375" style="166" customWidth="1"/>
    <col min="30" max="30" width="17.5703125" style="161" customWidth="1"/>
    <col min="31" max="31" width="14.28515625" style="161" customWidth="1"/>
    <col min="32" max="32" width="17.7109375" style="161" customWidth="1"/>
    <col min="33" max="33" width="7.140625" style="161" customWidth="1"/>
    <col min="34" max="34" width="14.42578125" style="168" customWidth="1"/>
    <col min="35" max="35" width="17.5703125" style="161" customWidth="1"/>
    <col min="36" max="36" width="14.42578125" style="161" customWidth="1"/>
    <col min="37" max="37" width="17.7109375" style="161" customWidth="1"/>
    <col min="38" max="16384" width="9.140625" style="161"/>
  </cols>
  <sheetData>
    <row r="1" spans="1:38" ht="90" customHeight="1">
      <c r="E1" s="203" t="s">
        <v>199</v>
      </c>
      <c r="F1" s="203"/>
      <c r="G1" s="203"/>
      <c r="H1" s="203"/>
      <c r="I1" s="203"/>
      <c r="J1" s="203"/>
      <c r="L1" s="163" t="s">
        <v>0</v>
      </c>
      <c r="M1" s="164"/>
      <c r="N1" s="165">
        <v>5</v>
      </c>
    </row>
    <row r="2" spans="1:38" ht="16.5" customHeight="1">
      <c r="D2" s="169"/>
      <c r="E2" s="203"/>
      <c r="F2" s="203"/>
      <c r="G2" s="203"/>
      <c r="H2" s="203"/>
      <c r="I2" s="203"/>
      <c r="J2" s="203"/>
      <c r="L2" s="170" t="e">
        <f ca="1">INDIRECT("лоты!C"&amp;SUM(N1,3))</f>
        <v>#REF!</v>
      </c>
      <c r="M2" s="171" t="s">
        <v>1</v>
      </c>
      <c r="N2" s="172"/>
      <c r="O2" s="173"/>
      <c r="P2" s="204" t="s">
        <v>2</v>
      </c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D2" s="174"/>
      <c r="AE2" s="174"/>
      <c r="AF2" s="174"/>
      <c r="AG2" s="174"/>
      <c r="AH2" s="175"/>
      <c r="AI2" s="174"/>
      <c r="AJ2" s="174"/>
      <c r="AK2" s="175"/>
      <c r="AL2" s="174"/>
    </row>
    <row r="3" spans="1:38" ht="15" customHeight="1">
      <c r="D3" s="169"/>
      <c r="E3" s="203"/>
      <c r="F3" s="203"/>
      <c r="G3" s="203"/>
      <c r="H3" s="203"/>
      <c r="I3" s="203"/>
      <c r="J3" s="203"/>
      <c r="L3" s="176" t="e">
        <f ca="1">IF(INDIRECT("лоты!d"&amp;SUM(N1,3))="","",INDIRECT("лоты!d"&amp;SUM(N1,3)))</f>
        <v>#REF!</v>
      </c>
      <c r="M3" s="161" t="s">
        <v>3</v>
      </c>
      <c r="N3" s="177"/>
      <c r="O3" s="173"/>
      <c r="AI3" s="174"/>
      <c r="AJ3" s="174"/>
      <c r="AK3" s="175"/>
      <c r="AL3" s="174"/>
    </row>
    <row r="4" spans="1:38" ht="15" customHeight="1">
      <c r="L4" s="171">
        <v>121</v>
      </c>
      <c r="M4" s="171" t="s">
        <v>4</v>
      </c>
      <c r="N4" s="172"/>
      <c r="O4" s="173"/>
      <c r="P4" s="205" t="s">
        <v>5</v>
      </c>
      <c r="Q4" s="205" t="s">
        <v>6</v>
      </c>
      <c r="R4" s="205" t="s">
        <v>7</v>
      </c>
      <c r="S4" s="205" t="s">
        <v>8</v>
      </c>
      <c r="T4" s="205" t="s">
        <v>9</v>
      </c>
      <c r="U4" s="205" t="s">
        <v>10</v>
      </c>
      <c r="V4" s="205" t="s">
        <v>11</v>
      </c>
      <c r="W4" s="205" t="s">
        <v>12</v>
      </c>
      <c r="X4" s="209" t="s">
        <v>13</v>
      </c>
      <c r="Y4" s="210" t="s">
        <v>14</v>
      </c>
      <c r="Z4" s="211"/>
      <c r="AA4" s="210" t="s">
        <v>15</v>
      </c>
      <c r="AB4" s="211"/>
      <c r="AI4" s="174"/>
      <c r="AJ4" s="174"/>
      <c r="AK4" s="175"/>
      <c r="AL4" s="174"/>
    </row>
    <row r="5" spans="1:38" ht="15" customHeight="1">
      <c r="B5" s="216" t="s">
        <v>185</v>
      </c>
      <c r="C5" s="216"/>
      <c r="D5" s="216"/>
      <c r="E5" s="216"/>
      <c r="F5" s="216"/>
      <c r="G5" s="216"/>
      <c r="H5" s="216"/>
      <c r="I5" s="216"/>
      <c r="J5" s="216"/>
      <c r="L5" s="111">
        <v>121</v>
      </c>
      <c r="M5" s="174" t="s">
        <v>17</v>
      </c>
      <c r="N5" s="177"/>
      <c r="O5" s="173"/>
      <c r="P5" s="206"/>
      <c r="Q5" s="206"/>
      <c r="R5" s="206"/>
      <c r="S5" s="206"/>
      <c r="T5" s="206"/>
      <c r="U5" s="206"/>
      <c r="V5" s="206"/>
      <c r="W5" s="206"/>
      <c r="X5" s="209"/>
      <c r="Y5" s="212"/>
      <c r="Z5" s="213"/>
      <c r="AA5" s="212"/>
      <c r="AB5" s="213"/>
      <c r="AI5" s="174"/>
      <c r="AJ5" s="174"/>
      <c r="AK5" s="175"/>
      <c r="AL5" s="174"/>
    </row>
    <row r="6" spans="1:38" ht="15.75" customHeight="1">
      <c r="B6" s="216"/>
      <c r="C6" s="216"/>
      <c r="D6" s="216"/>
      <c r="E6" s="216"/>
      <c r="F6" s="216"/>
      <c r="G6" s="216"/>
      <c r="H6" s="216"/>
      <c r="I6" s="216"/>
      <c r="J6" s="216"/>
      <c r="L6" s="114">
        <v>237</v>
      </c>
      <c r="M6" s="171" t="s">
        <v>18</v>
      </c>
      <c r="N6" s="171"/>
      <c r="P6" s="206"/>
      <c r="Q6" s="206"/>
      <c r="R6" s="206"/>
      <c r="S6" s="206"/>
      <c r="T6" s="206"/>
      <c r="U6" s="206"/>
      <c r="V6" s="206"/>
      <c r="W6" s="206"/>
      <c r="X6" s="209"/>
      <c r="Y6" s="212"/>
      <c r="Z6" s="213"/>
      <c r="AA6" s="212"/>
      <c r="AB6" s="213"/>
      <c r="AI6" s="174"/>
      <c r="AJ6" s="174"/>
      <c r="AK6" s="175"/>
      <c r="AL6" s="174"/>
    </row>
    <row r="7" spans="1:38" ht="15.75" customHeight="1">
      <c r="A7" s="178"/>
      <c r="L7" s="111">
        <v>238</v>
      </c>
      <c r="M7" s="174" t="s">
        <v>19</v>
      </c>
      <c r="N7" s="174"/>
      <c r="P7" s="207"/>
      <c r="Q7" s="207"/>
      <c r="R7" s="207"/>
      <c r="S7" s="207"/>
      <c r="T7" s="207"/>
      <c r="U7" s="207"/>
      <c r="V7" s="207"/>
      <c r="W7" s="207"/>
      <c r="X7" s="209"/>
      <c r="Y7" s="214"/>
      <c r="Z7" s="215"/>
      <c r="AA7" s="214"/>
      <c r="AB7" s="215"/>
      <c r="AI7" s="174"/>
      <c r="AJ7" s="174"/>
      <c r="AK7" s="175"/>
      <c r="AL7" s="174"/>
    </row>
    <row r="8" spans="1:38" ht="15.75" customHeight="1">
      <c r="A8" s="178"/>
      <c r="B8" s="216" t="s">
        <v>20</v>
      </c>
      <c r="C8" s="216"/>
      <c r="D8" s="216"/>
      <c r="E8" s="216"/>
      <c r="F8" s="216"/>
      <c r="G8" s="216"/>
      <c r="H8" s="216"/>
      <c r="I8" s="216"/>
      <c r="J8" s="216"/>
      <c r="L8" s="179">
        <v>1</v>
      </c>
      <c r="M8" s="171" t="s">
        <v>21</v>
      </c>
      <c r="N8" s="171"/>
      <c r="P8" s="116">
        <v>1</v>
      </c>
      <c r="Q8" s="117">
        <v>1</v>
      </c>
      <c r="R8" s="117">
        <v>1</v>
      </c>
      <c r="S8" s="117">
        <v>1</v>
      </c>
      <c r="T8" s="117">
        <v>1</v>
      </c>
      <c r="U8" s="117">
        <v>1</v>
      </c>
      <c r="V8" s="117">
        <v>0</v>
      </c>
      <c r="W8" s="117">
        <v>0</v>
      </c>
      <c r="X8" s="117">
        <v>0</v>
      </c>
      <c r="Y8" s="217" t="s">
        <v>22</v>
      </c>
      <c r="Z8" s="217"/>
      <c r="AA8" s="217" t="s">
        <v>23</v>
      </c>
      <c r="AB8" s="217"/>
      <c r="AD8" s="174"/>
      <c r="AE8" s="174"/>
      <c r="AF8" s="174"/>
      <c r="AG8" s="174"/>
      <c r="AH8" s="175"/>
      <c r="AI8" s="174"/>
      <c r="AJ8" s="174"/>
      <c r="AK8" s="175"/>
      <c r="AL8" s="174"/>
    </row>
    <row r="9" spans="1:38" ht="15.75" customHeight="1">
      <c r="A9" s="178"/>
      <c r="B9" s="216"/>
      <c r="C9" s="216"/>
      <c r="D9" s="216"/>
      <c r="E9" s="216"/>
      <c r="F9" s="216"/>
      <c r="G9" s="216"/>
      <c r="H9" s="216"/>
      <c r="I9" s="216"/>
      <c r="J9" s="216"/>
      <c r="L9" s="179" t="s">
        <v>24</v>
      </c>
      <c r="M9" s="171" t="s">
        <v>25</v>
      </c>
      <c r="N9" s="171"/>
      <c r="P9" s="116">
        <v>2</v>
      </c>
      <c r="Q9" s="117">
        <v>0</v>
      </c>
      <c r="R9" s="117">
        <v>0</v>
      </c>
      <c r="S9" s="117">
        <v>0</v>
      </c>
      <c r="T9" s="117">
        <v>0</v>
      </c>
      <c r="U9" s="117">
        <v>0</v>
      </c>
      <c r="V9" s="117">
        <v>1</v>
      </c>
      <c r="W9" s="117">
        <v>1</v>
      </c>
      <c r="X9" s="117">
        <v>1</v>
      </c>
      <c r="Y9" s="217" t="s">
        <v>22</v>
      </c>
      <c r="Z9" s="217"/>
      <c r="AA9" s="217" t="s">
        <v>23</v>
      </c>
      <c r="AB9" s="217"/>
      <c r="AD9" s="174"/>
      <c r="AE9" s="174"/>
      <c r="AF9" s="174"/>
      <c r="AG9" s="174"/>
      <c r="AH9" s="175"/>
      <c r="AI9" s="174"/>
      <c r="AJ9" s="174"/>
      <c r="AK9" s="175"/>
      <c r="AL9" s="174"/>
    </row>
    <row r="10" spans="1:38" ht="15.75" customHeight="1">
      <c r="A10" s="178"/>
      <c r="B10" s="218" t="s">
        <v>26</v>
      </c>
      <c r="C10" s="218"/>
      <c r="D10" s="218"/>
      <c r="E10" s="218"/>
      <c r="F10" s="218"/>
      <c r="G10" s="218"/>
      <c r="H10" s="218"/>
      <c r="I10" s="218"/>
      <c r="J10" s="218"/>
      <c r="L10" s="180" t="e">
        <f ca="1">INDIRECT("лоты!e"&amp;SUM(N1,3))</f>
        <v>#REF!</v>
      </c>
      <c r="M10" s="171" t="s">
        <v>27</v>
      </c>
      <c r="N10" s="171"/>
      <c r="P10" s="116">
        <v>3</v>
      </c>
      <c r="Q10" s="117">
        <v>1</v>
      </c>
      <c r="R10" s="117">
        <v>1</v>
      </c>
      <c r="S10" s="117">
        <v>1</v>
      </c>
      <c r="T10" s="117">
        <v>1</v>
      </c>
      <c r="U10" s="117">
        <v>1</v>
      </c>
      <c r="V10" s="117">
        <v>0</v>
      </c>
      <c r="W10" s="117">
        <v>0</v>
      </c>
      <c r="X10" s="117">
        <v>0</v>
      </c>
      <c r="Y10" s="217" t="s">
        <v>28</v>
      </c>
      <c r="Z10" s="217"/>
      <c r="AA10" s="217" t="s">
        <v>29</v>
      </c>
      <c r="AB10" s="217"/>
      <c r="AD10" s="174"/>
      <c r="AE10" s="174"/>
      <c r="AF10" s="174"/>
      <c r="AG10" s="174"/>
      <c r="AH10" s="175"/>
      <c r="AI10" s="174"/>
      <c r="AJ10" s="174"/>
      <c r="AK10" s="175"/>
      <c r="AL10" s="174"/>
    </row>
    <row r="11" spans="1:38" ht="15.75" customHeight="1">
      <c r="A11" s="178"/>
      <c r="B11" s="218"/>
      <c r="C11" s="218"/>
      <c r="D11" s="218"/>
      <c r="E11" s="218"/>
      <c r="F11" s="218"/>
      <c r="G11" s="218"/>
      <c r="H11" s="218"/>
      <c r="I11" s="218"/>
      <c r="J11" s="218"/>
      <c r="L11" s="111" t="str">
        <f>INDEX(C112:C221,MATCH(L9,C112:C221,0)-1)</f>
        <v>Совхозная улица</v>
      </c>
      <c r="M11" s="119" t="s">
        <v>30</v>
      </c>
      <c r="N11" s="111"/>
      <c r="O11" s="120"/>
      <c r="P11" s="116">
        <v>4</v>
      </c>
      <c r="Q11" s="117">
        <v>0</v>
      </c>
      <c r="R11" s="117">
        <v>0</v>
      </c>
      <c r="S11" s="117">
        <v>0</v>
      </c>
      <c r="T11" s="117">
        <v>0</v>
      </c>
      <c r="U11" s="117">
        <v>0</v>
      </c>
      <c r="V11" s="117">
        <v>1</v>
      </c>
      <c r="W11" s="117">
        <v>1</v>
      </c>
      <c r="X11" s="117">
        <v>1</v>
      </c>
      <c r="Y11" s="217" t="s">
        <v>28</v>
      </c>
      <c r="Z11" s="217"/>
      <c r="AA11" s="217" t="s">
        <v>29</v>
      </c>
      <c r="AB11" s="217"/>
      <c r="AD11" s="174"/>
      <c r="AE11" s="174"/>
      <c r="AF11" s="174"/>
      <c r="AG11" s="174"/>
      <c r="AH11" s="175"/>
      <c r="AI11" s="174"/>
      <c r="AJ11" s="174"/>
      <c r="AK11" s="175"/>
      <c r="AL11" s="174"/>
    </row>
    <row r="12" spans="1:38" ht="15.75" customHeight="1">
      <c r="A12" s="178"/>
      <c r="L12" s="119"/>
      <c r="M12" s="111"/>
      <c r="N12" s="111"/>
      <c r="O12" s="120"/>
      <c r="P12" s="101"/>
      <c r="Q12" s="105"/>
      <c r="R12" s="105"/>
      <c r="S12" s="105"/>
      <c r="T12" s="105"/>
      <c r="U12" s="105"/>
      <c r="V12" s="105"/>
      <c r="W12" s="105"/>
      <c r="X12" s="101"/>
      <c r="Y12" s="101"/>
      <c r="Z12" s="101"/>
      <c r="AA12" s="101"/>
      <c r="AB12" s="101"/>
      <c r="AD12" s="174"/>
      <c r="AE12" s="174"/>
      <c r="AF12" s="174"/>
      <c r="AG12" s="174"/>
      <c r="AH12" s="175"/>
      <c r="AI12" s="174"/>
      <c r="AJ12" s="174"/>
      <c r="AK12" s="175"/>
      <c r="AL12" s="174"/>
    </row>
    <row r="13" spans="1:38" ht="15.75" customHeight="1">
      <c r="A13" s="178"/>
      <c r="M13" s="111"/>
      <c r="N13" s="111"/>
      <c r="O13" s="120"/>
      <c r="P13" s="208" t="s">
        <v>33</v>
      </c>
      <c r="Q13" s="208"/>
      <c r="R13" s="208"/>
      <c r="S13" s="208"/>
      <c r="T13" s="208"/>
      <c r="U13" s="208"/>
      <c r="V13" s="208"/>
      <c r="W13" s="208"/>
      <c r="X13" s="208"/>
      <c r="Y13" s="208"/>
      <c r="Z13" s="208"/>
      <c r="AA13" s="208"/>
      <c r="AB13" s="208"/>
      <c r="AC13" s="181"/>
      <c r="AD13" s="174"/>
      <c r="AE13" s="174"/>
      <c r="AF13" s="174"/>
      <c r="AG13" s="174"/>
      <c r="AH13" s="175"/>
      <c r="AI13" s="174"/>
      <c r="AJ13" s="174"/>
      <c r="AK13" s="175"/>
      <c r="AL13" s="174"/>
    </row>
    <row r="14" spans="1:38" ht="15.75" customHeight="1">
      <c r="A14" s="178"/>
      <c r="B14" s="216" t="s">
        <v>34</v>
      </c>
      <c r="C14" s="216"/>
      <c r="D14" s="216"/>
      <c r="E14" s="216"/>
      <c r="F14" s="216"/>
      <c r="G14" s="216"/>
      <c r="H14" s="216"/>
      <c r="I14" s="216"/>
      <c r="J14" s="216"/>
      <c r="L14" s="119"/>
      <c r="M14" s="111"/>
      <c r="N14" s="111"/>
      <c r="O14" s="120"/>
      <c r="P14" s="101"/>
      <c r="Q14" s="105"/>
      <c r="R14" s="105"/>
      <c r="S14" s="105"/>
      <c r="T14" s="105"/>
      <c r="U14" s="105"/>
      <c r="V14" s="105"/>
      <c r="W14" s="105"/>
      <c r="X14" s="101"/>
      <c r="Y14" s="101"/>
      <c r="Z14" s="101"/>
      <c r="AA14" s="101"/>
      <c r="AB14" s="101"/>
      <c r="AD14" s="174"/>
      <c r="AE14" s="174"/>
      <c r="AF14" s="174"/>
      <c r="AG14" s="174"/>
      <c r="AH14" s="175"/>
      <c r="AI14" s="174"/>
      <c r="AJ14" s="174"/>
      <c r="AK14" s="175"/>
      <c r="AL14" s="174"/>
    </row>
    <row r="15" spans="1:38" ht="15.75" customHeight="1">
      <c r="A15" s="178"/>
      <c r="B15" s="216"/>
      <c r="C15" s="216"/>
      <c r="D15" s="216"/>
      <c r="E15" s="216"/>
      <c r="F15" s="216"/>
      <c r="G15" s="216"/>
      <c r="H15" s="216"/>
      <c r="I15" s="216"/>
      <c r="J15" s="216"/>
      <c r="L15" s="119"/>
      <c r="M15" s="111"/>
      <c r="N15" s="111"/>
      <c r="O15" s="120"/>
      <c r="P15" s="219" t="s">
        <v>5</v>
      </c>
      <c r="Q15" s="219"/>
      <c r="R15" s="219"/>
      <c r="S15" s="219"/>
      <c r="T15" s="209" t="s">
        <v>37</v>
      </c>
      <c r="U15" s="209"/>
      <c r="V15" s="209"/>
      <c r="W15" s="209" t="s">
        <v>38</v>
      </c>
      <c r="X15" s="209"/>
      <c r="Y15" s="209"/>
      <c r="Z15" s="209" t="s">
        <v>39</v>
      </c>
      <c r="AA15" s="209"/>
      <c r="AB15" s="209"/>
      <c r="AD15" s="174"/>
      <c r="AE15" s="174"/>
      <c r="AF15" s="174"/>
      <c r="AG15" s="174"/>
      <c r="AH15" s="175"/>
      <c r="AI15" s="174"/>
      <c r="AJ15" s="174"/>
      <c r="AK15" s="175"/>
      <c r="AL15" s="174"/>
    </row>
    <row r="16" spans="1:38" ht="15.75" customHeight="1">
      <c r="A16" s="178"/>
      <c r="B16" s="218" t="s">
        <v>150</v>
      </c>
      <c r="C16" s="218"/>
      <c r="D16" s="218"/>
      <c r="E16" s="218"/>
      <c r="F16" s="218"/>
      <c r="G16" s="218"/>
      <c r="H16" s="218"/>
      <c r="I16" s="218"/>
      <c r="J16" s="218"/>
      <c r="L16" s="119"/>
      <c r="M16" s="111"/>
      <c r="N16" s="111"/>
      <c r="O16" s="120"/>
      <c r="P16" s="219"/>
      <c r="Q16" s="219"/>
      <c r="R16" s="219"/>
      <c r="S16" s="219"/>
      <c r="T16" s="209"/>
      <c r="U16" s="209"/>
      <c r="V16" s="209"/>
      <c r="W16" s="209"/>
      <c r="X16" s="209"/>
      <c r="Y16" s="209"/>
      <c r="Z16" s="209"/>
      <c r="AA16" s="209"/>
      <c r="AB16" s="209"/>
      <c r="AD16" s="182"/>
      <c r="AE16" s="183"/>
      <c r="AF16" s="182"/>
      <c r="AG16" s="174"/>
      <c r="AH16" s="184"/>
      <c r="AI16" s="174"/>
      <c r="AJ16" s="184"/>
      <c r="AK16" s="174"/>
      <c r="AL16" s="174"/>
    </row>
    <row r="17" spans="1:38" ht="15.75" customHeight="1">
      <c r="A17" s="178"/>
      <c r="B17" s="218"/>
      <c r="C17" s="218"/>
      <c r="D17" s="218"/>
      <c r="E17" s="218"/>
      <c r="F17" s="218"/>
      <c r="G17" s="218"/>
      <c r="H17" s="218"/>
      <c r="I17" s="218"/>
      <c r="J17" s="218"/>
      <c r="L17" s="111"/>
      <c r="M17" s="111"/>
      <c r="N17" s="111"/>
      <c r="O17" s="120"/>
      <c r="P17" s="219" t="s">
        <v>41</v>
      </c>
      <c r="Q17" s="219"/>
      <c r="R17" s="219"/>
      <c r="S17" s="219"/>
      <c r="T17" s="209" t="s">
        <v>42</v>
      </c>
      <c r="U17" s="209"/>
      <c r="V17" s="209"/>
      <c r="W17" s="209" t="s">
        <v>43</v>
      </c>
      <c r="X17" s="209"/>
      <c r="Y17" s="209"/>
      <c r="Z17" s="209" t="s">
        <v>41</v>
      </c>
      <c r="AA17" s="209"/>
      <c r="AB17" s="209"/>
      <c r="AD17" s="182"/>
      <c r="AE17" s="183"/>
      <c r="AF17" s="182"/>
      <c r="AG17" s="174"/>
      <c r="AH17" s="184"/>
      <c r="AI17" s="174"/>
      <c r="AJ17" s="184"/>
      <c r="AK17" s="174"/>
      <c r="AL17" s="174"/>
    </row>
    <row r="18" spans="1:38" ht="15.75" customHeight="1">
      <c r="A18" s="178"/>
      <c r="L18" s="111"/>
      <c r="M18" s="111"/>
      <c r="N18" s="111"/>
      <c r="O18" s="120"/>
      <c r="P18" s="101"/>
      <c r="Q18" s="105"/>
      <c r="R18" s="105"/>
      <c r="S18" s="105"/>
      <c r="T18" s="105"/>
      <c r="U18" s="105"/>
      <c r="V18" s="105"/>
      <c r="W18" s="105"/>
      <c r="X18" s="101"/>
      <c r="Y18" s="101"/>
      <c r="Z18" s="101"/>
      <c r="AA18" s="101"/>
      <c r="AB18" s="101"/>
      <c r="AD18" s="182"/>
      <c r="AE18" s="183"/>
      <c r="AF18" s="182"/>
      <c r="AG18" s="174"/>
      <c r="AH18" s="184"/>
      <c r="AI18" s="174"/>
      <c r="AJ18" s="184"/>
      <c r="AK18" s="174"/>
      <c r="AL18" s="174"/>
    </row>
    <row r="19" spans="1:38" ht="15.75" customHeight="1">
      <c r="A19" s="178"/>
      <c r="B19" s="216" t="s">
        <v>45</v>
      </c>
      <c r="C19" s="216"/>
      <c r="D19" s="216"/>
      <c r="E19" s="216"/>
      <c r="F19" s="216"/>
      <c r="G19" s="216"/>
      <c r="H19" s="216"/>
      <c r="I19" s="216"/>
      <c r="J19" s="216"/>
      <c r="L19" s="111"/>
      <c r="M19" s="111"/>
      <c r="N19" s="111"/>
      <c r="O19" s="120"/>
      <c r="P19" s="220" t="s">
        <v>47</v>
      </c>
      <c r="Q19" s="220"/>
      <c r="R19" s="220"/>
      <c r="S19" s="220"/>
      <c r="T19" s="220"/>
      <c r="U19" s="220"/>
      <c r="V19" s="220"/>
      <c r="W19" s="220"/>
      <c r="X19" s="220"/>
      <c r="Y19" s="220"/>
      <c r="Z19" s="220"/>
      <c r="AA19" s="220"/>
      <c r="AB19" s="220"/>
      <c r="AD19" s="182"/>
      <c r="AE19" s="183"/>
      <c r="AF19" s="182"/>
      <c r="AG19" s="174"/>
      <c r="AH19" s="184"/>
      <c r="AI19" s="174"/>
      <c r="AJ19" s="184"/>
      <c r="AK19" s="174"/>
      <c r="AL19" s="174"/>
    </row>
    <row r="20" spans="1:38" ht="15.75" customHeight="1">
      <c r="A20" s="178"/>
      <c r="B20" s="216"/>
      <c r="C20" s="216"/>
      <c r="D20" s="216"/>
      <c r="E20" s="216"/>
      <c r="F20" s="216"/>
      <c r="G20" s="216"/>
      <c r="H20" s="216"/>
      <c r="I20" s="216"/>
      <c r="J20" s="216"/>
      <c r="L20" s="111"/>
      <c r="M20" s="111"/>
      <c r="N20" s="111"/>
      <c r="O20" s="120"/>
      <c r="P20" s="101"/>
      <c r="Q20" s="105"/>
      <c r="R20" s="105"/>
      <c r="S20" s="105"/>
      <c r="T20" s="105"/>
      <c r="U20" s="105"/>
      <c r="V20" s="105"/>
      <c r="W20" s="105"/>
      <c r="X20" s="101"/>
      <c r="Y20" s="101"/>
      <c r="Z20" s="101"/>
      <c r="AA20" s="101"/>
      <c r="AB20" s="101"/>
      <c r="AD20" s="182"/>
      <c r="AE20" s="183"/>
      <c r="AF20" s="182"/>
      <c r="AG20" s="174"/>
      <c r="AH20" s="184"/>
      <c r="AI20" s="174"/>
      <c r="AJ20" s="184"/>
      <c r="AK20" s="174"/>
      <c r="AL20" s="174"/>
    </row>
    <row r="21" spans="1:38" ht="15.75" customHeight="1">
      <c r="A21" s="178"/>
      <c r="P21" s="221" t="s">
        <v>5</v>
      </c>
      <c r="Q21" s="221" t="s">
        <v>56</v>
      </c>
      <c r="R21" s="224" t="s">
        <v>57</v>
      </c>
      <c r="S21" s="225"/>
      <c r="T21" s="224" t="s">
        <v>58</v>
      </c>
      <c r="U21" s="225"/>
      <c r="V21" s="131"/>
      <c r="W21" s="221" t="s">
        <v>5</v>
      </c>
      <c r="X21" s="221" t="s">
        <v>56</v>
      </c>
      <c r="Y21" s="224" t="s">
        <v>57</v>
      </c>
      <c r="Z21" s="225"/>
      <c r="AA21" s="224" t="s">
        <v>58</v>
      </c>
      <c r="AB21" s="225"/>
      <c r="AD21" s="182"/>
      <c r="AE21" s="183"/>
      <c r="AF21" s="182"/>
      <c r="AG21" s="174"/>
      <c r="AH21" s="184"/>
      <c r="AI21" s="174"/>
      <c r="AJ21" s="184"/>
      <c r="AK21" s="174"/>
      <c r="AL21" s="174"/>
    </row>
    <row r="22" spans="1:38" ht="15.75" customHeight="1">
      <c r="A22" s="178"/>
      <c r="B22" s="218" t="s">
        <v>137</v>
      </c>
      <c r="C22" s="218"/>
      <c r="D22" s="218"/>
      <c r="E22" s="218"/>
      <c r="F22" s="218"/>
      <c r="G22" s="218"/>
      <c r="H22" s="218"/>
      <c r="I22" s="218"/>
      <c r="J22" s="218"/>
      <c r="P22" s="222"/>
      <c r="Q22" s="222"/>
      <c r="R22" s="221" t="s">
        <v>60</v>
      </c>
      <c r="S22" s="221" t="s">
        <v>61</v>
      </c>
      <c r="T22" s="221" t="s">
        <v>60</v>
      </c>
      <c r="U22" s="221" t="s">
        <v>61</v>
      </c>
      <c r="V22" s="131"/>
      <c r="W22" s="222"/>
      <c r="X22" s="222"/>
      <c r="Y22" s="221" t="s">
        <v>60</v>
      </c>
      <c r="Z22" s="221" t="s">
        <v>61</v>
      </c>
      <c r="AA22" s="221" t="s">
        <v>60</v>
      </c>
      <c r="AB22" s="221" t="s">
        <v>61</v>
      </c>
      <c r="AD22" s="182"/>
      <c r="AE22" s="183"/>
      <c r="AF22" s="182"/>
      <c r="AG22" s="174"/>
      <c r="AH22" s="184"/>
      <c r="AI22" s="174"/>
      <c r="AJ22" s="184"/>
      <c r="AK22" s="174"/>
      <c r="AL22" s="174"/>
    </row>
    <row r="23" spans="1:38" ht="15.75" customHeight="1">
      <c r="A23" s="178"/>
      <c r="B23" s="218"/>
      <c r="C23" s="218"/>
      <c r="D23" s="218"/>
      <c r="E23" s="218"/>
      <c r="F23" s="218"/>
      <c r="G23" s="218"/>
      <c r="H23" s="218"/>
      <c r="I23" s="218"/>
      <c r="J23" s="218"/>
      <c r="P23" s="222"/>
      <c r="Q23" s="222"/>
      <c r="R23" s="222"/>
      <c r="S23" s="222"/>
      <c r="T23" s="222"/>
      <c r="U23" s="222"/>
      <c r="V23" s="131"/>
      <c r="W23" s="222"/>
      <c r="X23" s="222"/>
      <c r="Y23" s="222"/>
      <c r="Z23" s="222"/>
      <c r="AA23" s="222"/>
      <c r="AB23" s="222"/>
      <c r="AD23" s="182"/>
      <c r="AE23" s="183"/>
      <c r="AF23" s="182"/>
      <c r="AG23" s="174"/>
      <c r="AH23" s="184"/>
      <c r="AI23" s="174"/>
      <c r="AJ23" s="184"/>
      <c r="AK23" s="174"/>
      <c r="AL23" s="174"/>
    </row>
    <row r="24" spans="1:38" ht="15.75" customHeight="1">
      <c r="A24" s="178"/>
      <c r="P24" s="222"/>
      <c r="Q24" s="222"/>
      <c r="R24" s="222"/>
      <c r="S24" s="222"/>
      <c r="T24" s="222"/>
      <c r="U24" s="222"/>
      <c r="V24" s="131"/>
      <c r="W24" s="222"/>
      <c r="X24" s="222"/>
      <c r="Y24" s="222"/>
      <c r="Z24" s="222"/>
      <c r="AA24" s="222"/>
      <c r="AB24" s="222"/>
      <c r="AD24" s="182"/>
      <c r="AE24" s="183"/>
      <c r="AF24" s="182"/>
      <c r="AG24" s="174"/>
      <c r="AH24" s="184"/>
      <c r="AI24" s="174"/>
      <c r="AJ24" s="184"/>
      <c r="AK24" s="174"/>
      <c r="AL24" s="174"/>
    </row>
    <row r="25" spans="1:38" ht="15.75" customHeight="1">
      <c r="A25" s="178"/>
      <c r="P25" s="222"/>
      <c r="Q25" s="222"/>
      <c r="R25" s="222"/>
      <c r="S25" s="222"/>
      <c r="T25" s="222"/>
      <c r="U25" s="222"/>
      <c r="V25" s="131"/>
      <c r="W25" s="222"/>
      <c r="X25" s="222"/>
      <c r="Y25" s="222"/>
      <c r="Z25" s="222"/>
      <c r="AA25" s="222"/>
      <c r="AB25" s="222"/>
      <c r="AD25" s="182"/>
      <c r="AE25" s="183"/>
      <c r="AF25" s="182"/>
      <c r="AG25" s="174"/>
      <c r="AH25" s="184"/>
      <c r="AI25" s="174"/>
      <c r="AJ25" s="184"/>
      <c r="AK25" s="174"/>
      <c r="AL25" s="174"/>
    </row>
    <row r="26" spans="1:38" ht="15.75" customHeight="1">
      <c r="A26" s="178"/>
      <c r="B26" s="218" t="s">
        <v>152</v>
      </c>
      <c r="C26" s="218"/>
      <c r="D26" s="218"/>
      <c r="E26" s="218"/>
      <c r="F26" s="218"/>
      <c r="G26" s="218"/>
      <c r="H26" s="218"/>
      <c r="I26" s="218"/>
      <c r="J26" s="218"/>
      <c r="P26" s="223"/>
      <c r="Q26" s="223"/>
      <c r="R26" s="223"/>
      <c r="S26" s="223"/>
      <c r="T26" s="223"/>
      <c r="U26" s="223"/>
      <c r="V26" s="132"/>
      <c r="W26" s="223"/>
      <c r="X26" s="223"/>
      <c r="Y26" s="223"/>
      <c r="Z26" s="223"/>
      <c r="AA26" s="223"/>
      <c r="AB26" s="223"/>
      <c r="AC26" s="181"/>
      <c r="AD26" s="182"/>
      <c r="AE26" s="183"/>
      <c r="AF26" s="182"/>
      <c r="AG26" s="174"/>
      <c r="AH26" s="184"/>
      <c r="AI26" s="174"/>
      <c r="AJ26" s="184"/>
      <c r="AK26" s="174"/>
      <c r="AL26" s="174"/>
    </row>
    <row r="27" spans="1:38" ht="15.75" customHeight="1">
      <c r="A27" s="178"/>
      <c r="B27" s="218"/>
      <c r="C27" s="218"/>
      <c r="D27" s="218"/>
      <c r="E27" s="218"/>
      <c r="F27" s="218"/>
      <c r="G27" s="218"/>
      <c r="H27" s="218"/>
      <c r="I27" s="218"/>
      <c r="J27" s="218"/>
      <c r="N27" s="161">
        <v>180</v>
      </c>
      <c r="P27" s="133">
        <v>1</v>
      </c>
      <c r="Q27" s="134">
        <v>0.125</v>
      </c>
      <c r="R27" s="133">
        <v>0</v>
      </c>
      <c r="S27" s="133" t="s">
        <v>63</v>
      </c>
      <c r="T27" s="133">
        <v>0</v>
      </c>
      <c r="U27" s="133" t="s">
        <v>63</v>
      </c>
      <c r="V27" s="132"/>
      <c r="W27" s="135">
        <v>2</v>
      </c>
      <c r="X27" s="134">
        <v>0.125</v>
      </c>
      <c r="Y27" s="133">
        <v>0</v>
      </c>
      <c r="Z27" s="133" t="s">
        <v>63</v>
      </c>
      <c r="AA27" s="133">
        <v>0</v>
      </c>
      <c r="AB27" s="133" t="s">
        <v>63</v>
      </c>
      <c r="AC27" s="181"/>
      <c r="AD27" s="182"/>
      <c r="AE27" s="183"/>
      <c r="AF27" s="182"/>
      <c r="AG27" s="174"/>
      <c r="AH27" s="184"/>
      <c r="AI27" s="174"/>
      <c r="AJ27" s="184"/>
      <c r="AK27" s="174"/>
      <c r="AL27" s="174"/>
    </row>
    <row r="28" spans="1:38" ht="15.75" customHeight="1">
      <c r="A28" s="178"/>
      <c r="B28" s="218" t="str">
        <f>"Начальный пункт: "&amp;C112</f>
        <v>Начальный пункт: Метро "Волжская"</v>
      </c>
      <c r="C28" s="218"/>
      <c r="D28" s="218"/>
      <c r="E28" s="218"/>
      <c r="F28" s="218"/>
      <c r="G28" s="218"/>
      <c r="H28" s="218"/>
      <c r="I28" s="218"/>
      <c r="J28" s="218"/>
      <c r="N28" s="161">
        <v>210</v>
      </c>
      <c r="P28" s="116">
        <v>1</v>
      </c>
      <c r="Q28" s="136">
        <v>0.14583333333333301</v>
      </c>
      <c r="R28" s="133">
        <v>0</v>
      </c>
      <c r="S28" s="133" t="s">
        <v>63</v>
      </c>
      <c r="T28" s="133">
        <v>0</v>
      </c>
      <c r="U28" s="133" t="s">
        <v>63</v>
      </c>
      <c r="V28" s="131"/>
      <c r="W28" s="137">
        <v>2</v>
      </c>
      <c r="X28" s="136">
        <v>0.14583333333333301</v>
      </c>
      <c r="Y28" s="133">
        <v>0</v>
      </c>
      <c r="Z28" s="133" t="s">
        <v>63</v>
      </c>
      <c r="AA28" s="133">
        <v>0</v>
      </c>
      <c r="AB28" s="133" t="s">
        <v>63</v>
      </c>
      <c r="AD28" s="182"/>
      <c r="AE28" s="183"/>
      <c r="AF28" s="182"/>
      <c r="AG28" s="174"/>
      <c r="AH28" s="184"/>
      <c r="AI28" s="174"/>
      <c r="AJ28" s="184"/>
      <c r="AK28" s="174"/>
      <c r="AL28" s="174"/>
    </row>
    <row r="29" spans="1:38" ht="15.75" customHeight="1">
      <c r="A29" s="178"/>
      <c r="B29" s="218"/>
      <c r="C29" s="218"/>
      <c r="D29" s="218"/>
      <c r="E29" s="218"/>
      <c r="F29" s="218"/>
      <c r="G29" s="218"/>
      <c r="H29" s="218"/>
      <c r="I29" s="218"/>
      <c r="J29" s="218"/>
      <c r="N29" s="161">
        <v>240</v>
      </c>
      <c r="P29" s="116">
        <v>1</v>
      </c>
      <c r="Q29" s="136">
        <v>0.16666666666666699</v>
      </c>
      <c r="R29" s="133">
        <v>0</v>
      </c>
      <c r="S29" s="133" t="s">
        <v>63</v>
      </c>
      <c r="T29" s="133">
        <v>0</v>
      </c>
      <c r="U29" s="133" t="s">
        <v>63</v>
      </c>
      <c r="V29" s="131"/>
      <c r="W29" s="137">
        <v>2</v>
      </c>
      <c r="X29" s="136">
        <v>0.16666666666666699</v>
      </c>
      <c r="Y29" s="133">
        <v>0</v>
      </c>
      <c r="Z29" s="133" t="s">
        <v>63</v>
      </c>
      <c r="AA29" s="133">
        <v>0</v>
      </c>
      <c r="AB29" s="133" t="s">
        <v>63</v>
      </c>
      <c r="AD29" s="182"/>
      <c r="AE29" s="183"/>
      <c r="AF29" s="182"/>
      <c r="AG29" s="174"/>
      <c r="AH29" s="184"/>
      <c r="AI29" s="174"/>
      <c r="AJ29" s="184"/>
      <c r="AK29" s="174"/>
      <c r="AL29" s="174"/>
    </row>
    <row r="30" spans="1:38" ht="15.75" customHeight="1">
      <c r="A30" s="178"/>
      <c r="B30" s="218" t="str">
        <f>"Конечный пункт: "&amp;L11</f>
        <v>Конечный пункт: Совхозная улица</v>
      </c>
      <c r="C30" s="218"/>
      <c r="D30" s="218"/>
      <c r="E30" s="218"/>
      <c r="F30" s="218"/>
      <c r="G30" s="218"/>
      <c r="H30" s="218"/>
      <c r="I30" s="218"/>
      <c r="J30" s="218"/>
      <c r="N30" s="161">
        <v>270</v>
      </c>
      <c r="P30" s="116">
        <v>1</v>
      </c>
      <c r="Q30" s="136">
        <v>0.1875</v>
      </c>
      <c r="R30" s="133">
        <v>0</v>
      </c>
      <c r="S30" s="133" t="s">
        <v>63</v>
      </c>
      <c r="T30" s="133">
        <v>0</v>
      </c>
      <c r="U30" s="133" t="s">
        <v>63</v>
      </c>
      <c r="V30" s="131"/>
      <c r="W30" s="137">
        <v>2</v>
      </c>
      <c r="X30" s="136">
        <v>0.1875</v>
      </c>
      <c r="Y30" s="133">
        <v>0</v>
      </c>
      <c r="Z30" s="133" t="s">
        <v>63</v>
      </c>
      <c r="AA30" s="133">
        <v>0</v>
      </c>
      <c r="AB30" s="133" t="s">
        <v>63</v>
      </c>
      <c r="AD30" s="182"/>
      <c r="AE30" s="183"/>
      <c r="AF30" s="182"/>
      <c r="AG30" s="174"/>
      <c r="AH30" s="184"/>
      <c r="AI30" s="174"/>
      <c r="AJ30" s="184"/>
      <c r="AK30" s="174"/>
      <c r="AL30" s="174"/>
    </row>
    <row r="31" spans="1:38" ht="15.75" customHeight="1">
      <c r="A31" s="178"/>
      <c r="B31" s="218"/>
      <c r="C31" s="218"/>
      <c r="D31" s="218"/>
      <c r="E31" s="218"/>
      <c r="F31" s="218"/>
      <c r="G31" s="218"/>
      <c r="H31" s="218"/>
      <c r="I31" s="218"/>
      <c r="J31" s="218"/>
      <c r="N31" s="161">
        <v>300</v>
      </c>
      <c r="P31" s="116">
        <v>1</v>
      </c>
      <c r="Q31" s="136">
        <v>0.20833333333333334</v>
      </c>
      <c r="R31" s="133">
        <v>0</v>
      </c>
      <c r="S31" s="133" t="s">
        <v>63</v>
      </c>
      <c r="T31" s="133">
        <v>0</v>
      </c>
      <c r="U31" s="133" t="s">
        <v>63</v>
      </c>
      <c r="V31" s="131"/>
      <c r="W31" s="137">
        <v>2</v>
      </c>
      <c r="X31" s="138">
        <v>0.20833333333333334</v>
      </c>
      <c r="Y31" s="133">
        <v>0</v>
      </c>
      <c r="Z31" s="133" t="s">
        <v>63</v>
      </c>
      <c r="AA31" s="133">
        <v>0</v>
      </c>
      <c r="AB31" s="133" t="s">
        <v>63</v>
      </c>
      <c r="AD31" s="182"/>
      <c r="AE31" s="183"/>
      <c r="AF31" s="182"/>
      <c r="AG31" s="174"/>
      <c r="AH31" s="184"/>
      <c r="AI31" s="174"/>
      <c r="AJ31" s="184"/>
      <c r="AK31" s="174"/>
      <c r="AL31" s="174"/>
    </row>
    <row r="32" spans="1:38" ht="15.75" customHeight="1">
      <c r="A32" s="178"/>
      <c r="B32" s="178"/>
      <c r="C32" s="178"/>
      <c r="D32" s="178"/>
      <c r="E32" s="178"/>
      <c r="F32" s="178"/>
      <c r="G32" s="178"/>
      <c r="H32" s="178"/>
      <c r="I32" s="178"/>
      <c r="N32" s="185">
        <v>330</v>
      </c>
      <c r="P32" s="133">
        <v>1</v>
      </c>
      <c r="Q32" s="134">
        <v>0.22916666666666666</v>
      </c>
      <c r="R32" s="133">
        <v>0</v>
      </c>
      <c r="S32" s="133" t="s">
        <v>63</v>
      </c>
      <c r="T32" s="133">
        <v>0</v>
      </c>
      <c r="U32" s="133" t="s">
        <v>63</v>
      </c>
      <c r="V32" s="132"/>
      <c r="W32" s="135">
        <v>2</v>
      </c>
      <c r="X32" s="140">
        <v>0.22916666666666666</v>
      </c>
      <c r="Y32" s="133">
        <v>0</v>
      </c>
      <c r="Z32" s="133" t="s">
        <v>63</v>
      </c>
      <c r="AA32" s="133">
        <v>0</v>
      </c>
      <c r="AB32" s="133" t="s">
        <v>63</v>
      </c>
      <c r="AC32" s="181"/>
      <c r="AD32" s="182"/>
      <c r="AE32" s="183"/>
      <c r="AF32" s="182"/>
      <c r="AG32" s="174"/>
      <c r="AH32" s="184"/>
      <c r="AI32" s="174"/>
      <c r="AJ32" s="184"/>
      <c r="AK32" s="174"/>
      <c r="AL32" s="174"/>
    </row>
    <row r="33" spans="1:38" ht="15.75" customHeight="1">
      <c r="A33" s="178"/>
      <c r="B33" s="216" t="s">
        <v>68</v>
      </c>
      <c r="C33" s="216"/>
      <c r="D33" s="216"/>
      <c r="E33" s="216"/>
      <c r="F33" s="216"/>
      <c r="G33" s="216"/>
      <c r="H33" s="216"/>
      <c r="I33" s="216"/>
      <c r="J33" s="216"/>
      <c r="N33" s="185">
        <v>360</v>
      </c>
      <c r="P33" s="133">
        <v>1</v>
      </c>
      <c r="Q33" s="134">
        <v>0.25</v>
      </c>
      <c r="R33" s="133">
        <v>0</v>
      </c>
      <c r="S33" s="133" t="s">
        <v>63</v>
      </c>
      <c r="T33" s="133">
        <v>0</v>
      </c>
      <c r="U33" s="133" t="s">
        <v>63</v>
      </c>
      <c r="V33" s="132"/>
      <c r="W33" s="135">
        <v>2</v>
      </c>
      <c r="X33" s="140">
        <v>0.25</v>
      </c>
      <c r="Y33" s="133">
        <v>0</v>
      </c>
      <c r="Z33" s="133" t="s">
        <v>63</v>
      </c>
      <c r="AA33" s="133">
        <v>0</v>
      </c>
      <c r="AB33" s="133" t="s">
        <v>63</v>
      </c>
      <c r="AC33" s="181"/>
      <c r="AD33" s="182"/>
      <c r="AE33" s="183"/>
      <c r="AF33" s="182"/>
      <c r="AG33" s="174"/>
      <c r="AH33" s="184"/>
      <c r="AI33" s="174"/>
      <c r="AJ33" s="184"/>
      <c r="AK33" s="174"/>
      <c r="AL33" s="174"/>
    </row>
    <row r="34" spans="1:38" ht="15.75" customHeight="1">
      <c r="A34" s="178"/>
      <c r="B34" s="216"/>
      <c r="C34" s="216"/>
      <c r="D34" s="216"/>
      <c r="E34" s="216"/>
      <c r="F34" s="216"/>
      <c r="G34" s="216"/>
      <c r="H34" s="216"/>
      <c r="I34" s="216"/>
      <c r="J34" s="216"/>
      <c r="N34" s="161">
        <v>390</v>
      </c>
      <c r="O34" s="167"/>
      <c r="P34" s="133">
        <v>1</v>
      </c>
      <c r="Q34" s="134">
        <v>0.27083333333333331</v>
      </c>
      <c r="R34" s="133">
        <v>1</v>
      </c>
      <c r="S34" s="133" t="s">
        <v>66</v>
      </c>
      <c r="T34" s="133">
        <v>1</v>
      </c>
      <c r="U34" s="133" t="s">
        <v>66</v>
      </c>
      <c r="V34" s="132"/>
      <c r="W34" s="135">
        <v>2</v>
      </c>
      <c r="X34" s="140">
        <v>0.27083333333333331</v>
      </c>
      <c r="Y34" s="133">
        <v>1</v>
      </c>
      <c r="Z34" s="133" t="s">
        <v>66</v>
      </c>
      <c r="AA34" s="133">
        <v>1</v>
      </c>
      <c r="AB34" s="133" t="s">
        <v>66</v>
      </c>
      <c r="AC34" s="181"/>
      <c r="AD34" s="182"/>
      <c r="AE34" s="183"/>
      <c r="AF34" s="182"/>
      <c r="AG34" s="174"/>
      <c r="AH34" s="184"/>
      <c r="AI34" s="174"/>
      <c r="AJ34" s="184"/>
      <c r="AK34" s="174"/>
      <c r="AL34" s="174"/>
    </row>
    <row r="35" spans="1:38" ht="15.75" customHeight="1">
      <c r="A35" s="178"/>
      <c r="B35" s="228" t="s">
        <v>69</v>
      </c>
      <c r="C35" s="228"/>
      <c r="D35" s="228"/>
      <c r="E35" s="227">
        <f t="array" ref="E35">ROUND(MAX(IF(G104:G222=0,H104:H222)),2)</f>
        <v>4.07</v>
      </c>
      <c r="F35" s="178"/>
      <c r="G35" s="178"/>
      <c r="H35" s="178"/>
      <c r="I35" s="178"/>
      <c r="N35" s="161">
        <v>420</v>
      </c>
      <c r="O35" s="167"/>
      <c r="P35" s="133">
        <v>1</v>
      </c>
      <c r="Q35" s="134">
        <v>0.29166666666666669</v>
      </c>
      <c r="R35" s="116">
        <v>5</v>
      </c>
      <c r="S35" s="116">
        <v>6</v>
      </c>
      <c r="T35" s="116">
        <v>5</v>
      </c>
      <c r="U35" s="116">
        <v>6</v>
      </c>
      <c r="V35" s="132"/>
      <c r="W35" s="135">
        <v>2</v>
      </c>
      <c r="X35" s="140">
        <v>0.29166666666666669</v>
      </c>
      <c r="Y35" s="133">
        <v>1</v>
      </c>
      <c r="Z35" s="133" t="s">
        <v>66</v>
      </c>
      <c r="AA35" s="133">
        <v>1</v>
      </c>
      <c r="AB35" s="133" t="s">
        <v>66</v>
      </c>
      <c r="AC35" s="181"/>
      <c r="AD35" s="182"/>
      <c r="AE35" s="183"/>
      <c r="AF35" s="182"/>
      <c r="AG35" s="174"/>
      <c r="AH35" s="184"/>
      <c r="AI35" s="174"/>
      <c r="AJ35" s="184"/>
      <c r="AK35" s="174"/>
      <c r="AL35" s="174"/>
    </row>
    <row r="36" spans="1:38" ht="15.75" customHeight="1">
      <c r="A36" s="178"/>
      <c r="B36" s="228"/>
      <c r="C36" s="228"/>
      <c r="D36" s="228"/>
      <c r="E36" s="227"/>
      <c r="F36" s="178"/>
      <c r="G36" s="178"/>
      <c r="H36" s="178"/>
      <c r="I36" s="178"/>
      <c r="N36" s="161">
        <v>450</v>
      </c>
      <c r="P36" s="116">
        <v>1</v>
      </c>
      <c r="Q36" s="136">
        <v>0.3125</v>
      </c>
      <c r="R36" s="116">
        <v>5</v>
      </c>
      <c r="S36" s="116">
        <v>6</v>
      </c>
      <c r="T36" s="116">
        <v>5</v>
      </c>
      <c r="U36" s="116">
        <v>6</v>
      </c>
      <c r="V36" s="131"/>
      <c r="W36" s="137">
        <v>2</v>
      </c>
      <c r="X36" s="138">
        <v>0.3125</v>
      </c>
      <c r="Y36" s="133">
        <v>1</v>
      </c>
      <c r="Z36" s="133" t="s">
        <v>66</v>
      </c>
      <c r="AA36" s="133">
        <v>1</v>
      </c>
      <c r="AB36" s="133" t="s">
        <v>66</v>
      </c>
      <c r="AD36" s="174"/>
      <c r="AE36" s="174"/>
      <c r="AF36" s="174"/>
      <c r="AG36" s="174"/>
      <c r="AH36" s="175"/>
      <c r="AI36" s="174"/>
      <c r="AJ36" s="174"/>
      <c r="AK36" s="174"/>
      <c r="AL36" s="174"/>
    </row>
    <row r="37" spans="1:38" ht="15.75" customHeight="1">
      <c r="B37" s="228" t="s">
        <v>70</v>
      </c>
      <c r="C37" s="228"/>
      <c r="D37" s="228"/>
      <c r="E37" s="227">
        <f t="array" ref="E37">ROUND(MAX(IF(G104:G222=1,H104:H222)),2)</f>
        <v>4.6100000000000003</v>
      </c>
      <c r="F37" s="178"/>
      <c r="G37" s="178"/>
      <c r="H37" s="178"/>
      <c r="I37" s="178"/>
      <c r="N37" s="161">
        <v>480</v>
      </c>
      <c r="P37" s="116">
        <v>1</v>
      </c>
      <c r="Q37" s="136">
        <v>0.33333333333333331</v>
      </c>
      <c r="R37" s="116">
        <v>5</v>
      </c>
      <c r="S37" s="116">
        <v>6</v>
      </c>
      <c r="T37" s="116">
        <v>5</v>
      </c>
      <c r="U37" s="116">
        <v>6</v>
      </c>
      <c r="V37" s="131"/>
      <c r="W37" s="137">
        <v>2</v>
      </c>
      <c r="X37" s="138">
        <v>0.33333333333333331</v>
      </c>
      <c r="Y37" s="133">
        <v>1</v>
      </c>
      <c r="Z37" s="133" t="s">
        <v>93</v>
      </c>
      <c r="AA37" s="133">
        <v>1</v>
      </c>
      <c r="AB37" s="133" t="s">
        <v>93</v>
      </c>
    </row>
    <row r="38" spans="1:38" ht="15.75" customHeight="1">
      <c r="A38" s="178"/>
      <c r="B38" s="228"/>
      <c r="C38" s="228"/>
      <c r="D38" s="228"/>
      <c r="E38" s="227"/>
      <c r="F38" s="186"/>
      <c r="G38" s="186"/>
      <c r="H38" s="186"/>
      <c r="I38" s="186"/>
      <c r="N38" s="161">
        <v>510</v>
      </c>
      <c r="P38" s="116">
        <v>1</v>
      </c>
      <c r="Q38" s="136">
        <v>0.35416666666666669</v>
      </c>
      <c r="R38" s="116">
        <v>5</v>
      </c>
      <c r="S38" s="116">
        <v>6</v>
      </c>
      <c r="T38" s="116">
        <v>5</v>
      </c>
      <c r="U38" s="116">
        <v>6</v>
      </c>
      <c r="V38" s="131"/>
      <c r="W38" s="137">
        <v>2</v>
      </c>
      <c r="X38" s="138">
        <v>0.35416666666666669</v>
      </c>
      <c r="Y38" s="133">
        <v>2</v>
      </c>
      <c r="Z38" s="133" t="s">
        <v>93</v>
      </c>
      <c r="AA38" s="133">
        <v>2</v>
      </c>
      <c r="AB38" s="133" t="s">
        <v>93</v>
      </c>
    </row>
    <row r="39" spans="1:38" ht="15.75" customHeight="1">
      <c r="A39" s="178"/>
      <c r="B39" s="226" t="s">
        <v>71</v>
      </c>
      <c r="C39" s="226"/>
      <c r="D39" s="226"/>
      <c r="E39" s="227">
        <f>SUM(E35:E38)</f>
        <v>8.68</v>
      </c>
      <c r="F39" s="178"/>
      <c r="G39" s="178"/>
      <c r="H39" s="178"/>
      <c r="I39" s="178"/>
      <c r="N39" s="161">
        <v>540</v>
      </c>
      <c r="P39" s="116">
        <v>1</v>
      </c>
      <c r="Q39" s="136">
        <v>0.375</v>
      </c>
      <c r="R39" s="133">
        <v>3</v>
      </c>
      <c r="S39" s="133">
        <v>10</v>
      </c>
      <c r="T39" s="133">
        <v>3</v>
      </c>
      <c r="U39" s="133">
        <v>10</v>
      </c>
      <c r="V39" s="131"/>
      <c r="W39" s="137">
        <v>2</v>
      </c>
      <c r="X39" s="138">
        <v>0.375</v>
      </c>
      <c r="Y39" s="133">
        <v>2</v>
      </c>
      <c r="Z39" s="133" t="s">
        <v>93</v>
      </c>
      <c r="AA39" s="133">
        <v>2</v>
      </c>
      <c r="AB39" s="133" t="s">
        <v>93</v>
      </c>
    </row>
    <row r="40" spans="1:38" ht="15.75" customHeight="1">
      <c r="A40" s="178"/>
      <c r="B40" s="226"/>
      <c r="C40" s="226"/>
      <c r="D40" s="226"/>
      <c r="E40" s="227"/>
      <c r="F40" s="178"/>
      <c r="G40" s="178"/>
      <c r="H40" s="178"/>
      <c r="I40" s="178"/>
      <c r="L40" s="174"/>
      <c r="N40" s="161">
        <v>570</v>
      </c>
      <c r="P40" s="116">
        <v>1</v>
      </c>
      <c r="Q40" s="136">
        <v>0.39583333333333331</v>
      </c>
      <c r="R40" s="133">
        <v>3</v>
      </c>
      <c r="S40" s="133">
        <v>10</v>
      </c>
      <c r="T40" s="133">
        <v>3</v>
      </c>
      <c r="U40" s="133">
        <v>10</v>
      </c>
      <c r="V40" s="131"/>
      <c r="W40" s="137">
        <v>2</v>
      </c>
      <c r="X40" s="138">
        <v>0.39583333333333331</v>
      </c>
      <c r="Y40" s="133">
        <v>1</v>
      </c>
      <c r="Z40" s="133" t="s">
        <v>93</v>
      </c>
      <c r="AA40" s="133">
        <v>1</v>
      </c>
      <c r="AB40" s="133" t="s">
        <v>93</v>
      </c>
    </row>
    <row r="41" spans="1:38" ht="15.75" customHeight="1">
      <c r="A41" s="178"/>
      <c r="B41" s="226"/>
      <c r="C41" s="226"/>
      <c r="D41" s="226"/>
      <c r="E41" s="230"/>
      <c r="F41" s="187"/>
      <c r="G41" s="187"/>
      <c r="H41" s="187"/>
      <c r="I41" s="187"/>
      <c r="N41" s="161">
        <v>600</v>
      </c>
      <c r="P41" s="116">
        <v>1</v>
      </c>
      <c r="Q41" s="136">
        <v>0.41666666666666669</v>
      </c>
      <c r="R41" s="133">
        <v>3</v>
      </c>
      <c r="S41" s="133">
        <v>10</v>
      </c>
      <c r="T41" s="133">
        <v>3</v>
      </c>
      <c r="U41" s="133">
        <v>10</v>
      </c>
      <c r="V41" s="131"/>
      <c r="W41" s="137">
        <v>2</v>
      </c>
      <c r="X41" s="138">
        <v>0.41666666666666669</v>
      </c>
      <c r="Y41" s="133">
        <v>2</v>
      </c>
      <c r="Z41" s="133" t="s">
        <v>93</v>
      </c>
      <c r="AA41" s="133">
        <v>2</v>
      </c>
      <c r="AB41" s="133" t="s">
        <v>93</v>
      </c>
    </row>
    <row r="42" spans="1:38" ht="15.75" customHeight="1">
      <c r="A42" s="178"/>
      <c r="B42" s="226"/>
      <c r="C42" s="226"/>
      <c r="D42" s="226"/>
      <c r="E42" s="230"/>
      <c r="F42" s="178"/>
      <c r="G42" s="178"/>
      <c r="H42" s="178"/>
      <c r="I42" s="178"/>
      <c r="N42" s="161">
        <v>630</v>
      </c>
      <c r="P42" s="116">
        <v>1</v>
      </c>
      <c r="Q42" s="136">
        <v>0.4375</v>
      </c>
      <c r="R42" s="133">
        <v>3</v>
      </c>
      <c r="S42" s="133">
        <v>10</v>
      </c>
      <c r="T42" s="133">
        <v>3</v>
      </c>
      <c r="U42" s="133">
        <v>10</v>
      </c>
      <c r="V42" s="131"/>
      <c r="W42" s="137">
        <v>2</v>
      </c>
      <c r="X42" s="138">
        <v>0.4375</v>
      </c>
      <c r="Y42" s="133">
        <v>2</v>
      </c>
      <c r="Z42" s="133" t="s">
        <v>93</v>
      </c>
      <c r="AA42" s="133">
        <v>2</v>
      </c>
      <c r="AB42" s="133" t="s">
        <v>93</v>
      </c>
    </row>
    <row r="43" spans="1:38" ht="15.75" customHeight="1">
      <c r="A43" s="178"/>
      <c r="B43" s="178"/>
      <c r="C43" s="178"/>
      <c r="D43" s="178"/>
      <c r="E43" s="178"/>
      <c r="F43" s="178"/>
      <c r="G43" s="178"/>
      <c r="H43" s="178"/>
      <c r="I43" s="178"/>
      <c r="N43" s="161">
        <v>660</v>
      </c>
      <c r="P43" s="116">
        <v>1</v>
      </c>
      <c r="Q43" s="136">
        <v>0.45833333333333298</v>
      </c>
      <c r="R43" s="133">
        <v>3</v>
      </c>
      <c r="S43" s="133">
        <v>10</v>
      </c>
      <c r="T43" s="133">
        <v>3</v>
      </c>
      <c r="U43" s="133">
        <v>10</v>
      </c>
      <c r="V43" s="131"/>
      <c r="W43" s="137">
        <v>2</v>
      </c>
      <c r="X43" s="138">
        <v>0.45833333333333298</v>
      </c>
      <c r="Y43" s="133">
        <v>1</v>
      </c>
      <c r="Z43" s="133" t="s">
        <v>93</v>
      </c>
      <c r="AA43" s="133">
        <v>1</v>
      </c>
      <c r="AB43" s="133" t="s">
        <v>93</v>
      </c>
    </row>
    <row r="44" spans="1:38" ht="15.75" customHeight="1">
      <c r="A44" s="178"/>
      <c r="B44" s="178"/>
      <c r="C44" s="178"/>
      <c r="D44" s="178"/>
      <c r="E44" s="178"/>
      <c r="F44" s="178"/>
      <c r="G44" s="178"/>
      <c r="H44" s="178"/>
      <c r="I44" s="178"/>
      <c r="N44" s="161">
        <v>690</v>
      </c>
      <c r="P44" s="116">
        <v>1</v>
      </c>
      <c r="Q44" s="136">
        <v>0.47916666666666702</v>
      </c>
      <c r="R44" s="133">
        <v>2</v>
      </c>
      <c r="S44" s="133" t="s">
        <v>72</v>
      </c>
      <c r="T44" s="133">
        <v>2</v>
      </c>
      <c r="U44" s="133" t="s">
        <v>72</v>
      </c>
      <c r="V44" s="131"/>
      <c r="W44" s="137">
        <v>2</v>
      </c>
      <c r="X44" s="138">
        <v>0.47916666666666702</v>
      </c>
      <c r="Y44" s="133">
        <v>2</v>
      </c>
      <c r="Z44" s="133" t="s">
        <v>99</v>
      </c>
      <c r="AA44" s="133">
        <v>2</v>
      </c>
      <c r="AB44" s="133" t="s">
        <v>99</v>
      </c>
    </row>
    <row r="45" spans="1:38" ht="15.75" customHeight="1">
      <c r="A45" s="178"/>
      <c r="B45" s="178"/>
      <c r="C45" s="178"/>
      <c r="D45" s="178"/>
      <c r="E45" s="178"/>
      <c r="F45" s="178"/>
      <c r="G45" s="178"/>
      <c r="H45" s="178"/>
      <c r="I45" s="178"/>
      <c r="N45" s="161">
        <v>720</v>
      </c>
      <c r="P45" s="116">
        <v>1</v>
      </c>
      <c r="Q45" s="136">
        <v>0.5</v>
      </c>
      <c r="R45" s="133">
        <v>2</v>
      </c>
      <c r="S45" s="133" t="s">
        <v>72</v>
      </c>
      <c r="T45" s="133">
        <v>2</v>
      </c>
      <c r="U45" s="133" t="s">
        <v>72</v>
      </c>
      <c r="V45" s="131"/>
      <c r="W45" s="137">
        <v>2</v>
      </c>
      <c r="X45" s="138">
        <v>0.5</v>
      </c>
      <c r="Y45" s="133">
        <v>3</v>
      </c>
      <c r="Z45" s="133" t="s">
        <v>99</v>
      </c>
      <c r="AA45" s="133">
        <v>3</v>
      </c>
      <c r="AB45" s="133" t="s">
        <v>99</v>
      </c>
    </row>
    <row r="46" spans="1:38" ht="15.75" customHeight="1">
      <c r="A46" s="178"/>
      <c r="B46" s="178"/>
      <c r="C46" s="178"/>
      <c r="D46" s="178"/>
      <c r="E46" s="178"/>
      <c r="F46" s="178"/>
      <c r="G46" s="178"/>
      <c r="H46" s="178"/>
      <c r="I46" s="178"/>
      <c r="N46" s="161">
        <v>750</v>
      </c>
      <c r="P46" s="116">
        <v>1</v>
      </c>
      <c r="Q46" s="136">
        <v>0.52083333333333337</v>
      </c>
      <c r="R46" s="133">
        <v>2</v>
      </c>
      <c r="S46" s="133" t="s">
        <v>99</v>
      </c>
      <c r="T46" s="133">
        <v>2</v>
      </c>
      <c r="U46" s="133" t="s">
        <v>99</v>
      </c>
      <c r="V46" s="131"/>
      <c r="W46" s="137">
        <v>2</v>
      </c>
      <c r="X46" s="138">
        <v>0.52083333333333337</v>
      </c>
      <c r="Y46" s="133">
        <v>2</v>
      </c>
      <c r="Z46" s="133" t="s">
        <v>99</v>
      </c>
      <c r="AA46" s="133">
        <v>2</v>
      </c>
      <c r="AB46" s="133" t="s">
        <v>99</v>
      </c>
    </row>
    <row r="47" spans="1:38" ht="15.75" customHeight="1">
      <c r="A47" s="178"/>
      <c r="B47" s="178"/>
      <c r="C47" s="178"/>
      <c r="D47" s="178"/>
      <c r="E47" s="178"/>
      <c r="F47" s="178"/>
      <c r="G47" s="178"/>
      <c r="H47" s="178"/>
      <c r="I47" s="178"/>
      <c r="N47" s="161">
        <v>780</v>
      </c>
      <c r="P47" s="116">
        <v>1</v>
      </c>
      <c r="Q47" s="136">
        <v>0.54166666666666663</v>
      </c>
      <c r="R47" s="133">
        <v>3</v>
      </c>
      <c r="S47" s="133" t="s">
        <v>99</v>
      </c>
      <c r="T47" s="133">
        <v>3</v>
      </c>
      <c r="U47" s="133" t="s">
        <v>99</v>
      </c>
      <c r="V47" s="131"/>
      <c r="W47" s="137">
        <v>2</v>
      </c>
      <c r="X47" s="138">
        <v>0.54166666666666663</v>
      </c>
      <c r="Y47" s="133">
        <v>3</v>
      </c>
      <c r="Z47" s="133" t="s">
        <v>99</v>
      </c>
      <c r="AA47" s="133">
        <v>3</v>
      </c>
      <c r="AB47" s="133" t="s">
        <v>99</v>
      </c>
    </row>
    <row r="48" spans="1:38" ht="15.75" customHeight="1">
      <c r="A48" s="178"/>
      <c r="B48" s="178"/>
      <c r="C48" s="178"/>
      <c r="D48" s="178"/>
      <c r="E48" s="178"/>
      <c r="F48" s="178"/>
      <c r="G48" s="178"/>
      <c r="H48" s="178"/>
      <c r="I48" s="178"/>
      <c r="N48" s="161">
        <v>810</v>
      </c>
      <c r="P48" s="116">
        <v>1</v>
      </c>
      <c r="Q48" s="136">
        <v>0.5625</v>
      </c>
      <c r="R48" s="133">
        <v>2</v>
      </c>
      <c r="S48" s="133" t="s">
        <v>99</v>
      </c>
      <c r="T48" s="133">
        <v>2</v>
      </c>
      <c r="U48" s="133" t="s">
        <v>99</v>
      </c>
      <c r="V48" s="131"/>
      <c r="W48" s="137">
        <v>2</v>
      </c>
      <c r="X48" s="138">
        <v>0.5625</v>
      </c>
      <c r="Y48" s="133">
        <v>2</v>
      </c>
      <c r="Z48" s="133" t="s">
        <v>72</v>
      </c>
      <c r="AA48" s="133">
        <v>2</v>
      </c>
      <c r="AB48" s="133" t="s">
        <v>72</v>
      </c>
    </row>
    <row r="49" spans="1:34" ht="15.75" customHeight="1">
      <c r="A49" s="178"/>
      <c r="B49" s="178"/>
      <c r="C49" s="178"/>
      <c r="D49" s="178"/>
      <c r="E49" s="178"/>
      <c r="F49" s="178"/>
      <c r="G49" s="178"/>
      <c r="H49" s="178"/>
      <c r="I49" s="178"/>
      <c r="N49" s="161">
        <v>840</v>
      </c>
      <c r="P49" s="116">
        <v>1</v>
      </c>
      <c r="Q49" s="136">
        <v>0.58333333333333337</v>
      </c>
      <c r="R49" s="133">
        <v>3</v>
      </c>
      <c r="S49" s="133" t="s">
        <v>99</v>
      </c>
      <c r="T49" s="133">
        <v>3</v>
      </c>
      <c r="U49" s="133" t="s">
        <v>99</v>
      </c>
      <c r="V49" s="131"/>
      <c r="W49" s="137">
        <v>2</v>
      </c>
      <c r="X49" s="138">
        <v>0.58333333333333337</v>
      </c>
      <c r="Y49" s="133">
        <v>2</v>
      </c>
      <c r="Z49" s="133" t="s">
        <v>72</v>
      </c>
      <c r="AA49" s="133">
        <v>2</v>
      </c>
      <c r="AB49" s="133" t="s">
        <v>72</v>
      </c>
      <c r="AH49" s="161"/>
    </row>
    <row r="50" spans="1:34" ht="15.75" customHeight="1">
      <c r="A50" s="178"/>
      <c r="B50" s="178"/>
      <c r="C50" s="178"/>
      <c r="D50" s="178"/>
      <c r="E50" s="178"/>
      <c r="F50" s="178"/>
      <c r="G50" s="178"/>
      <c r="H50" s="178"/>
      <c r="I50" s="178"/>
      <c r="N50" s="161">
        <v>870</v>
      </c>
      <c r="P50" s="116">
        <v>1</v>
      </c>
      <c r="Q50" s="136">
        <v>0.60416666666666663</v>
      </c>
      <c r="R50" s="133">
        <v>2</v>
      </c>
      <c r="S50" s="133" t="s">
        <v>99</v>
      </c>
      <c r="T50" s="133">
        <v>2</v>
      </c>
      <c r="U50" s="133" t="s">
        <v>99</v>
      </c>
      <c r="V50" s="131"/>
      <c r="W50" s="137">
        <v>2</v>
      </c>
      <c r="X50" s="138">
        <v>0.60416666666666663</v>
      </c>
      <c r="Y50" s="133">
        <v>2</v>
      </c>
      <c r="Z50" s="133" t="s">
        <v>72</v>
      </c>
      <c r="AA50" s="133">
        <v>2</v>
      </c>
      <c r="AB50" s="133" t="s">
        <v>72</v>
      </c>
      <c r="AH50" s="161"/>
    </row>
    <row r="51" spans="1:34" ht="15.75" customHeight="1">
      <c r="A51" s="178"/>
      <c r="B51" s="178"/>
      <c r="C51" s="178"/>
      <c r="D51" s="178"/>
      <c r="E51" s="178"/>
      <c r="F51" s="178"/>
      <c r="G51" s="178"/>
      <c r="H51" s="178"/>
      <c r="I51" s="178"/>
      <c r="N51" s="161">
        <v>900</v>
      </c>
      <c r="P51" s="116">
        <v>1</v>
      </c>
      <c r="Q51" s="136">
        <v>0.625</v>
      </c>
      <c r="R51" s="133">
        <v>3</v>
      </c>
      <c r="S51" s="133" t="s">
        <v>99</v>
      </c>
      <c r="T51" s="133">
        <v>3</v>
      </c>
      <c r="U51" s="133" t="s">
        <v>99</v>
      </c>
      <c r="V51" s="131"/>
      <c r="W51" s="137">
        <v>2</v>
      </c>
      <c r="X51" s="138">
        <v>0.625</v>
      </c>
      <c r="Y51" s="133">
        <v>2</v>
      </c>
      <c r="Z51" s="133" t="s">
        <v>72</v>
      </c>
      <c r="AA51" s="133">
        <v>2</v>
      </c>
      <c r="AB51" s="133" t="s">
        <v>72</v>
      </c>
      <c r="AH51" s="161"/>
    </row>
    <row r="52" spans="1:34" ht="15.75" customHeight="1">
      <c r="A52" s="178"/>
      <c r="B52" s="178"/>
      <c r="C52" s="178"/>
      <c r="D52" s="178"/>
      <c r="E52" s="178"/>
      <c r="F52" s="178"/>
      <c r="G52" s="178"/>
      <c r="H52" s="178"/>
      <c r="I52" s="178"/>
      <c r="N52" s="161">
        <v>930</v>
      </c>
      <c r="P52" s="116">
        <v>1</v>
      </c>
      <c r="Q52" s="136">
        <v>0.64583333333333337</v>
      </c>
      <c r="R52" s="133">
        <v>2</v>
      </c>
      <c r="S52" s="133" t="s">
        <v>99</v>
      </c>
      <c r="T52" s="133">
        <v>2</v>
      </c>
      <c r="U52" s="133" t="s">
        <v>99</v>
      </c>
      <c r="V52" s="131"/>
      <c r="W52" s="137">
        <v>2</v>
      </c>
      <c r="X52" s="138">
        <v>0.64583333333333337</v>
      </c>
      <c r="Y52" s="133">
        <v>2</v>
      </c>
      <c r="Z52" s="133" t="s">
        <v>72</v>
      </c>
      <c r="AA52" s="133">
        <v>2</v>
      </c>
      <c r="AB52" s="133" t="s">
        <v>72</v>
      </c>
      <c r="AH52" s="161"/>
    </row>
    <row r="53" spans="1:34" ht="15.75" customHeight="1">
      <c r="A53" s="178"/>
      <c r="B53" s="178"/>
      <c r="C53" s="178"/>
      <c r="D53" s="178"/>
      <c r="E53" s="178"/>
      <c r="F53" s="178"/>
      <c r="G53" s="178"/>
      <c r="H53" s="178"/>
      <c r="I53" s="178"/>
      <c r="N53" s="161">
        <v>960</v>
      </c>
      <c r="P53" s="116">
        <v>1</v>
      </c>
      <c r="Q53" s="136">
        <v>0.66666666666666663</v>
      </c>
      <c r="R53" s="133">
        <v>3</v>
      </c>
      <c r="S53" s="133" t="s">
        <v>99</v>
      </c>
      <c r="T53" s="133">
        <v>3</v>
      </c>
      <c r="U53" s="133" t="s">
        <v>99</v>
      </c>
      <c r="V53" s="131"/>
      <c r="W53" s="137">
        <v>2</v>
      </c>
      <c r="X53" s="138">
        <v>0.66666666666666663</v>
      </c>
      <c r="Y53" s="133">
        <v>2</v>
      </c>
      <c r="Z53" s="133" t="s">
        <v>72</v>
      </c>
      <c r="AA53" s="133">
        <v>2</v>
      </c>
      <c r="AB53" s="133" t="s">
        <v>72</v>
      </c>
      <c r="AH53" s="161"/>
    </row>
    <row r="54" spans="1:34" ht="15.75" customHeight="1">
      <c r="A54" s="178"/>
      <c r="B54" s="178"/>
      <c r="C54" s="178"/>
      <c r="D54" s="178"/>
      <c r="E54" s="178"/>
      <c r="F54" s="178"/>
      <c r="G54" s="178"/>
      <c r="H54" s="178"/>
      <c r="I54" s="178"/>
      <c r="N54" s="161">
        <v>990</v>
      </c>
      <c r="P54" s="116">
        <v>1</v>
      </c>
      <c r="Q54" s="136">
        <v>0.6875</v>
      </c>
      <c r="R54" s="133">
        <v>2</v>
      </c>
      <c r="S54" s="133" t="s">
        <v>99</v>
      </c>
      <c r="T54" s="133">
        <v>2</v>
      </c>
      <c r="U54" s="133" t="s">
        <v>99</v>
      </c>
      <c r="V54" s="131"/>
      <c r="W54" s="137">
        <v>2</v>
      </c>
      <c r="X54" s="138">
        <v>0.6875</v>
      </c>
      <c r="Y54" s="133">
        <v>2</v>
      </c>
      <c r="Z54" s="133" t="s">
        <v>72</v>
      </c>
      <c r="AA54" s="133">
        <v>2</v>
      </c>
      <c r="AB54" s="133" t="s">
        <v>72</v>
      </c>
      <c r="AH54" s="161"/>
    </row>
    <row r="55" spans="1:34" ht="15.75" customHeight="1">
      <c r="A55" s="178"/>
      <c r="B55" s="178"/>
      <c r="C55" s="178"/>
      <c r="D55" s="178"/>
      <c r="E55" s="178"/>
      <c r="F55" s="178"/>
      <c r="G55" s="178"/>
      <c r="H55" s="178"/>
      <c r="I55" s="178"/>
      <c r="N55" s="161">
        <v>1020</v>
      </c>
      <c r="P55" s="116">
        <v>1</v>
      </c>
      <c r="Q55" s="136">
        <v>0.70833333333333337</v>
      </c>
      <c r="R55" s="133">
        <v>3</v>
      </c>
      <c r="S55" s="133" t="s">
        <v>99</v>
      </c>
      <c r="T55" s="133">
        <v>3</v>
      </c>
      <c r="U55" s="133" t="s">
        <v>99</v>
      </c>
      <c r="V55" s="131"/>
      <c r="W55" s="137">
        <v>2</v>
      </c>
      <c r="X55" s="138">
        <v>0.70833333333333337</v>
      </c>
      <c r="Y55" s="133">
        <v>2</v>
      </c>
      <c r="Z55" s="133" t="s">
        <v>99</v>
      </c>
      <c r="AA55" s="133">
        <v>2</v>
      </c>
      <c r="AB55" s="133" t="s">
        <v>99</v>
      </c>
      <c r="AH55" s="161"/>
    </row>
    <row r="56" spans="1:34" ht="15.75" customHeight="1">
      <c r="A56" s="178"/>
      <c r="B56" s="178"/>
      <c r="C56" s="178"/>
      <c r="D56" s="178"/>
      <c r="E56" s="178"/>
      <c r="F56" s="178"/>
      <c r="G56" s="178"/>
      <c r="H56" s="178"/>
      <c r="I56" s="178"/>
      <c r="N56" s="161">
        <v>1050</v>
      </c>
      <c r="P56" s="116">
        <v>1</v>
      </c>
      <c r="Q56" s="136">
        <v>0.72916666666666663</v>
      </c>
      <c r="R56" s="133">
        <v>2</v>
      </c>
      <c r="S56" s="133" t="s">
        <v>72</v>
      </c>
      <c r="T56" s="133">
        <v>2</v>
      </c>
      <c r="U56" s="133" t="s">
        <v>72</v>
      </c>
      <c r="V56" s="131"/>
      <c r="W56" s="137">
        <v>2</v>
      </c>
      <c r="X56" s="138">
        <v>0.72916666666666663</v>
      </c>
      <c r="Y56" s="133">
        <v>3</v>
      </c>
      <c r="Z56" s="133" t="s">
        <v>99</v>
      </c>
      <c r="AA56" s="133">
        <v>3</v>
      </c>
      <c r="AB56" s="133" t="s">
        <v>99</v>
      </c>
      <c r="AH56" s="161"/>
    </row>
    <row r="57" spans="1:34" ht="15.75" customHeight="1">
      <c r="A57" s="178"/>
      <c r="B57" s="178"/>
      <c r="C57" s="178"/>
      <c r="D57" s="178"/>
      <c r="E57" s="178"/>
      <c r="F57" s="178"/>
      <c r="G57" s="178"/>
      <c r="H57" s="178"/>
      <c r="I57" s="178"/>
      <c r="N57" s="161">
        <v>1080</v>
      </c>
      <c r="P57" s="116">
        <v>1</v>
      </c>
      <c r="Q57" s="136">
        <v>0.75</v>
      </c>
      <c r="R57" s="133">
        <v>2</v>
      </c>
      <c r="S57" s="133" t="s">
        <v>72</v>
      </c>
      <c r="T57" s="133">
        <v>2</v>
      </c>
      <c r="U57" s="133" t="s">
        <v>72</v>
      </c>
      <c r="V57" s="131"/>
      <c r="W57" s="137">
        <v>2</v>
      </c>
      <c r="X57" s="138">
        <v>0.75</v>
      </c>
      <c r="Y57" s="133">
        <v>2</v>
      </c>
      <c r="Z57" s="133" t="s">
        <v>99</v>
      </c>
      <c r="AA57" s="133">
        <v>2</v>
      </c>
      <c r="AB57" s="133" t="s">
        <v>99</v>
      </c>
      <c r="AH57" s="161"/>
    </row>
    <row r="58" spans="1:34" ht="15.75" customHeight="1">
      <c r="A58" s="178"/>
      <c r="B58" s="178"/>
      <c r="C58" s="178"/>
      <c r="D58" s="178"/>
      <c r="E58" s="178"/>
      <c r="F58" s="178"/>
      <c r="G58" s="178"/>
      <c r="H58" s="178"/>
      <c r="I58" s="178"/>
      <c r="N58" s="161">
        <v>1110</v>
      </c>
      <c r="P58" s="116">
        <v>1</v>
      </c>
      <c r="Q58" s="136">
        <v>0.77083333333333337</v>
      </c>
      <c r="R58" s="133">
        <v>2</v>
      </c>
      <c r="S58" s="133" t="s">
        <v>72</v>
      </c>
      <c r="T58" s="133">
        <v>2</v>
      </c>
      <c r="U58" s="133" t="s">
        <v>72</v>
      </c>
      <c r="V58" s="131"/>
      <c r="W58" s="137">
        <v>2</v>
      </c>
      <c r="X58" s="138">
        <v>0.77083333333333337</v>
      </c>
      <c r="Y58" s="133">
        <v>3</v>
      </c>
      <c r="Z58" s="133" t="s">
        <v>99</v>
      </c>
      <c r="AA58" s="133">
        <v>3</v>
      </c>
      <c r="AB58" s="133" t="s">
        <v>99</v>
      </c>
      <c r="AH58" s="161"/>
    </row>
    <row r="59" spans="1:34" ht="15.75" customHeight="1">
      <c r="A59" s="178"/>
      <c r="B59" s="178"/>
      <c r="C59" s="178"/>
      <c r="D59" s="178"/>
      <c r="E59" s="178"/>
      <c r="F59" s="178"/>
      <c r="G59" s="178"/>
      <c r="H59" s="178"/>
      <c r="I59" s="178"/>
      <c r="N59" s="161">
        <v>1140</v>
      </c>
      <c r="P59" s="116">
        <v>1</v>
      </c>
      <c r="Q59" s="136">
        <v>0.79166666666666663</v>
      </c>
      <c r="R59" s="133">
        <v>2</v>
      </c>
      <c r="S59" s="133" t="s">
        <v>72</v>
      </c>
      <c r="T59" s="133">
        <v>2</v>
      </c>
      <c r="U59" s="133" t="s">
        <v>72</v>
      </c>
      <c r="V59" s="131"/>
      <c r="W59" s="137">
        <v>2</v>
      </c>
      <c r="X59" s="138">
        <v>0.79166666666666663</v>
      </c>
      <c r="Y59" s="133">
        <v>2</v>
      </c>
      <c r="Z59" s="133" t="s">
        <v>99</v>
      </c>
      <c r="AA59" s="133">
        <v>2</v>
      </c>
      <c r="AB59" s="133" t="s">
        <v>99</v>
      </c>
      <c r="AH59" s="161"/>
    </row>
    <row r="60" spans="1:34" ht="15.75" customHeight="1">
      <c r="A60" s="178"/>
      <c r="B60" s="178"/>
      <c r="C60" s="178"/>
      <c r="D60" s="178"/>
      <c r="E60" s="186"/>
      <c r="F60" s="186"/>
      <c r="G60" s="186"/>
      <c r="H60" s="186"/>
      <c r="I60" s="186"/>
      <c r="N60" s="161">
        <v>1170</v>
      </c>
      <c r="P60" s="116">
        <v>1</v>
      </c>
      <c r="Q60" s="136">
        <v>0.8125</v>
      </c>
      <c r="R60" s="133">
        <v>2</v>
      </c>
      <c r="S60" s="133" t="s">
        <v>72</v>
      </c>
      <c r="T60" s="133">
        <v>2</v>
      </c>
      <c r="U60" s="133" t="s">
        <v>72</v>
      </c>
      <c r="V60" s="131"/>
      <c r="W60" s="137">
        <v>2</v>
      </c>
      <c r="X60" s="138">
        <v>0.8125</v>
      </c>
      <c r="Y60" s="133">
        <v>3</v>
      </c>
      <c r="Z60" s="133" t="s">
        <v>99</v>
      </c>
      <c r="AA60" s="133">
        <v>3</v>
      </c>
      <c r="AB60" s="133" t="s">
        <v>99</v>
      </c>
      <c r="AH60" s="161"/>
    </row>
    <row r="61" spans="1:34" ht="15.75" customHeight="1">
      <c r="A61" s="178"/>
      <c r="B61" s="178"/>
      <c r="C61" s="178"/>
      <c r="D61" s="178"/>
      <c r="E61" s="178"/>
      <c r="F61" s="178"/>
      <c r="G61" s="178"/>
      <c r="H61" s="178"/>
      <c r="I61" s="178"/>
      <c r="N61" s="161">
        <v>1200</v>
      </c>
      <c r="P61" s="116">
        <v>1</v>
      </c>
      <c r="Q61" s="136">
        <v>0.83333333333333337</v>
      </c>
      <c r="R61" s="133">
        <v>2</v>
      </c>
      <c r="S61" s="133" t="s">
        <v>72</v>
      </c>
      <c r="T61" s="133">
        <v>2</v>
      </c>
      <c r="U61" s="133" t="s">
        <v>72</v>
      </c>
      <c r="V61" s="131"/>
      <c r="W61" s="137">
        <v>2</v>
      </c>
      <c r="X61" s="138">
        <v>0.83333333333333337</v>
      </c>
      <c r="Y61" s="133">
        <v>2</v>
      </c>
      <c r="Z61" s="133" t="s">
        <v>72</v>
      </c>
      <c r="AA61" s="133">
        <v>2</v>
      </c>
      <c r="AB61" s="133" t="s">
        <v>72</v>
      </c>
      <c r="AH61" s="161"/>
    </row>
    <row r="62" spans="1:34" ht="15.75" customHeight="1">
      <c r="A62" s="178"/>
      <c r="B62" s="178"/>
      <c r="C62" s="178"/>
      <c r="D62" s="187"/>
      <c r="E62" s="187"/>
      <c r="F62" s="187"/>
      <c r="G62" s="187"/>
      <c r="H62" s="187"/>
      <c r="I62" s="187"/>
      <c r="N62" s="161">
        <v>1230</v>
      </c>
      <c r="P62" s="116">
        <v>1</v>
      </c>
      <c r="Q62" s="136">
        <v>0.85416666666666663</v>
      </c>
      <c r="R62" s="133">
        <v>2</v>
      </c>
      <c r="S62" s="133" t="s">
        <v>72</v>
      </c>
      <c r="T62" s="133">
        <v>2</v>
      </c>
      <c r="U62" s="133" t="s">
        <v>72</v>
      </c>
      <c r="V62" s="131"/>
      <c r="W62" s="137">
        <v>2</v>
      </c>
      <c r="X62" s="138">
        <v>0.85416666666666663</v>
      </c>
      <c r="Y62" s="133">
        <v>2</v>
      </c>
      <c r="Z62" s="133" t="s">
        <v>72</v>
      </c>
      <c r="AA62" s="133">
        <v>2</v>
      </c>
      <c r="AB62" s="133" t="s">
        <v>72</v>
      </c>
      <c r="AH62" s="161"/>
    </row>
    <row r="63" spans="1:34" ht="15.75" customHeight="1">
      <c r="A63" s="178"/>
      <c r="B63" s="178"/>
      <c r="C63" s="178"/>
      <c r="D63" s="186"/>
      <c r="E63" s="186"/>
      <c r="F63" s="186"/>
      <c r="G63" s="186"/>
      <c r="H63" s="186"/>
      <c r="I63" s="186"/>
      <c r="N63" s="161">
        <v>1260</v>
      </c>
      <c r="P63" s="116">
        <v>1</v>
      </c>
      <c r="Q63" s="136">
        <v>0.875</v>
      </c>
      <c r="R63" s="133">
        <v>1</v>
      </c>
      <c r="S63" s="133" t="s">
        <v>67</v>
      </c>
      <c r="T63" s="133">
        <v>1</v>
      </c>
      <c r="U63" s="133" t="s">
        <v>67</v>
      </c>
      <c r="V63" s="131"/>
      <c r="W63" s="137">
        <v>2</v>
      </c>
      <c r="X63" s="138">
        <v>0.875</v>
      </c>
      <c r="Y63" s="133">
        <v>2</v>
      </c>
      <c r="Z63" s="133" t="s">
        <v>72</v>
      </c>
      <c r="AA63" s="133">
        <v>2</v>
      </c>
      <c r="AB63" s="133" t="s">
        <v>72</v>
      </c>
      <c r="AH63" s="161"/>
    </row>
    <row r="64" spans="1:34" ht="15.75" customHeight="1">
      <c r="A64" s="178"/>
      <c r="B64" s="178"/>
      <c r="C64" s="178"/>
      <c r="D64" s="186"/>
      <c r="E64" s="186"/>
      <c r="F64" s="186"/>
      <c r="G64" s="186"/>
      <c r="H64" s="186"/>
      <c r="I64" s="186"/>
      <c r="N64" s="161">
        <v>1290</v>
      </c>
      <c r="P64" s="116">
        <v>1</v>
      </c>
      <c r="Q64" s="136">
        <v>0.89583333333333304</v>
      </c>
      <c r="R64" s="133">
        <v>2</v>
      </c>
      <c r="S64" s="133" t="s">
        <v>67</v>
      </c>
      <c r="T64" s="133">
        <v>2</v>
      </c>
      <c r="U64" s="133" t="s">
        <v>67</v>
      </c>
      <c r="V64" s="131"/>
      <c r="W64" s="137">
        <v>2</v>
      </c>
      <c r="X64" s="138">
        <v>0.89583333333333304</v>
      </c>
      <c r="Y64" s="133">
        <v>2</v>
      </c>
      <c r="Z64" s="133" t="s">
        <v>72</v>
      </c>
      <c r="AA64" s="133">
        <v>2</v>
      </c>
      <c r="AB64" s="133" t="s">
        <v>72</v>
      </c>
      <c r="AH64" s="161"/>
    </row>
    <row r="65" spans="1:34" ht="15.75" customHeight="1">
      <c r="A65" s="178"/>
      <c r="B65" s="178"/>
      <c r="C65" s="178"/>
      <c r="D65" s="178"/>
      <c r="E65" s="178"/>
      <c r="F65" s="178"/>
      <c r="G65" s="178"/>
      <c r="H65" s="178"/>
      <c r="I65" s="178"/>
      <c r="N65" s="161">
        <v>1320</v>
      </c>
      <c r="P65" s="116">
        <v>1</v>
      </c>
      <c r="Q65" s="136">
        <v>0.91666666666666663</v>
      </c>
      <c r="R65" s="133">
        <v>1</v>
      </c>
      <c r="S65" s="133" t="s">
        <v>67</v>
      </c>
      <c r="T65" s="133">
        <v>1</v>
      </c>
      <c r="U65" s="133" t="s">
        <v>67</v>
      </c>
      <c r="V65" s="131"/>
      <c r="W65" s="137">
        <v>2</v>
      </c>
      <c r="X65" s="138">
        <v>0.91666666666666663</v>
      </c>
      <c r="Y65" s="133">
        <v>2</v>
      </c>
      <c r="Z65" s="133" t="s">
        <v>72</v>
      </c>
      <c r="AA65" s="133">
        <v>2</v>
      </c>
      <c r="AB65" s="133" t="s">
        <v>72</v>
      </c>
      <c r="AH65" s="161"/>
    </row>
    <row r="66" spans="1:34" ht="15.75" customHeight="1">
      <c r="A66" s="178"/>
      <c r="B66" s="178"/>
      <c r="C66" s="178"/>
      <c r="D66" s="178"/>
      <c r="E66" s="178"/>
      <c r="F66" s="178"/>
      <c r="G66" s="178"/>
      <c r="H66" s="178"/>
      <c r="I66" s="178"/>
      <c r="N66" s="161">
        <v>1350</v>
      </c>
      <c r="P66" s="116">
        <v>1</v>
      </c>
      <c r="Q66" s="136">
        <v>0.9375</v>
      </c>
      <c r="R66" s="133">
        <v>2</v>
      </c>
      <c r="S66" s="133" t="s">
        <v>67</v>
      </c>
      <c r="T66" s="133">
        <v>2</v>
      </c>
      <c r="U66" s="133" t="s">
        <v>67</v>
      </c>
      <c r="V66" s="131"/>
      <c r="W66" s="137">
        <v>2</v>
      </c>
      <c r="X66" s="138">
        <v>0.9375</v>
      </c>
      <c r="Y66" s="133">
        <v>2</v>
      </c>
      <c r="Z66" s="133" t="s">
        <v>72</v>
      </c>
      <c r="AA66" s="133">
        <v>2</v>
      </c>
      <c r="AB66" s="133" t="s">
        <v>72</v>
      </c>
      <c r="AH66" s="161"/>
    </row>
    <row r="67" spans="1:34" ht="15.75" customHeight="1">
      <c r="A67" s="178"/>
      <c r="B67" s="178"/>
      <c r="C67" s="178"/>
      <c r="D67" s="178"/>
      <c r="E67" s="178"/>
      <c r="F67" s="178"/>
      <c r="G67" s="178"/>
      <c r="H67" s="178"/>
      <c r="I67" s="178"/>
      <c r="N67" s="161">
        <v>1380</v>
      </c>
      <c r="P67" s="116">
        <v>1</v>
      </c>
      <c r="Q67" s="136">
        <v>0.95833333333333337</v>
      </c>
      <c r="R67" s="133">
        <v>0</v>
      </c>
      <c r="S67" s="133" t="s">
        <v>63</v>
      </c>
      <c r="T67" s="133">
        <v>0</v>
      </c>
      <c r="U67" s="133" t="s">
        <v>63</v>
      </c>
      <c r="V67" s="131"/>
      <c r="W67" s="137">
        <v>2</v>
      </c>
      <c r="X67" s="138">
        <v>0.95833333333333337</v>
      </c>
      <c r="Y67" s="133">
        <v>0</v>
      </c>
      <c r="Z67" s="133" t="s">
        <v>63</v>
      </c>
      <c r="AA67" s="133">
        <v>0</v>
      </c>
      <c r="AB67" s="133" t="s">
        <v>63</v>
      </c>
      <c r="AH67" s="161"/>
    </row>
    <row r="68" spans="1:34" ht="15.75" customHeight="1">
      <c r="A68" s="178"/>
      <c r="B68" s="178"/>
      <c r="C68" s="178"/>
      <c r="D68" s="178"/>
      <c r="E68" s="178"/>
      <c r="F68" s="178"/>
      <c r="G68" s="178"/>
      <c r="H68" s="178"/>
      <c r="I68" s="178"/>
      <c r="N68" s="161">
        <v>1410</v>
      </c>
      <c r="P68" s="116">
        <v>1</v>
      </c>
      <c r="Q68" s="136">
        <v>0.97916666666666663</v>
      </c>
      <c r="R68" s="133">
        <v>0</v>
      </c>
      <c r="S68" s="133" t="s">
        <v>63</v>
      </c>
      <c r="T68" s="133">
        <v>0</v>
      </c>
      <c r="U68" s="133" t="s">
        <v>63</v>
      </c>
      <c r="V68" s="131"/>
      <c r="W68" s="137">
        <v>2</v>
      </c>
      <c r="X68" s="138">
        <v>0.97916666666666663</v>
      </c>
      <c r="Y68" s="133">
        <v>0</v>
      </c>
      <c r="Z68" s="133" t="s">
        <v>63</v>
      </c>
      <c r="AA68" s="133">
        <v>0</v>
      </c>
      <c r="AB68" s="133" t="s">
        <v>63</v>
      </c>
      <c r="AH68" s="161"/>
    </row>
    <row r="69" spans="1:34" ht="15.75" customHeight="1">
      <c r="A69" s="178"/>
      <c r="B69" s="178"/>
      <c r="C69" s="178"/>
      <c r="D69" s="178"/>
      <c r="E69" s="178"/>
      <c r="F69" s="178"/>
      <c r="G69" s="178"/>
      <c r="H69" s="178"/>
      <c r="I69" s="178"/>
      <c r="N69" s="161">
        <v>0</v>
      </c>
      <c r="P69" s="116">
        <v>1</v>
      </c>
      <c r="Q69" s="136">
        <v>0</v>
      </c>
      <c r="R69" s="133">
        <v>0</v>
      </c>
      <c r="S69" s="133" t="s">
        <v>63</v>
      </c>
      <c r="T69" s="133">
        <v>0</v>
      </c>
      <c r="U69" s="133" t="s">
        <v>63</v>
      </c>
      <c r="V69" s="131"/>
      <c r="W69" s="137">
        <v>2</v>
      </c>
      <c r="X69" s="138">
        <v>0</v>
      </c>
      <c r="Y69" s="133">
        <v>0</v>
      </c>
      <c r="Z69" s="133" t="s">
        <v>63</v>
      </c>
      <c r="AA69" s="133">
        <v>0</v>
      </c>
      <c r="AB69" s="133" t="s">
        <v>63</v>
      </c>
      <c r="AH69" s="161"/>
    </row>
    <row r="70" spans="1:34" ht="15.75" customHeight="1">
      <c r="D70" s="167"/>
      <c r="E70" s="167"/>
      <c r="F70" s="167"/>
      <c r="G70" s="167"/>
      <c r="H70" s="167"/>
      <c r="I70" s="167"/>
      <c r="N70" s="161">
        <v>30</v>
      </c>
      <c r="P70" s="116">
        <v>1</v>
      </c>
      <c r="Q70" s="136">
        <v>2.0833333333333332E-2</v>
      </c>
      <c r="R70" s="133">
        <v>0</v>
      </c>
      <c r="S70" s="133" t="s">
        <v>63</v>
      </c>
      <c r="T70" s="133">
        <v>0</v>
      </c>
      <c r="U70" s="133" t="s">
        <v>63</v>
      </c>
      <c r="V70" s="131"/>
      <c r="W70" s="137">
        <v>2</v>
      </c>
      <c r="X70" s="138">
        <v>2.0833333333333332E-2</v>
      </c>
      <c r="Y70" s="133">
        <v>0</v>
      </c>
      <c r="Z70" s="133" t="s">
        <v>63</v>
      </c>
      <c r="AA70" s="133">
        <v>0</v>
      </c>
      <c r="AB70" s="133" t="s">
        <v>63</v>
      </c>
      <c r="AH70" s="161"/>
    </row>
    <row r="71" spans="1:34" ht="15.75" customHeight="1">
      <c r="D71" s="167"/>
      <c r="E71" s="167"/>
      <c r="F71" s="167"/>
      <c r="G71" s="167"/>
      <c r="H71" s="167"/>
      <c r="I71" s="167"/>
      <c r="N71" s="161">
        <v>60</v>
      </c>
      <c r="P71" s="116">
        <v>1</v>
      </c>
      <c r="Q71" s="136">
        <v>4.1666666666666699E-2</v>
      </c>
      <c r="R71" s="133">
        <v>0</v>
      </c>
      <c r="S71" s="133" t="s">
        <v>63</v>
      </c>
      <c r="T71" s="133">
        <v>0</v>
      </c>
      <c r="U71" s="133" t="s">
        <v>63</v>
      </c>
      <c r="V71" s="131"/>
      <c r="W71" s="137">
        <v>2</v>
      </c>
      <c r="X71" s="138">
        <v>4.1666666666666699E-2</v>
      </c>
      <c r="Y71" s="133">
        <v>0</v>
      </c>
      <c r="Z71" s="133" t="s">
        <v>63</v>
      </c>
      <c r="AA71" s="133">
        <v>0</v>
      </c>
      <c r="AB71" s="133" t="s">
        <v>63</v>
      </c>
      <c r="AH71" s="161"/>
    </row>
    <row r="72" spans="1:34" ht="15.75" customHeight="1">
      <c r="N72" s="161">
        <v>90</v>
      </c>
      <c r="P72" s="116">
        <v>1</v>
      </c>
      <c r="Q72" s="136">
        <v>6.25E-2</v>
      </c>
      <c r="R72" s="133">
        <v>0</v>
      </c>
      <c r="S72" s="133" t="s">
        <v>63</v>
      </c>
      <c r="T72" s="133">
        <v>0</v>
      </c>
      <c r="U72" s="133" t="s">
        <v>63</v>
      </c>
      <c r="V72" s="131"/>
      <c r="W72" s="137">
        <v>2</v>
      </c>
      <c r="X72" s="138">
        <v>6.25E-2</v>
      </c>
      <c r="Y72" s="133">
        <v>0</v>
      </c>
      <c r="Z72" s="133" t="s">
        <v>63</v>
      </c>
      <c r="AA72" s="133">
        <v>0</v>
      </c>
      <c r="AB72" s="133" t="s">
        <v>63</v>
      </c>
      <c r="AH72" s="161"/>
    </row>
    <row r="73" spans="1:34" ht="15.75" customHeight="1">
      <c r="N73" s="161">
        <v>120</v>
      </c>
      <c r="P73" s="116">
        <v>1</v>
      </c>
      <c r="Q73" s="136">
        <v>8.3333333333333301E-2</v>
      </c>
      <c r="R73" s="133">
        <v>0</v>
      </c>
      <c r="S73" s="133" t="s">
        <v>63</v>
      </c>
      <c r="T73" s="133">
        <v>0</v>
      </c>
      <c r="U73" s="133" t="s">
        <v>63</v>
      </c>
      <c r="V73" s="131"/>
      <c r="W73" s="137">
        <v>2</v>
      </c>
      <c r="X73" s="136">
        <v>8.3333333333333301E-2</v>
      </c>
      <c r="Y73" s="133">
        <v>0</v>
      </c>
      <c r="Z73" s="133" t="s">
        <v>63</v>
      </c>
      <c r="AA73" s="133">
        <v>0</v>
      </c>
      <c r="AB73" s="133" t="s">
        <v>63</v>
      </c>
      <c r="AH73" s="161"/>
    </row>
    <row r="74" spans="1:34" ht="15.75" customHeight="1">
      <c r="N74" s="161">
        <v>150</v>
      </c>
      <c r="P74" s="116">
        <v>1</v>
      </c>
      <c r="Q74" s="136">
        <v>0.104166666666667</v>
      </c>
      <c r="R74" s="133">
        <v>0</v>
      </c>
      <c r="S74" s="133" t="s">
        <v>63</v>
      </c>
      <c r="T74" s="133">
        <v>0</v>
      </c>
      <c r="U74" s="133" t="s">
        <v>63</v>
      </c>
      <c r="V74" s="131"/>
      <c r="W74" s="137">
        <v>2</v>
      </c>
      <c r="X74" s="136">
        <v>0.104166666666667</v>
      </c>
      <c r="Y74" s="133">
        <v>0</v>
      </c>
      <c r="Z74" s="133" t="s">
        <v>63</v>
      </c>
      <c r="AA74" s="133">
        <v>0</v>
      </c>
      <c r="AB74" s="133" t="s">
        <v>63</v>
      </c>
      <c r="AH74" s="161"/>
    </row>
    <row r="75" spans="1:34" ht="15.75" customHeight="1">
      <c r="P75" s="231" t="s">
        <v>60</v>
      </c>
      <c r="Q75" s="232"/>
      <c r="R75" s="188">
        <f>SUM(R27:R74)</f>
        <v>85</v>
      </c>
      <c r="S75" s="188"/>
      <c r="T75" s="188">
        <f>SUM(T27:T74)</f>
        <v>85</v>
      </c>
      <c r="U75" s="188"/>
      <c r="V75" s="131"/>
      <c r="W75" s="231" t="s">
        <v>60</v>
      </c>
      <c r="X75" s="232"/>
      <c r="Y75" s="188">
        <f>SUM(Y27:Y74)</f>
        <v>65</v>
      </c>
      <c r="Z75" s="188"/>
      <c r="AA75" s="188">
        <f>SUM(AA27:AA74)</f>
        <v>65</v>
      </c>
      <c r="AB75" s="188"/>
      <c r="AH75" s="161"/>
    </row>
    <row r="76" spans="1:34" ht="15.75" customHeight="1">
      <c r="P76" s="201"/>
      <c r="Q76" s="201"/>
      <c r="R76" s="201"/>
      <c r="S76" s="201"/>
      <c r="T76" s="201"/>
      <c r="U76" s="201"/>
      <c r="V76" s="131"/>
      <c r="W76" s="201"/>
      <c r="X76" s="201"/>
      <c r="Y76" s="201"/>
      <c r="Z76" s="201"/>
      <c r="AA76" s="201"/>
      <c r="AB76" s="201"/>
      <c r="AH76" s="161"/>
    </row>
    <row r="77" spans="1:34" ht="15.75" customHeight="1">
      <c r="P77" s="201"/>
      <c r="Q77" s="201"/>
      <c r="R77" s="201"/>
      <c r="S77" s="201"/>
      <c r="T77" s="201"/>
      <c r="U77" s="201"/>
      <c r="V77" s="131"/>
      <c r="W77" s="201"/>
      <c r="X77" s="201"/>
      <c r="Y77" s="201"/>
      <c r="Z77" s="201"/>
      <c r="AA77" s="201"/>
      <c r="AB77" s="201"/>
      <c r="AH77" s="161"/>
    </row>
    <row r="78" spans="1:34" ht="15.75" customHeight="1">
      <c r="P78" s="201"/>
      <c r="Q78" s="201"/>
      <c r="R78" s="201"/>
      <c r="S78" s="201"/>
      <c r="T78" s="201"/>
      <c r="U78" s="201"/>
      <c r="V78" s="131"/>
      <c r="W78" s="201"/>
      <c r="X78" s="201"/>
      <c r="Y78" s="201"/>
      <c r="Z78" s="201"/>
      <c r="AA78" s="201"/>
      <c r="AB78" s="201"/>
      <c r="AH78" s="161"/>
    </row>
    <row r="79" spans="1:34" ht="15.75" customHeight="1">
      <c r="P79" s="201"/>
      <c r="Q79" s="201"/>
      <c r="R79" s="201"/>
      <c r="S79" s="201"/>
      <c r="T79" s="201"/>
      <c r="U79" s="201"/>
      <c r="V79" s="131"/>
      <c r="W79" s="201"/>
      <c r="X79" s="201"/>
      <c r="Y79" s="201"/>
      <c r="Z79" s="201"/>
      <c r="AA79" s="201"/>
      <c r="AB79" s="201"/>
      <c r="AH79" s="161"/>
    </row>
    <row r="80" spans="1:34" ht="15.75" customHeight="1">
      <c r="P80" s="201"/>
      <c r="Q80" s="201"/>
      <c r="R80" s="201"/>
      <c r="S80" s="201"/>
      <c r="T80" s="201"/>
      <c r="U80" s="201"/>
      <c r="V80" s="131"/>
      <c r="W80" s="201"/>
      <c r="X80" s="201"/>
      <c r="Y80" s="201"/>
      <c r="Z80" s="201"/>
      <c r="AA80" s="201"/>
      <c r="AB80" s="201"/>
      <c r="AH80" s="161"/>
    </row>
    <row r="81" spans="16:34" ht="15.75" customHeight="1">
      <c r="P81" s="201"/>
      <c r="Q81" s="201"/>
      <c r="R81" s="201"/>
      <c r="S81" s="201"/>
      <c r="T81" s="201"/>
      <c r="U81" s="201"/>
      <c r="V81" s="131"/>
      <c r="W81" s="201"/>
      <c r="X81" s="201"/>
      <c r="Y81" s="201"/>
      <c r="Z81" s="201"/>
      <c r="AA81" s="201"/>
      <c r="AB81" s="201"/>
      <c r="AH81" s="161"/>
    </row>
    <row r="82" spans="16:34" ht="15.75" customHeight="1">
      <c r="P82" s="201"/>
      <c r="Q82" s="201"/>
      <c r="R82" s="201"/>
      <c r="S82" s="201"/>
      <c r="T82" s="201"/>
      <c r="U82" s="201"/>
      <c r="V82" s="131"/>
      <c r="W82" s="201"/>
      <c r="X82" s="201"/>
      <c r="Y82" s="201"/>
      <c r="Z82" s="201"/>
      <c r="AA82" s="201"/>
      <c r="AB82" s="201"/>
      <c r="AH82" s="161"/>
    </row>
    <row r="83" spans="16:34" ht="15.75" customHeight="1">
      <c r="P83" s="201"/>
      <c r="Q83" s="201"/>
      <c r="R83" s="201"/>
      <c r="S83" s="201"/>
      <c r="T83" s="201"/>
      <c r="U83" s="201"/>
      <c r="V83" s="131"/>
      <c r="W83" s="201"/>
      <c r="X83" s="201"/>
      <c r="Y83" s="201"/>
      <c r="Z83" s="201"/>
      <c r="AA83" s="201"/>
      <c r="AB83" s="201"/>
      <c r="AH83" s="161"/>
    </row>
    <row r="84" spans="16:34" ht="15.75" customHeight="1">
      <c r="P84" s="201"/>
      <c r="Q84" s="201"/>
      <c r="R84" s="201"/>
      <c r="S84" s="201"/>
      <c r="T84" s="201"/>
      <c r="U84" s="201"/>
      <c r="V84" s="131"/>
      <c r="W84" s="201"/>
      <c r="X84" s="201"/>
      <c r="Y84" s="201"/>
      <c r="Z84" s="201"/>
      <c r="AA84" s="201"/>
      <c r="AB84" s="201"/>
      <c r="AH84" s="161"/>
    </row>
    <row r="85" spans="16:34" ht="15.75" customHeight="1">
      <c r="P85" s="201"/>
      <c r="Q85" s="201"/>
      <c r="R85" s="201"/>
      <c r="S85" s="201"/>
      <c r="T85" s="201"/>
      <c r="U85" s="201"/>
      <c r="V85" s="131"/>
      <c r="W85" s="201"/>
      <c r="X85" s="201"/>
      <c r="Y85" s="201"/>
      <c r="Z85" s="201"/>
      <c r="AA85" s="201"/>
      <c r="AB85" s="201"/>
      <c r="AH85" s="161"/>
    </row>
    <row r="86" spans="16:34" ht="15.75" customHeight="1">
      <c r="P86" s="201"/>
      <c r="Q86" s="201"/>
      <c r="R86" s="201"/>
      <c r="S86" s="201"/>
      <c r="T86" s="201"/>
      <c r="U86" s="201"/>
      <c r="V86" s="131"/>
      <c r="W86" s="201"/>
      <c r="X86" s="201"/>
      <c r="Y86" s="201"/>
      <c r="Z86" s="201"/>
      <c r="AA86" s="201"/>
      <c r="AB86" s="201"/>
      <c r="AH86" s="161"/>
    </row>
    <row r="87" spans="16:34" ht="15.75" customHeight="1">
      <c r="P87" s="201"/>
      <c r="Q87" s="201"/>
      <c r="R87" s="201"/>
      <c r="S87" s="201"/>
      <c r="T87" s="201"/>
      <c r="U87" s="201"/>
      <c r="V87" s="131"/>
      <c r="W87" s="201"/>
      <c r="X87" s="201"/>
      <c r="Y87" s="201"/>
      <c r="Z87" s="201"/>
      <c r="AA87" s="201"/>
      <c r="AB87" s="201"/>
      <c r="AH87" s="161"/>
    </row>
    <row r="88" spans="16:34" ht="15.75" customHeight="1">
      <c r="P88" s="201"/>
      <c r="Q88" s="201"/>
      <c r="R88" s="201"/>
      <c r="S88" s="201"/>
      <c r="T88" s="201"/>
      <c r="U88" s="201"/>
      <c r="V88" s="131"/>
      <c r="W88" s="201"/>
      <c r="X88" s="201"/>
      <c r="Y88" s="201"/>
      <c r="Z88" s="201"/>
      <c r="AA88" s="201"/>
      <c r="AB88" s="201"/>
      <c r="AH88" s="161"/>
    </row>
    <row r="89" spans="16:34" ht="15.75" customHeight="1">
      <c r="P89" s="201"/>
      <c r="Q89" s="201"/>
      <c r="R89" s="201"/>
      <c r="S89" s="201"/>
      <c r="T89" s="201"/>
      <c r="U89" s="201"/>
      <c r="V89" s="131"/>
      <c r="W89" s="201"/>
      <c r="X89" s="201"/>
      <c r="Y89" s="201"/>
      <c r="Z89" s="201"/>
      <c r="AA89" s="201"/>
      <c r="AB89" s="201"/>
      <c r="AH89" s="161"/>
    </row>
    <row r="90" spans="16:34" ht="15.75" customHeight="1">
      <c r="P90" s="201"/>
      <c r="Q90" s="201"/>
      <c r="R90" s="201"/>
      <c r="S90" s="201"/>
      <c r="T90" s="201"/>
      <c r="U90" s="201"/>
      <c r="V90" s="131"/>
      <c r="W90" s="201"/>
      <c r="X90" s="201"/>
      <c r="Y90" s="201"/>
      <c r="Z90" s="201"/>
      <c r="AA90" s="201"/>
      <c r="AB90" s="201"/>
      <c r="AH90" s="161"/>
    </row>
    <row r="91" spans="16:34" ht="15.75" customHeight="1">
      <c r="P91" s="201"/>
      <c r="Q91" s="201"/>
      <c r="R91" s="201"/>
      <c r="S91" s="201"/>
      <c r="T91" s="201"/>
      <c r="U91" s="201"/>
      <c r="V91" s="131"/>
      <c r="W91" s="201"/>
      <c r="X91" s="201"/>
      <c r="Y91" s="201"/>
      <c r="Z91" s="201"/>
      <c r="AA91" s="201"/>
      <c r="AB91" s="201"/>
      <c r="AH91" s="161"/>
    </row>
    <row r="92" spans="16:34" ht="15.75" customHeight="1">
      <c r="P92" s="201"/>
      <c r="Q92" s="201"/>
      <c r="R92" s="201"/>
      <c r="S92" s="201"/>
      <c r="T92" s="201"/>
      <c r="U92" s="201"/>
      <c r="V92" s="131"/>
      <c r="W92" s="201"/>
      <c r="X92" s="201"/>
      <c r="Y92" s="201"/>
      <c r="Z92" s="201"/>
      <c r="AA92" s="201"/>
      <c r="AB92" s="201"/>
      <c r="AH92" s="161"/>
    </row>
    <row r="93" spans="16:34" ht="15.75" customHeight="1">
      <c r="P93" s="201"/>
      <c r="Q93" s="201"/>
      <c r="R93" s="201"/>
      <c r="S93" s="201"/>
      <c r="T93" s="201"/>
      <c r="U93" s="201"/>
      <c r="V93" s="131"/>
      <c r="W93" s="201"/>
      <c r="X93" s="201"/>
      <c r="Y93" s="201"/>
      <c r="Z93" s="201"/>
      <c r="AA93" s="201"/>
      <c r="AB93" s="201"/>
      <c r="AH93" s="161"/>
    </row>
    <row r="94" spans="16:34" ht="15.75" customHeight="1">
      <c r="P94" s="201"/>
      <c r="Q94" s="201"/>
      <c r="R94" s="201"/>
      <c r="S94" s="201"/>
      <c r="T94" s="201"/>
      <c r="U94" s="201"/>
      <c r="V94" s="131"/>
      <c r="W94" s="201"/>
      <c r="X94" s="201"/>
      <c r="Y94" s="201"/>
      <c r="Z94" s="201"/>
      <c r="AA94" s="201"/>
      <c r="AB94" s="201"/>
      <c r="AH94" s="161"/>
    </row>
    <row r="95" spans="16:34" ht="15.75" customHeight="1">
      <c r="P95" s="201"/>
      <c r="Q95" s="201"/>
      <c r="R95" s="201"/>
      <c r="S95" s="201"/>
      <c r="T95" s="201"/>
      <c r="U95" s="201"/>
      <c r="V95" s="131"/>
      <c r="W95" s="201"/>
      <c r="X95" s="201"/>
      <c r="Y95" s="201"/>
      <c r="Z95" s="201"/>
      <c r="AA95" s="201"/>
      <c r="AB95" s="201"/>
      <c r="AH95" s="161"/>
    </row>
    <row r="96" spans="16:34" ht="15.75" customHeight="1">
      <c r="P96" s="201"/>
      <c r="Q96" s="201"/>
      <c r="R96" s="201"/>
      <c r="S96" s="201"/>
      <c r="T96" s="201"/>
      <c r="U96" s="201"/>
      <c r="V96" s="131"/>
      <c r="W96" s="201"/>
      <c r="X96" s="201"/>
      <c r="Y96" s="201"/>
      <c r="Z96" s="201"/>
      <c r="AA96" s="201"/>
      <c r="AB96" s="201"/>
      <c r="AH96" s="161"/>
    </row>
    <row r="97" spans="2:34" ht="15.75" customHeight="1">
      <c r="P97" s="201"/>
      <c r="Q97" s="201"/>
      <c r="R97" s="201"/>
      <c r="S97" s="201"/>
      <c r="T97" s="201"/>
      <c r="U97" s="201"/>
      <c r="V97" s="131"/>
      <c r="W97" s="201"/>
      <c r="X97" s="201"/>
      <c r="Y97" s="201"/>
      <c r="Z97" s="201"/>
      <c r="AA97" s="201"/>
      <c r="AB97" s="201"/>
      <c r="AH97" s="161"/>
    </row>
    <row r="98" spans="2:34" ht="15.75" customHeight="1">
      <c r="P98" s="201"/>
      <c r="Q98" s="201"/>
      <c r="R98" s="201"/>
      <c r="S98" s="201"/>
      <c r="T98" s="201"/>
      <c r="U98" s="201"/>
      <c r="V98" s="131"/>
      <c r="W98" s="201"/>
      <c r="X98" s="201"/>
      <c r="Y98" s="201"/>
      <c r="Z98" s="201"/>
      <c r="AA98" s="201"/>
      <c r="AB98" s="201"/>
      <c r="AH98" s="161"/>
    </row>
    <row r="99" spans="2:34" ht="15.75" customHeight="1">
      <c r="P99" s="201"/>
      <c r="Q99" s="201"/>
      <c r="R99" s="201"/>
      <c r="S99" s="201"/>
      <c r="T99" s="201"/>
      <c r="U99" s="201"/>
      <c r="V99" s="131"/>
      <c r="W99" s="201"/>
      <c r="X99" s="201"/>
      <c r="Y99" s="201"/>
      <c r="Z99" s="201"/>
      <c r="AA99" s="201"/>
      <c r="AB99" s="201"/>
      <c r="AH99" s="161"/>
    </row>
    <row r="100" spans="2:34" ht="15.75" customHeight="1">
      <c r="P100" s="201"/>
      <c r="Q100" s="201"/>
      <c r="R100" s="201"/>
      <c r="S100" s="201"/>
      <c r="T100" s="201"/>
      <c r="U100" s="201"/>
      <c r="V100" s="131"/>
      <c r="W100" s="201"/>
      <c r="X100" s="201"/>
      <c r="Y100" s="201"/>
      <c r="Z100" s="201"/>
      <c r="AA100" s="201"/>
      <c r="AB100" s="201"/>
      <c r="AH100" s="161"/>
    </row>
    <row r="101" spans="2:34" ht="15.75" customHeight="1">
      <c r="P101" s="189"/>
      <c r="Q101" s="190"/>
      <c r="R101" s="189"/>
      <c r="S101" s="191"/>
      <c r="T101" s="189"/>
      <c r="U101" s="191"/>
      <c r="V101" s="192"/>
      <c r="W101" s="193"/>
      <c r="X101" s="194"/>
      <c r="Y101" s="189"/>
      <c r="Z101" s="191"/>
      <c r="AA101" s="189"/>
      <c r="AB101" s="191"/>
      <c r="AH101" s="161"/>
    </row>
    <row r="102" spans="2:34" ht="15.75" customHeight="1">
      <c r="D102" s="204" t="s">
        <v>74</v>
      </c>
      <c r="E102" s="204"/>
      <c r="F102" s="204"/>
      <c r="G102" s="204"/>
      <c r="H102" s="204"/>
      <c r="I102" s="204"/>
      <c r="P102" s="189"/>
      <c r="Q102" s="190"/>
      <c r="R102" s="189"/>
      <c r="S102" s="191"/>
      <c r="T102" s="189"/>
      <c r="U102" s="191"/>
      <c r="V102" s="192"/>
      <c r="W102" s="193"/>
      <c r="X102" s="194"/>
      <c r="Y102" s="189"/>
      <c r="Z102" s="191"/>
      <c r="AA102" s="189"/>
      <c r="AB102" s="191"/>
      <c r="AH102" s="161"/>
    </row>
    <row r="103" spans="2:34" ht="15.75" customHeight="1">
      <c r="P103" s="189"/>
      <c r="Q103" s="190"/>
      <c r="R103" s="189"/>
      <c r="S103" s="191"/>
      <c r="T103" s="189"/>
      <c r="U103" s="191"/>
      <c r="V103" s="192"/>
      <c r="W103" s="193"/>
      <c r="X103" s="194"/>
      <c r="Y103" s="189"/>
      <c r="Z103" s="191"/>
      <c r="AA103" s="189"/>
      <c r="AB103" s="191"/>
      <c r="AH103" s="161"/>
    </row>
    <row r="104" spans="2:34" ht="15.75" customHeight="1">
      <c r="B104" s="233" t="s">
        <v>75</v>
      </c>
      <c r="C104" s="237" t="s">
        <v>76</v>
      </c>
      <c r="D104" s="229" t="s">
        <v>77</v>
      </c>
      <c r="E104" s="229" t="s">
        <v>78</v>
      </c>
      <c r="F104" s="229" t="s">
        <v>79</v>
      </c>
      <c r="G104" s="229" t="s">
        <v>80</v>
      </c>
      <c r="H104" s="229" t="s">
        <v>81</v>
      </c>
      <c r="I104" s="233" t="s">
        <v>82</v>
      </c>
      <c r="J104" s="233" t="s">
        <v>83</v>
      </c>
      <c r="P104" s="234" t="s">
        <v>5</v>
      </c>
      <c r="Q104" s="234" t="s">
        <v>56</v>
      </c>
      <c r="R104" s="224" t="s">
        <v>57</v>
      </c>
      <c r="S104" s="225"/>
      <c r="T104" s="224" t="s">
        <v>58</v>
      </c>
      <c r="U104" s="225"/>
      <c r="V104" s="192"/>
      <c r="W104" s="234" t="s">
        <v>5</v>
      </c>
      <c r="X104" s="234" t="s">
        <v>56</v>
      </c>
      <c r="Y104" s="224" t="s">
        <v>57</v>
      </c>
      <c r="Z104" s="225"/>
      <c r="AA104" s="224" t="s">
        <v>58</v>
      </c>
      <c r="AB104" s="225"/>
      <c r="AH104" s="161"/>
    </row>
    <row r="105" spans="2:34" ht="15.75" customHeight="1">
      <c r="B105" s="233"/>
      <c r="C105" s="238"/>
      <c r="D105" s="229"/>
      <c r="E105" s="229"/>
      <c r="F105" s="229"/>
      <c r="G105" s="229"/>
      <c r="H105" s="229"/>
      <c r="I105" s="233"/>
      <c r="J105" s="233"/>
      <c r="P105" s="235"/>
      <c r="Q105" s="235"/>
      <c r="R105" s="221" t="s">
        <v>60</v>
      </c>
      <c r="S105" s="221" t="s">
        <v>61</v>
      </c>
      <c r="T105" s="221" t="s">
        <v>84</v>
      </c>
      <c r="U105" s="221" t="s">
        <v>61</v>
      </c>
      <c r="V105" s="192"/>
      <c r="W105" s="235"/>
      <c r="X105" s="235"/>
      <c r="Y105" s="221" t="s">
        <v>60</v>
      </c>
      <c r="Z105" s="221" t="s">
        <v>61</v>
      </c>
      <c r="AA105" s="221" t="s">
        <v>60</v>
      </c>
      <c r="AB105" s="221" t="s">
        <v>61</v>
      </c>
      <c r="AH105" s="161"/>
    </row>
    <row r="106" spans="2:34" ht="15.75" customHeight="1">
      <c r="B106" s="233"/>
      <c r="C106" s="238"/>
      <c r="D106" s="229"/>
      <c r="E106" s="229"/>
      <c r="F106" s="229"/>
      <c r="G106" s="229"/>
      <c r="H106" s="229"/>
      <c r="I106" s="233"/>
      <c r="J106" s="233"/>
      <c r="P106" s="235"/>
      <c r="Q106" s="235"/>
      <c r="R106" s="222"/>
      <c r="S106" s="222"/>
      <c r="T106" s="222"/>
      <c r="U106" s="222"/>
      <c r="V106" s="192"/>
      <c r="W106" s="235"/>
      <c r="X106" s="235"/>
      <c r="Y106" s="222"/>
      <c r="Z106" s="222"/>
      <c r="AA106" s="222"/>
      <c r="AB106" s="222"/>
    </row>
    <row r="107" spans="2:34" ht="15.75" customHeight="1">
      <c r="B107" s="233"/>
      <c r="C107" s="238"/>
      <c r="D107" s="229"/>
      <c r="E107" s="229"/>
      <c r="F107" s="229"/>
      <c r="G107" s="229"/>
      <c r="H107" s="229"/>
      <c r="I107" s="233"/>
      <c r="J107" s="233"/>
      <c r="P107" s="235"/>
      <c r="Q107" s="235"/>
      <c r="R107" s="222"/>
      <c r="S107" s="222"/>
      <c r="T107" s="222"/>
      <c r="U107" s="222"/>
      <c r="V107" s="192"/>
      <c r="W107" s="235"/>
      <c r="X107" s="235"/>
      <c r="Y107" s="222"/>
      <c r="Z107" s="222"/>
      <c r="AA107" s="222"/>
      <c r="AB107" s="222"/>
    </row>
    <row r="108" spans="2:34" ht="15.75" customHeight="1">
      <c r="B108" s="233"/>
      <c r="C108" s="238"/>
      <c r="D108" s="229"/>
      <c r="E108" s="229"/>
      <c r="F108" s="229"/>
      <c r="G108" s="229"/>
      <c r="H108" s="229"/>
      <c r="I108" s="233"/>
      <c r="J108" s="233"/>
      <c r="P108" s="235"/>
      <c r="Q108" s="235"/>
      <c r="R108" s="222"/>
      <c r="S108" s="222"/>
      <c r="T108" s="222"/>
      <c r="U108" s="222"/>
      <c r="V108" s="192"/>
      <c r="W108" s="235"/>
      <c r="X108" s="235"/>
      <c r="Y108" s="222"/>
      <c r="Z108" s="222"/>
      <c r="AA108" s="222"/>
      <c r="AB108" s="222"/>
    </row>
    <row r="109" spans="2:34" ht="15.75" customHeight="1">
      <c r="B109" s="233"/>
      <c r="C109" s="238"/>
      <c r="D109" s="229"/>
      <c r="E109" s="229"/>
      <c r="F109" s="229"/>
      <c r="G109" s="229"/>
      <c r="H109" s="229"/>
      <c r="I109" s="233"/>
      <c r="J109" s="233"/>
      <c r="P109" s="236"/>
      <c r="Q109" s="236"/>
      <c r="R109" s="223"/>
      <c r="S109" s="223"/>
      <c r="T109" s="223"/>
      <c r="U109" s="223"/>
      <c r="V109" s="192"/>
      <c r="W109" s="236"/>
      <c r="X109" s="236"/>
      <c r="Y109" s="223"/>
      <c r="Z109" s="223"/>
      <c r="AA109" s="223"/>
      <c r="AB109" s="223"/>
    </row>
    <row r="110" spans="2:34" ht="15.75" customHeight="1">
      <c r="B110" s="233"/>
      <c r="C110" s="238"/>
      <c r="D110" s="229"/>
      <c r="E110" s="229"/>
      <c r="F110" s="229"/>
      <c r="G110" s="229"/>
      <c r="H110" s="229"/>
      <c r="I110" s="233"/>
      <c r="J110" s="233"/>
      <c r="P110" s="116">
        <v>3</v>
      </c>
      <c r="Q110" s="136">
        <v>0.125</v>
      </c>
      <c r="R110" s="116">
        <v>0</v>
      </c>
      <c r="S110" s="116" t="s">
        <v>63</v>
      </c>
      <c r="T110" s="116">
        <v>0</v>
      </c>
      <c r="U110" s="116" t="s">
        <v>63</v>
      </c>
      <c r="V110" s="131"/>
      <c r="W110" s="137">
        <v>4</v>
      </c>
      <c r="X110" s="136">
        <v>0.125</v>
      </c>
      <c r="Y110" s="116">
        <v>0</v>
      </c>
      <c r="Z110" s="116" t="s">
        <v>63</v>
      </c>
      <c r="AA110" s="116">
        <v>0</v>
      </c>
      <c r="AB110" s="116" t="s">
        <v>63</v>
      </c>
    </row>
    <row r="111" spans="2:34" ht="15.75" customHeight="1">
      <c r="B111" s="233"/>
      <c r="C111" s="239"/>
      <c r="D111" s="229"/>
      <c r="E111" s="229"/>
      <c r="F111" s="229"/>
      <c r="G111" s="229"/>
      <c r="H111" s="229"/>
      <c r="I111" s="233"/>
      <c r="J111" s="233"/>
      <c r="L111" s="161" t="s">
        <v>85</v>
      </c>
      <c r="M111" s="195" t="s">
        <v>18</v>
      </c>
      <c r="N111" s="195" t="s">
        <v>19</v>
      </c>
      <c r="O111" s="196"/>
      <c r="P111" s="116">
        <v>3</v>
      </c>
      <c r="Q111" s="136">
        <v>0.14583333333333301</v>
      </c>
      <c r="R111" s="116">
        <v>0</v>
      </c>
      <c r="S111" s="116" t="s">
        <v>63</v>
      </c>
      <c r="T111" s="116">
        <v>0</v>
      </c>
      <c r="U111" s="116" t="s">
        <v>63</v>
      </c>
      <c r="V111" s="131"/>
      <c r="W111" s="137">
        <v>4</v>
      </c>
      <c r="X111" s="136">
        <v>0.14583333333333301</v>
      </c>
      <c r="Y111" s="116">
        <v>0</v>
      </c>
      <c r="Z111" s="116" t="s">
        <v>63</v>
      </c>
      <c r="AA111" s="116">
        <v>0</v>
      </c>
      <c r="AB111" s="116" t="s">
        <v>63</v>
      </c>
      <c r="AH111" s="175"/>
    </row>
    <row r="112" spans="2:34" ht="15.75" customHeight="1">
      <c r="B112" s="112">
        <v>1</v>
      </c>
      <c r="C112" s="152" t="s">
        <v>186</v>
      </c>
      <c r="D112" s="161" t="s">
        <v>187</v>
      </c>
      <c r="E112" s="151">
        <v>55.690218526893901</v>
      </c>
      <c r="F112" s="151">
        <v>37.755199686893498</v>
      </c>
      <c r="G112" s="112">
        <f>IF(M112&gt;0,0,IF(N112&gt;0,1,""))</f>
        <v>0</v>
      </c>
      <c r="H112" s="160">
        <v>0</v>
      </c>
      <c r="I112" s="157"/>
      <c r="J112" s="112">
        <f>IF(AND(M112&gt;0,M112&lt;999),M112,IF(AND(N112&gt;0,N112&lt;999),N112," "))</f>
        <v>1</v>
      </c>
      <c r="L112" s="174">
        <v>1</v>
      </c>
      <c r="M112" s="197">
        <v>1</v>
      </c>
      <c r="N112" s="174">
        <v>0</v>
      </c>
      <c r="O112" s="196"/>
      <c r="P112" s="116">
        <v>3</v>
      </c>
      <c r="Q112" s="136">
        <v>0.16666666666666699</v>
      </c>
      <c r="R112" s="116">
        <v>0</v>
      </c>
      <c r="S112" s="116" t="s">
        <v>63</v>
      </c>
      <c r="T112" s="116">
        <v>0</v>
      </c>
      <c r="U112" s="116" t="s">
        <v>63</v>
      </c>
      <c r="V112" s="131"/>
      <c r="W112" s="137">
        <v>4</v>
      </c>
      <c r="X112" s="136">
        <v>0.16666666666666699</v>
      </c>
      <c r="Y112" s="116">
        <v>0</v>
      </c>
      <c r="Z112" s="116" t="s">
        <v>63</v>
      </c>
      <c r="AA112" s="116">
        <v>0</v>
      </c>
      <c r="AB112" s="116" t="s">
        <v>63</v>
      </c>
      <c r="AH112" s="175"/>
    </row>
    <row r="113" spans="2:34" ht="15.75" customHeight="1">
      <c r="B113" s="112">
        <f t="shared" ref="B113:B176" si="0">IF(C113=" ","",IF(C113=$L$9,B112,B112+1))</f>
        <v>2</v>
      </c>
      <c r="C113" s="152" t="s">
        <v>188</v>
      </c>
      <c r="D113" s="161" t="s">
        <v>189</v>
      </c>
      <c r="E113" s="151">
        <v>55.686634678370297</v>
      </c>
      <c r="F113" s="151">
        <v>37.752455653377901</v>
      </c>
      <c r="G113" s="112">
        <f t="shared" ref="G113:G176" si="1">IF(M113&gt;0,0,IF(N113&gt;0,1,""))</f>
        <v>0</v>
      </c>
      <c r="H113" s="160">
        <v>0.434</v>
      </c>
      <c r="I113" s="157">
        <f>IFERROR(IF(IF(ISERROR(H113-H112),"",H113-H112)&lt;0,"",H113-H112)," ")</f>
        <v>0.434</v>
      </c>
      <c r="J113" s="112">
        <f t="shared" ref="J113:J176" si="2">IF(AND(M113&gt;0,M113&lt;999),M113,IF(AND(N113&gt;0,N113&lt;999),N113," "))</f>
        <v>2</v>
      </c>
      <c r="L113" s="174">
        <v>2</v>
      </c>
      <c r="M113" s="197">
        <v>2</v>
      </c>
      <c r="N113" s="197">
        <v>0</v>
      </c>
      <c r="O113" s="196"/>
      <c r="P113" s="116">
        <v>3</v>
      </c>
      <c r="Q113" s="136">
        <v>0.1875</v>
      </c>
      <c r="R113" s="116">
        <v>0</v>
      </c>
      <c r="S113" s="116" t="s">
        <v>63</v>
      </c>
      <c r="T113" s="116">
        <v>0</v>
      </c>
      <c r="U113" s="116" t="s">
        <v>63</v>
      </c>
      <c r="V113" s="131"/>
      <c r="W113" s="137">
        <v>4</v>
      </c>
      <c r="X113" s="136">
        <v>0.1875</v>
      </c>
      <c r="Y113" s="116">
        <v>0</v>
      </c>
      <c r="Z113" s="116" t="s">
        <v>63</v>
      </c>
      <c r="AA113" s="116">
        <v>0</v>
      </c>
      <c r="AB113" s="116" t="s">
        <v>63</v>
      </c>
      <c r="AH113" s="156"/>
    </row>
    <row r="114" spans="2:34" ht="15.75" customHeight="1">
      <c r="B114" s="112">
        <f t="shared" si="0"/>
        <v>3</v>
      </c>
      <c r="C114" s="152" t="s">
        <v>190</v>
      </c>
      <c r="D114" s="161" t="s">
        <v>191</v>
      </c>
      <c r="E114" s="151">
        <v>55.685110999999999</v>
      </c>
      <c r="F114" s="151">
        <v>37.748313000000003</v>
      </c>
      <c r="G114" s="112">
        <f t="shared" si="1"/>
        <v>0</v>
      </c>
      <c r="H114" s="160">
        <v>0.83200000000000007</v>
      </c>
      <c r="I114" s="157">
        <f t="shared" ref="I114:I177" si="3">IFERROR(IF(IF(ISERROR(H114-H113),"",H114-H113)&lt;0,"",H114-H113)," ")</f>
        <v>0.39800000000000008</v>
      </c>
      <c r="J114" s="112">
        <f t="shared" si="2"/>
        <v>3</v>
      </c>
      <c r="L114" s="174">
        <v>3</v>
      </c>
      <c r="M114" s="197">
        <v>3</v>
      </c>
      <c r="N114" s="197">
        <v>0</v>
      </c>
      <c r="O114" s="196"/>
      <c r="P114" s="198">
        <v>3</v>
      </c>
      <c r="Q114" s="199">
        <v>0.20833333333333334</v>
      </c>
      <c r="R114" s="116">
        <v>0</v>
      </c>
      <c r="S114" s="116" t="s">
        <v>63</v>
      </c>
      <c r="T114" s="116">
        <v>0</v>
      </c>
      <c r="U114" s="116" t="s">
        <v>63</v>
      </c>
      <c r="V114" s="192"/>
      <c r="W114" s="137">
        <v>4</v>
      </c>
      <c r="X114" s="136">
        <v>0.20833333333333334</v>
      </c>
      <c r="Y114" s="116">
        <v>0</v>
      </c>
      <c r="Z114" s="116" t="s">
        <v>63</v>
      </c>
      <c r="AA114" s="116">
        <v>0</v>
      </c>
      <c r="AB114" s="116" t="s">
        <v>63</v>
      </c>
      <c r="AH114" s="156"/>
    </row>
    <row r="115" spans="2:34" ht="15.75" customHeight="1">
      <c r="B115" s="112">
        <f t="shared" si="0"/>
        <v>4</v>
      </c>
      <c r="C115" s="152" t="s">
        <v>191</v>
      </c>
      <c r="D115" s="161" t="s">
        <v>192</v>
      </c>
      <c r="E115" s="151">
        <v>55.683723999999998</v>
      </c>
      <c r="F115" s="151">
        <v>37.744500000000002</v>
      </c>
      <c r="G115" s="112">
        <f t="shared" si="1"/>
        <v>0</v>
      </c>
      <c r="H115" s="160">
        <v>1.2290000000000001</v>
      </c>
      <c r="I115" s="157">
        <f t="shared" si="3"/>
        <v>0.39700000000000002</v>
      </c>
      <c r="J115" s="112">
        <f t="shared" si="2"/>
        <v>4</v>
      </c>
      <c r="L115" s="174">
        <v>4</v>
      </c>
      <c r="M115" s="197">
        <v>4</v>
      </c>
      <c r="N115" s="197">
        <v>0</v>
      </c>
      <c r="O115" s="196"/>
      <c r="P115" s="198">
        <v>3</v>
      </c>
      <c r="Q115" s="199">
        <v>0.22916666666666666</v>
      </c>
      <c r="R115" s="116">
        <v>0</v>
      </c>
      <c r="S115" s="116" t="s">
        <v>63</v>
      </c>
      <c r="T115" s="116">
        <v>0</v>
      </c>
      <c r="U115" s="116" t="s">
        <v>63</v>
      </c>
      <c r="V115" s="192"/>
      <c r="W115" s="137">
        <v>4</v>
      </c>
      <c r="X115" s="136">
        <v>0.22916666666666666</v>
      </c>
      <c r="Y115" s="116">
        <v>0</v>
      </c>
      <c r="Z115" s="116" t="s">
        <v>63</v>
      </c>
      <c r="AA115" s="116">
        <v>0</v>
      </c>
      <c r="AB115" s="116" t="s">
        <v>63</v>
      </c>
      <c r="AH115" s="156"/>
    </row>
    <row r="116" spans="2:34" ht="15.75" customHeight="1">
      <c r="B116" s="112">
        <f t="shared" si="0"/>
        <v>5</v>
      </c>
      <c r="C116" s="152" t="s">
        <v>193</v>
      </c>
      <c r="D116" s="161" t="s">
        <v>192</v>
      </c>
      <c r="E116" s="151">
        <v>55.680410999999999</v>
      </c>
      <c r="F116" s="151">
        <v>37.745077000000002</v>
      </c>
      <c r="G116" s="112">
        <f t="shared" si="1"/>
        <v>0</v>
      </c>
      <c r="H116" s="160">
        <v>2.133</v>
      </c>
      <c r="I116" s="157">
        <f t="shared" si="3"/>
        <v>0.90399999999999991</v>
      </c>
      <c r="J116" s="112">
        <f t="shared" si="2"/>
        <v>5</v>
      </c>
      <c r="L116" s="174">
        <v>5</v>
      </c>
      <c r="M116" s="197">
        <v>5</v>
      </c>
      <c r="N116" s="197">
        <v>0</v>
      </c>
      <c r="O116" s="196"/>
      <c r="P116" s="198">
        <v>3</v>
      </c>
      <c r="Q116" s="199">
        <v>0.25</v>
      </c>
      <c r="R116" s="116">
        <v>0</v>
      </c>
      <c r="S116" s="116" t="s">
        <v>63</v>
      </c>
      <c r="T116" s="116">
        <v>0</v>
      </c>
      <c r="U116" s="116" t="s">
        <v>63</v>
      </c>
      <c r="V116" s="192"/>
      <c r="W116" s="137">
        <v>4</v>
      </c>
      <c r="X116" s="136">
        <v>0.25</v>
      </c>
      <c r="Y116" s="116">
        <v>0</v>
      </c>
      <c r="Z116" s="116" t="s">
        <v>63</v>
      </c>
      <c r="AA116" s="116">
        <v>0</v>
      </c>
      <c r="AB116" s="116" t="s">
        <v>63</v>
      </c>
      <c r="AH116" s="156"/>
    </row>
    <row r="117" spans="2:34" ht="15.75" customHeight="1">
      <c r="B117" s="112">
        <f t="shared" si="0"/>
        <v>6</v>
      </c>
      <c r="C117" s="152" t="s">
        <v>194</v>
      </c>
      <c r="D117" s="161" t="s">
        <v>192</v>
      </c>
      <c r="E117" s="151">
        <v>55.677066000000003</v>
      </c>
      <c r="F117" s="151">
        <v>37.745623999999999</v>
      </c>
      <c r="G117" s="112">
        <f t="shared" si="1"/>
        <v>0</v>
      </c>
      <c r="H117" s="160">
        <v>2.5099999999999998</v>
      </c>
      <c r="I117" s="157">
        <f t="shared" si="3"/>
        <v>0.37699999999999978</v>
      </c>
      <c r="J117" s="112">
        <f t="shared" si="2"/>
        <v>6</v>
      </c>
      <c r="L117" s="174">
        <v>6</v>
      </c>
      <c r="M117" s="197">
        <v>6</v>
      </c>
      <c r="N117" s="197">
        <v>0</v>
      </c>
      <c r="O117" s="196"/>
      <c r="P117" s="198">
        <v>3</v>
      </c>
      <c r="Q117" s="199">
        <v>0.27083333333333331</v>
      </c>
      <c r="R117" s="116">
        <v>1</v>
      </c>
      <c r="S117" s="116" t="s">
        <v>66</v>
      </c>
      <c r="T117" s="116">
        <v>1</v>
      </c>
      <c r="U117" s="116" t="s">
        <v>66</v>
      </c>
      <c r="V117" s="192"/>
      <c r="W117" s="137">
        <v>4</v>
      </c>
      <c r="X117" s="136">
        <v>0.27083333333333331</v>
      </c>
      <c r="Y117" s="116">
        <v>1</v>
      </c>
      <c r="Z117" s="116" t="s">
        <v>66</v>
      </c>
      <c r="AA117" s="116">
        <v>1</v>
      </c>
      <c r="AB117" s="116" t="s">
        <v>66</v>
      </c>
      <c r="AH117" s="156"/>
    </row>
    <row r="118" spans="2:34" ht="15.75" customHeight="1">
      <c r="B118" s="112">
        <f t="shared" si="0"/>
        <v>7</v>
      </c>
      <c r="C118" s="152" t="s">
        <v>195</v>
      </c>
      <c r="D118" s="161" t="s">
        <v>192</v>
      </c>
      <c r="E118" s="151">
        <v>55.674050999999999</v>
      </c>
      <c r="F118" s="151">
        <v>37.746105999999997</v>
      </c>
      <c r="G118" s="112">
        <f t="shared" si="1"/>
        <v>0</v>
      </c>
      <c r="H118" s="160">
        <v>3.375</v>
      </c>
      <c r="I118" s="157">
        <f t="shared" si="3"/>
        <v>0.86500000000000021</v>
      </c>
      <c r="J118" s="112">
        <f t="shared" si="2"/>
        <v>7</v>
      </c>
      <c r="L118" s="174">
        <v>7</v>
      </c>
      <c r="M118" s="197">
        <v>7</v>
      </c>
      <c r="N118" s="197">
        <v>0</v>
      </c>
      <c r="O118" s="196"/>
      <c r="P118" s="198">
        <v>3</v>
      </c>
      <c r="Q118" s="199">
        <v>0.29166666666666669</v>
      </c>
      <c r="R118" s="116">
        <v>5</v>
      </c>
      <c r="S118" s="116">
        <v>6</v>
      </c>
      <c r="T118" s="116">
        <v>5</v>
      </c>
      <c r="U118" s="116">
        <v>6</v>
      </c>
      <c r="V118" s="192"/>
      <c r="W118" s="137">
        <v>4</v>
      </c>
      <c r="X118" s="136">
        <v>0.29166666666666669</v>
      </c>
      <c r="Y118" s="116">
        <v>1</v>
      </c>
      <c r="Z118" s="116" t="s">
        <v>66</v>
      </c>
      <c r="AA118" s="116">
        <v>1</v>
      </c>
      <c r="AB118" s="116" t="s">
        <v>66</v>
      </c>
      <c r="AH118" s="156"/>
    </row>
    <row r="119" spans="2:34" ht="15.75" customHeight="1">
      <c r="B119" s="112">
        <f t="shared" si="0"/>
        <v>8</v>
      </c>
      <c r="C119" s="152" t="s">
        <v>196</v>
      </c>
      <c r="D119" s="161" t="s">
        <v>192</v>
      </c>
      <c r="E119" s="151">
        <v>55.669817000000002</v>
      </c>
      <c r="F119" s="151">
        <v>37.749018999999997</v>
      </c>
      <c r="G119" s="112">
        <f t="shared" si="1"/>
        <v>0</v>
      </c>
      <c r="H119" s="160">
        <v>4.0179999999999998</v>
      </c>
      <c r="I119" s="157">
        <f t="shared" si="3"/>
        <v>0.64299999999999979</v>
      </c>
      <c r="J119" s="112">
        <f t="shared" si="2"/>
        <v>8</v>
      </c>
      <c r="L119" s="174">
        <v>8</v>
      </c>
      <c r="M119" s="197">
        <v>8</v>
      </c>
      <c r="N119" s="197">
        <v>0</v>
      </c>
      <c r="O119" s="196"/>
      <c r="P119" s="198">
        <v>3</v>
      </c>
      <c r="Q119" s="199">
        <v>0.3125</v>
      </c>
      <c r="R119" s="116">
        <v>5</v>
      </c>
      <c r="S119" s="116">
        <v>6</v>
      </c>
      <c r="T119" s="116">
        <v>5</v>
      </c>
      <c r="U119" s="116">
        <v>6</v>
      </c>
      <c r="V119" s="192"/>
      <c r="W119" s="137">
        <v>4</v>
      </c>
      <c r="X119" s="136">
        <v>0.3125</v>
      </c>
      <c r="Y119" s="116">
        <v>1</v>
      </c>
      <c r="Z119" s="116" t="s">
        <v>66</v>
      </c>
      <c r="AA119" s="116">
        <v>1</v>
      </c>
      <c r="AB119" s="116" t="s">
        <v>66</v>
      </c>
      <c r="AH119" s="156"/>
    </row>
    <row r="120" spans="2:34" ht="15.75" customHeight="1">
      <c r="B120" s="112">
        <f t="shared" si="0"/>
        <v>8</v>
      </c>
      <c r="C120" s="152" t="s">
        <v>24</v>
      </c>
      <c r="D120" s="161" t="s">
        <v>115</v>
      </c>
      <c r="E120" s="151" t="s">
        <v>115</v>
      </c>
      <c r="F120" s="151" t="s">
        <v>115</v>
      </c>
      <c r="G120" s="112">
        <f t="shared" si="1"/>
        <v>0</v>
      </c>
      <c r="H120" s="160">
        <v>4.0679999999999996</v>
      </c>
      <c r="I120" s="157">
        <f t="shared" si="3"/>
        <v>4.9999999999999822E-2</v>
      </c>
      <c r="J120" s="112" t="str">
        <f t="shared" si="2"/>
        <v xml:space="preserve"> </v>
      </c>
      <c r="L120" s="174">
        <v>9</v>
      </c>
      <c r="M120" s="197">
        <v>999</v>
      </c>
      <c r="N120" s="197">
        <v>0</v>
      </c>
      <c r="O120" s="196"/>
      <c r="P120" s="198">
        <v>3</v>
      </c>
      <c r="Q120" s="199">
        <v>0.33333333333333331</v>
      </c>
      <c r="R120" s="116">
        <v>5</v>
      </c>
      <c r="S120" s="116">
        <v>6</v>
      </c>
      <c r="T120" s="116">
        <v>5</v>
      </c>
      <c r="U120" s="116">
        <v>6</v>
      </c>
      <c r="V120" s="192"/>
      <c r="W120" s="137">
        <v>4</v>
      </c>
      <c r="X120" s="136">
        <v>0.33333333333333331</v>
      </c>
      <c r="Y120" s="116">
        <v>1</v>
      </c>
      <c r="Z120" s="116" t="s">
        <v>66</v>
      </c>
      <c r="AA120" s="116">
        <v>1</v>
      </c>
      <c r="AB120" s="116" t="s">
        <v>66</v>
      </c>
      <c r="AH120" s="156"/>
    </row>
    <row r="121" spans="2:34" ht="15.75" customHeight="1">
      <c r="B121" s="112">
        <f t="shared" si="0"/>
        <v>9</v>
      </c>
      <c r="C121" s="152" t="s">
        <v>196</v>
      </c>
      <c r="D121" s="161" t="s">
        <v>192</v>
      </c>
      <c r="E121" s="151">
        <v>55.6703896957399</v>
      </c>
      <c r="F121" s="151">
        <v>37.749023548690097</v>
      </c>
      <c r="G121" s="112">
        <f t="shared" si="1"/>
        <v>1</v>
      </c>
      <c r="H121" s="160">
        <v>0</v>
      </c>
      <c r="I121" s="157" t="str">
        <f t="shared" si="3"/>
        <v/>
      </c>
      <c r="J121" s="112">
        <f t="shared" si="2"/>
        <v>1</v>
      </c>
      <c r="L121" s="174">
        <v>10</v>
      </c>
      <c r="M121" s="197">
        <v>0</v>
      </c>
      <c r="N121" s="197">
        <v>1</v>
      </c>
      <c r="O121" s="196"/>
      <c r="P121" s="198">
        <v>3</v>
      </c>
      <c r="Q121" s="199">
        <v>0.35416666666666669</v>
      </c>
      <c r="R121" s="116">
        <v>5</v>
      </c>
      <c r="S121" s="116">
        <v>6</v>
      </c>
      <c r="T121" s="116">
        <v>5</v>
      </c>
      <c r="U121" s="116">
        <v>6</v>
      </c>
      <c r="V121" s="192"/>
      <c r="W121" s="137">
        <v>4</v>
      </c>
      <c r="X121" s="136">
        <v>0.35416666666666669</v>
      </c>
      <c r="Y121" s="116">
        <v>1</v>
      </c>
      <c r="Z121" s="116" t="s">
        <v>66</v>
      </c>
      <c r="AA121" s="116">
        <v>1</v>
      </c>
      <c r="AB121" s="116" t="s">
        <v>66</v>
      </c>
      <c r="AH121" s="156"/>
    </row>
    <row r="122" spans="2:34" ht="15.75" customHeight="1">
      <c r="B122" s="112">
        <f t="shared" si="0"/>
        <v>10</v>
      </c>
      <c r="C122" s="152" t="s">
        <v>195</v>
      </c>
      <c r="D122" s="161" t="s">
        <v>192</v>
      </c>
      <c r="E122" s="151">
        <v>55.673020999999999</v>
      </c>
      <c r="F122" s="151">
        <v>37.746499999999997</v>
      </c>
      <c r="G122" s="112">
        <f t="shared" si="1"/>
        <v>1</v>
      </c>
      <c r="H122" s="160">
        <v>0.44</v>
      </c>
      <c r="I122" s="157">
        <f t="shared" si="3"/>
        <v>0.44</v>
      </c>
      <c r="J122" s="112">
        <f t="shared" si="2"/>
        <v>2</v>
      </c>
      <c r="L122" s="174">
        <v>11</v>
      </c>
      <c r="M122" s="197">
        <v>0</v>
      </c>
      <c r="N122" s="197">
        <v>2</v>
      </c>
      <c r="O122" s="196"/>
      <c r="P122" s="198">
        <v>3</v>
      </c>
      <c r="Q122" s="199">
        <v>0.375</v>
      </c>
      <c r="R122" s="116">
        <v>3</v>
      </c>
      <c r="S122" s="116">
        <v>10</v>
      </c>
      <c r="T122" s="116">
        <v>3</v>
      </c>
      <c r="U122" s="116">
        <v>10</v>
      </c>
      <c r="V122" s="192"/>
      <c r="W122" s="137">
        <v>4</v>
      </c>
      <c r="X122" s="136">
        <v>0.375</v>
      </c>
      <c r="Y122" s="116">
        <v>2</v>
      </c>
      <c r="Z122" s="116" t="s">
        <v>93</v>
      </c>
      <c r="AA122" s="116">
        <v>2</v>
      </c>
      <c r="AB122" s="116" t="s">
        <v>93</v>
      </c>
      <c r="AH122" s="156"/>
    </row>
    <row r="123" spans="2:34" ht="15.75" customHeight="1">
      <c r="B123" s="112">
        <f t="shared" si="0"/>
        <v>11</v>
      </c>
      <c r="C123" s="152" t="s">
        <v>194</v>
      </c>
      <c r="D123" s="161" t="s">
        <v>192</v>
      </c>
      <c r="E123" s="151">
        <v>55.677518999999997</v>
      </c>
      <c r="F123" s="151">
        <v>37.745882000000002</v>
      </c>
      <c r="G123" s="112">
        <f t="shared" si="1"/>
        <v>1</v>
      </c>
      <c r="H123" s="160">
        <v>1.423</v>
      </c>
      <c r="I123" s="157">
        <f t="shared" si="3"/>
        <v>0.9830000000000001</v>
      </c>
      <c r="J123" s="112">
        <f t="shared" si="2"/>
        <v>3</v>
      </c>
      <c r="L123" s="174">
        <v>12</v>
      </c>
      <c r="M123" s="197">
        <v>0</v>
      </c>
      <c r="N123" s="197">
        <v>3</v>
      </c>
      <c r="O123" s="196"/>
      <c r="P123" s="198">
        <v>3</v>
      </c>
      <c r="Q123" s="199">
        <v>0.39583333333333331</v>
      </c>
      <c r="R123" s="116">
        <v>3</v>
      </c>
      <c r="S123" s="116">
        <v>10</v>
      </c>
      <c r="T123" s="116">
        <v>3</v>
      </c>
      <c r="U123" s="116">
        <v>10</v>
      </c>
      <c r="V123" s="192"/>
      <c r="W123" s="137">
        <v>4</v>
      </c>
      <c r="X123" s="136">
        <v>0.39583333333333331</v>
      </c>
      <c r="Y123" s="116">
        <v>1</v>
      </c>
      <c r="Z123" s="116" t="s">
        <v>93</v>
      </c>
      <c r="AA123" s="116">
        <v>1</v>
      </c>
      <c r="AB123" s="116" t="s">
        <v>93</v>
      </c>
      <c r="AH123" s="156"/>
    </row>
    <row r="124" spans="2:34" ht="15.75" customHeight="1">
      <c r="B124" s="112">
        <f t="shared" si="0"/>
        <v>12</v>
      </c>
      <c r="C124" s="152" t="s">
        <v>193</v>
      </c>
      <c r="D124" s="161" t="s">
        <v>192</v>
      </c>
      <c r="E124" s="151">
        <v>55.680268989218099</v>
      </c>
      <c r="F124" s="151">
        <v>37.745249589410399</v>
      </c>
      <c r="G124" s="112">
        <f t="shared" si="1"/>
        <v>1</v>
      </c>
      <c r="H124" s="160">
        <v>1.8050000000000002</v>
      </c>
      <c r="I124" s="157">
        <f t="shared" si="3"/>
        <v>0.38200000000000012</v>
      </c>
      <c r="J124" s="112">
        <f t="shared" si="2"/>
        <v>4</v>
      </c>
      <c r="L124" s="174">
        <v>13</v>
      </c>
      <c r="M124" s="197">
        <v>0</v>
      </c>
      <c r="N124" s="197">
        <v>4</v>
      </c>
      <c r="O124" s="196"/>
      <c r="P124" s="198">
        <v>3</v>
      </c>
      <c r="Q124" s="199">
        <v>0.41666666666666669</v>
      </c>
      <c r="R124" s="116">
        <v>3</v>
      </c>
      <c r="S124" s="116">
        <v>10</v>
      </c>
      <c r="T124" s="116">
        <v>3</v>
      </c>
      <c r="U124" s="116">
        <v>10</v>
      </c>
      <c r="V124" s="192"/>
      <c r="W124" s="137">
        <v>4</v>
      </c>
      <c r="X124" s="136">
        <v>0.41666666666666669</v>
      </c>
      <c r="Y124" s="116">
        <v>2</v>
      </c>
      <c r="Z124" s="116" t="s">
        <v>93</v>
      </c>
      <c r="AA124" s="116">
        <v>2</v>
      </c>
      <c r="AB124" s="116" t="s">
        <v>93</v>
      </c>
      <c r="AH124" s="156"/>
    </row>
    <row r="125" spans="2:34" ht="15.75" customHeight="1">
      <c r="B125" s="112">
        <f t="shared" si="0"/>
        <v>13</v>
      </c>
      <c r="C125" s="152" t="s">
        <v>197</v>
      </c>
      <c r="D125" s="161" t="s">
        <v>187</v>
      </c>
      <c r="E125" s="151">
        <v>55.681179766312802</v>
      </c>
      <c r="F125" s="151">
        <v>37.749495481734499</v>
      </c>
      <c r="G125" s="112">
        <f t="shared" si="1"/>
        <v>1</v>
      </c>
      <c r="H125" s="160">
        <v>2.569</v>
      </c>
      <c r="I125" s="157">
        <f t="shared" si="3"/>
        <v>0.76399999999999979</v>
      </c>
      <c r="J125" s="112">
        <f t="shared" si="2"/>
        <v>5</v>
      </c>
      <c r="L125" s="174">
        <v>14</v>
      </c>
      <c r="M125" s="197">
        <v>0</v>
      </c>
      <c r="N125" s="197">
        <v>5</v>
      </c>
      <c r="O125" s="196"/>
      <c r="P125" s="198">
        <v>3</v>
      </c>
      <c r="Q125" s="199">
        <v>0.4375</v>
      </c>
      <c r="R125" s="116">
        <v>2</v>
      </c>
      <c r="S125" s="116" t="s">
        <v>72</v>
      </c>
      <c r="T125" s="116">
        <v>2</v>
      </c>
      <c r="U125" s="116" t="s">
        <v>72</v>
      </c>
      <c r="V125" s="192"/>
      <c r="W125" s="137">
        <v>4</v>
      </c>
      <c r="X125" s="136">
        <v>0.4375</v>
      </c>
      <c r="Y125" s="116">
        <v>2</v>
      </c>
      <c r="Z125" s="116" t="s">
        <v>93</v>
      </c>
      <c r="AA125" s="116">
        <v>2</v>
      </c>
      <c r="AB125" s="116" t="s">
        <v>93</v>
      </c>
      <c r="AH125" s="156"/>
    </row>
    <row r="126" spans="2:34" ht="15.75" customHeight="1">
      <c r="B126" s="112">
        <f t="shared" si="0"/>
        <v>14</v>
      </c>
      <c r="C126" s="152" t="s">
        <v>198</v>
      </c>
      <c r="D126" s="161" t="s">
        <v>187</v>
      </c>
      <c r="E126" s="151">
        <v>55.684364762643099</v>
      </c>
      <c r="F126" s="151">
        <v>37.751091923501498</v>
      </c>
      <c r="G126" s="112">
        <f t="shared" si="1"/>
        <v>1</v>
      </c>
      <c r="H126" s="160">
        <v>2.9449999999999998</v>
      </c>
      <c r="I126" s="157">
        <f t="shared" si="3"/>
        <v>0.37599999999999989</v>
      </c>
      <c r="J126" s="112">
        <f t="shared" si="2"/>
        <v>6</v>
      </c>
      <c r="L126" s="174">
        <v>15</v>
      </c>
      <c r="M126" s="197">
        <v>0</v>
      </c>
      <c r="N126" s="197">
        <v>6</v>
      </c>
      <c r="O126" s="196"/>
      <c r="P126" s="198">
        <v>3</v>
      </c>
      <c r="Q126" s="199">
        <v>0.45833333333333298</v>
      </c>
      <c r="R126" s="116">
        <v>2</v>
      </c>
      <c r="S126" s="116" t="s">
        <v>72</v>
      </c>
      <c r="T126" s="116">
        <v>2</v>
      </c>
      <c r="U126" s="116" t="s">
        <v>72</v>
      </c>
      <c r="V126" s="192"/>
      <c r="W126" s="137">
        <v>4</v>
      </c>
      <c r="X126" s="136">
        <v>0.45833333333333298</v>
      </c>
      <c r="Y126" s="116">
        <v>1</v>
      </c>
      <c r="Z126" s="116" t="s">
        <v>93</v>
      </c>
      <c r="AA126" s="116">
        <v>1</v>
      </c>
      <c r="AB126" s="116" t="s">
        <v>93</v>
      </c>
      <c r="AH126" s="156"/>
    </row>
    <row r="127" spans="2:34" ht="15.75" customHeight="1">
      <c r="B127" s="112">
        <f t="shared" si="0"/>
        <v>15</v>
      </c>
      <c r="C127" s="152" t="s">
        <v>188</v>
      </c>
      <c r="D127" s="161" t="s">
        <v>187</v>
      </c>
      <c r="E127" s="151">
        <v>55.686886594199997</v>
      </c>
      <c r="F127" s="151">
        <v>37.752987055214703</v>
      </c>
      <c r="G127" s="112">
        <f t="shared" si="1"/>
        <v>1</v>
      </c>
      <c r="H127" s="160">
        <v>3.25</v>
      </c>
      <c r="I127" s="157">
        <f t="shared" si="3"/>
        <v>0.30500000000000016</v>
      </c>
      <c r="J127" s="112">
        <f t="shared" si="2"/>
        <v>7</v>
      </c>
      <c r="L127" s="174">
        <v>16</v>
      </c>
      <c r="M127" s="197">
        <v>0</v>
      </c>
      <c r="N127" s="197">
        <v>7</v>
      </c>
      <c r="O127" s="196"/>
      <c r="P127" s="198">
        <v>3</v>
      </c>
      <c r="Q127" s="199">
        <v>0.47916666666666702</v>
      </c>
      <c r="R127" s="116">
        <v>2</v>
      </c>
      <c r="S127" s="116" t="s">
        <v>72</v>
      </c>
      <c r="T127" s="116">
        <v>2</v>
      </c>
      <c r="U127" s="116" t="s">
        <v>72</v>
      </c>
      <c r="V127" s="192"/>
      <c r="W127" s="137">
        <v>4</v>
      </c>
      <c r="X127" s="136">
        <v>0.47916666666666702</v>
      </c>
      <c r="Y127" s="116">
        <v>2</v>
      </c>
      <c r="Z127" s="116" t="s">
        <v>93</v>
      </c>
      <c r="AA127" s="116">
        <v>2</v>
      </c>
      <c r="AB127" s="116" t="s">
        <v>93</v>
      </c>
      <c r="AH127" s="156"/>
    </row>
    <row r="128" spans="2:34" ht="15.75" customHeight="1">
      <c r="B128" s="112">
        <f t="shared" si="0"/>
        <v>16</v>
      </c>
      <c r="C128" s="152" t="s">
        <v>186</v>
      </c>
      <c r="D128" s="161" t="s">
        <v>187</v>
      </c>
      <c r="E128" s="151">
        <v>55.689883699993501</v>
      </c>
      <c r="F128" s="151">
        <v>37.7552654329508</v>
      </c>
      <c r="G128" s="112">
        <f t="shared" si="1"/>
        <v>1</v>
      </c>
      <c r="H128" s="160">
        <v>3.6179999999999999</v>
      </c>
      <c r="I128" s="157">
        <f t="shared" si="3"/>
        <v>0.36799999999999988</v>
      </c>
      <c r="J128" s="112">
        <f t="shared" si="2"/>
        <v>8</v>
      </c>
      <c r="L128" s="174">
        <v>17</v>
      </c>
      <c r="M128" s="197">
        <v>0</v>
      </c>
      <c r="N128" s="197">
        <v>8</v>
      </c>
      <c r="O128" s="196"/>
      <c r="P128" s="198">
        <v>3</v>
      </c>
      <c r="Q128" s="199">
        <v>0.5</v>
      </c>
      <c r="R128" s="116">
        <v>2</v>
      </c>
      <c r="S128" s="116" t="s">
        <v>72</v>
      </c>
      <c r="T128" s="116">
        <v>2</v>
      </c>
      <c r="U128" s="116" t="s">
        <v>72</v>
      </c>
      <c r="V128" s="192"/>
      <c r="W128" s="137">
        <v>4</v>
      </c>
      <c r="X128" s="136">
        <v>0.5</v>
      </c>
      <c r="Y128" s="116">
        <v>2</v>
      </c>
      <c r="Z128" s="116" t="s">
        <v>99</v>
      </c>
      <c r="AA128" s="116">
        <v>2</v>
      </c>
      <c r="AB128" s="116" t="s">
        <v>99</v>
      </c>
      <c r="AH128" s="156"/>
    </row>
    <row r="129" spans="2:34" ht="15.75" customHeight="1">
      <c r="B129" s="112">
        <f t="shared" si="0"/>
        <v>16</v>
      </c>
      <c r="C129" s="152" t="s">
        <v>24</v>
      </c>
      <c r="D129" s="161" t="s">
        <v>115</v>
      </c>
      <c r="E129" s="151" t="s">
        <v>115</v>
      </c>
      <c r="F129" s="151" t="s">
        <v>115</v>
      </c>
      <c r="G129" s="112">
        <f t="shared" si="1"/>
        <v>1</v>
      </c>
      <c r="H129" s="160">
        <f>H128+I129</f>
        <v>4.6079999999999997</v>
      </c>
      <c r="I129" s="157">
        <v>0.99</v>
      </c>
      <c r="J129" s="112" t="str">
        <f t="shared" si="2"/>
        <v xml:space="preserve"> </v>
      </c>
      <c r="L129" s="174">
        <v>18</v>
      </c>
      <c r="M129" s="197">
        <v>0</v>
      </c>
      <c r="N129" s="197">
        <v>999</v>
      </c>
      <c r="O129" s="196"/>
      <c r="P129" s="198">
        <v>3</v>
      </c>
      <c r="Q129" s="199">
        <v>0.52083333333333337</v>
      </c>
      <c r="R129" s="116">
        <v>3</v>
      </c>
      <c r="S129" s="116" t="s">
        <v>154</v>
      </c>
      <c r="T129" s="116">
        <v>3</v>
      </c>
      <c r="U129" s="116" t="s">
        <v>154</v>
      </c>
      <c r="V129" s="192"/>
      <c r="W129" s="137">
        <v>4</v>
      </c>
      <c r="X129" s="136">
        <v>0.52083333333333337</v>
      </c>
      <c r="Y129" s="116">
        <v>3</v>
      </c>
      <c r="Z129" s="116" t="s">
        <v>99</v>
      </c>
      <c r="AA129" s="116">
        <v>3</v>
      </c>
      <c r="AB129" s="116" t="s">
        <v>99</v>
      </c>
      <c r="AH129" s="156"/>
    </row>
    <row r="130" spans="2:34" ht="15.75" customHeight="1">
      <c r="B130" s="112" t="str">
        <f t="shared" si="0"/>
        <v/>
      </c>
      <c r="C130" s="152" t="s">
        <v>115</v>
      </c>
      <c r="D130" s="161" t="s">
        <v>115</v>
      </c>
      <c r="E130" s="151" t="s">
        <v>115</v>
      </c>
      <c r="F130" s="151" t="s">
        <v>115</v>
      </c>
      <c r="G130" s="112" t="str">
        <f t="shared" si="1"/>
        <v/>
      </c>
      <c r="H130" s="160" t="s">
        <v>146</v>
      </c>
      <c r="I130" s="157" t="str">
        <f t="shared" si="3"/>
        <v xml:space="preserve"> </v>
      </c>
      <c r="J130" s="112" t="str">
        <f t="shared" si="2"/>
        <v xml:space="preserve"> </v>
      </c>
      <c r="L130" s="174">
        <v>19</v>
      </c>
      <c r="M130" s="197">
        <v>0</v>
      </c>
      <c r="N130" s="197">
        <v>0</v>
      </c>
      <c r="O130" s="196" t="s">
        <v>115</v>
      </c>
      <c r="P130" s="198">
        <v>3</v>
      </c>
      <c r="Q130" s="199">
        <v>0.54166666666666663</v>
      </c>
      <c r="R130" s="116">
        <v>2</v>
      </c>
      <c r="S130" s="116" t="s">
        <v>154</v>
      </c>
      <c r="T130" s="116">
        <v>2</v>
      </c>
      <c r="U130" s="116" t="s">
        <v>154</v>
      </c>
      <c r="V130" s="192"/>
      <c r="W130" s="137">
        <v>4</v>
      </c>
      <c r="X130" s="136">
        <v>0.54166666666666663</v>
      </c>
      <c r="Y130" s="116">
        <v>2</v>
      </c>
      <c r="Z130" s="116" t="s">
        <v>99</v>
      </c>
      <c r="AA130" s="116">
        <v>2</v>
      </c>
      <c r="AB130" s="116" t="s">
        <v>99</v>
      </c>
      <c r="AH130" s="156"/>
    </row>
    <row r="131" spans="2:34" ht="15.75" customHeight="1">
      <c r="B131" s="112" t="str">
        <f t="shared" si="0"/>
        <v/>
      </c>
      <c r="C131" s="152" t="s">
        <v>115</v>
      </c>
      <c r="D131" s="161" t="s">
        <v>115</v>
      </c>
      <c r="E131" s="151" t="s">
        <v>115</v>
      </c>
      <c r="F131" s="151" t="s">
        <v>115</v>
      </c>
      <c r="G131" s="112" t="str">
        <f t="shared" si="1"/>
        <v/>
      </c>
      <c r="H131" s="160" t="s">
        <v>146</v>
      </c>
      <c r="I131" s="157" t="str">
        <f t="shared" si="3"/>
        <v xml:space="preserve"> </v>
      </c>
      <c r="J131" s="112" t="str">
        <f t="shared" si="2"/>
        <v xml:space="preserve"> </v>
      </c>
      <c r="L131" s="174">
        <v>20</v>
      </c>
      <c r="M131" s="197">
        <v>0</v>
      </c>
      <c r="N131" s="197">
        <v>0</v>
      </c>
      <c r="O131" s="196"/>
      <c r="P131" s="198">
        <v>3</v>
      </c>
      <c r="Q131" s="199">
        <v>0.5625</v>
      </c>
      <c r="R131" s="116">
        <v>2</v>
      </c>
      <c r="S131" s="116" t="s">
        <v>154</v>
      </c>
      <c r="T131" s="116">
        <v>2</v>
      </c>
      <c r="U131" s="116" t="s">
        <v>154</v>
      </c>
      <c r="V131" s="192"/>
      <c r="W131" s="137">
        <v>4</v>
      </c>
      <c r="X131" s="136">
        <v>0.5625</v>
      </c>
      <c r="Y131" s="116">
        <v>3</v>
      </c>
      <c r="Z131" s="116" t="s">
        <v>99</v>
      </c>
      <c r="AA131" s="116">
        <v>3</v>
      </c>
      <c r="AB131" s="116" t="s">
        <v>99</v>
      </c>
      <c r="AH131" s="156"/>
    </row>
    <row r="132" spans="2:34" ht="15.75" customHeight="1">
      <c r="B132" s="112" t="str">
        <f t="shared" si="0"/>
        <v/>
      </c>
      <c r="C132" s="152" t="s">
        <v>115</v>
      </c>
      <c r="D132" s="161" t="s">
        <v>115</v>
      </c>
      <c r="E132" s="151" t="s">
        <v>115</v>
      </c>
      <c r="F132" s="151" t="s">
        <v>115</v>
      </c>
      <c r="G132" s="112" t="str">
        <f t="shared" si="1"/>
        <v/>
      </c>
      <c r="H132" s="160" t="s">
        <v>146</v>
      </c>
      <c r="I132" s="157" t="str">
        <f t="shared" si="3"/>
        <v xml:space="preserve"> </v>
      </c>
      <c r="J132" s="112" t="str">
        <f t="shared" si="2"/>
        <v xml:space="preserve"> </v>
      </c>
      <c r="L132" s="174">
        <v>21</v>
      </c>
      <c r="M132" s="197">
        <v>0</v>
      </c>
      <c r="N132" s="197">
        <v>0</v>
      </c>
      <c r="O132" s="196"/>
      <c r="P132" s="198">
        <v>3</v>
      </c>
      <c r="Q132" s="199">
        <v>0.58333333333333337</v>
      </c>
      <c r="R132" s="116">
        <v>3</v>
      </c>
      <c r="S132" s="116" t="s">
        <v>154</v>
      </c>
      <c r="T132" s="116">
        <v>3</v>
      </c>
      <c r="U132" s="116" t="s">
        <v>154</v>
      </c>
      <c r="V132" s="192"/>
      <c r="W132" s="137">
        <v>4</v>
      </c>
      <c r="X132" s="136">
        <v>0.58333333333333337</v>
      </c>
      <c r="Y132" s="116">
        <v>2</v>
      </c>
      <c r="Z132" s="116" t="s">
        <v>99</v>
      </c>
      <c r="AA132" s="116">
        <v>2</v>
      </c>
      <c r="AB132" s="116" t="s">
        <v>99</v>
      </c>
      <c r="AH132" s="156"/>
    </row>
    <row r="133" spans="2:34" ht="15.75" customHeight="1">
      <c r="B133" s="112" t="str">
        <f t="shared" si="0"/>
        <v/>
      </c>
      <c r="C133" s="152" t="s">
        <v>115</v>
      </c>
      <c r="D133" s="161" t="s">
        <v>115</v>
      </c>
      <c r="E133" s="151" t="s">
        <v>115</v>
      </c>
      <c r="F133" s="151" t="s">
        <v>115</v>
      </c>
      <c r="G133" s="112" t="str">
        <f t="shared" si="1"/>
        <v/>
      </c>
      <c r="H133" s="160" t="s">
        <v>146</v>
      </c>
      <c r="I133" s="157" t="str">
        <f t="shared" si="3"/>
        <v xml:space="preserve"> </v>
      </c>
      <c r="J133" s="112" t="str">
        <f t="shared" si="2"/>
        <v xml:space="preserve"> </v>
      </c>
      <c r="L133" s="174">
        <v>22</v>
      </c>
      <c r="M133" s="197">
        <v>0</v>
      </c>
      <c r="N133" s="197">
        <v>0</v>
      </c>
      <c r="O133" s="196"/>
      <c r="P133" s="198">
        <v>3</v>
      </c>
      <c r="Q133" s="199">
        <v>0.60416666666666663</v>
      </c>
      <c r="R133" s="116">
        <v>2</v>
      </c>
      <c r="S133" s="116" t="s">
        <v>154</v>
      </c>
      <c r="T133" s="116">
        <v>2</v>
      </c>
      <c r="U133" s="116" t="s">
        <v>154</v>
      </c>
      <c r="V133" s="192"/>
      <c r="W133" s="137">
        <v>4</v>
      </c>
      <c r="X133" s="136">
        <v>0.60416666666666663</v>
      </c>
      <c r="Y133" s="116">
        <v>1</v>
      </c>
      <c r="Z133" s="116" t="s">
        <v>93</v>
      </c>
      <c r="AA133" s="116">
        <v>1</v>
      </c>
      <c r="AB133" s="116" t="s">
        <v>93</v>
      </c>
      <c r="AH133" s="156"/>
    </row>
    <row r="134" spans="2:34" ht="15.75" customHeight="1">
      <c r="B134" s="112" t="str">
        <f t="shared" si="0"/>
        <v/>
      </c>
      <c r="C134" s="152" t="s">
        <v>115</v>
      </c>
      <c r="D134" s="161" t="s">
        <v>115</v>
      </c>
      <c r="E134" s="151"/>
      <c r="F134" s="151"/>
      <c r="G134" s="112" t="str">
        <f t="shared" si="1"/>
        <v/>
      </c>
      <c r="H134" s="160" t="s">
        <v>146</v>
      </c>
      <c r="I134" s="157" t="str">
        <f t="shared" si="3"/>
        <v xml:space="preserve"> </v>
      </c>
      <c r="J134" s="112" t="str">
        <f t="shared" si="2"/>
        <v xml:space="preserve"> </v>
      </c>
      <c r="L134" s="174">
        <v>23</v>
      </c>
      <c r="M134" s="197">
        <v>0</v>
      </c>
      <c r="N134" s="197">
        <v>0</v>
      </c>
      <c r="O134" s="196"/>
      <c r="P134" s="198">
        <v>3</v>
      </c>
      <c r="Q134" s="199">
        <v>0.625</v>
      </c>
      <c r="R134" s="116">
        <v>2</v>
      </c>
      <c r="S134" s="116" t="s">
        <v>154</v>
      </c>
      <c r="T134" s="116">
        <v>2</v>
      </c>
      <c r="U134" s="116" t="s">
        <v>154</v>
      </c>
      <c r="V134" s="192"/>
      <c r="W134" s="137">
        <v>4</v>
      </c>
      <c r="X134" s="136">
        <v>0.625</v>
      </c>
      <c r="Y134" s="116">
        <v>2</v>
      </c>
      <c r="Z134" s="116" t="s">
        <v>93</v>
      </c>
      <c r="AA134" s="116">
        <v>2</v>
      </c>
      <c r="AB134" s="116" t="s">
        <v>93</v>
      </c>
      <c r="AH134" s="156"/>
    </row>
    <row r="135" spans="2:34" ht="15.75" customHeight="1">
      <c r="B135" s="112" t="str">
        <f t="shared" si="0"/>
        <v/>
      </c>
      <c r="C135" s="152" t="s">
        <v>115</v>
      </c>
      <c r="D135" s="161" t="s">
        <v>115</v>
      </c>
      <c r="E135" s="151" t="s">
        <v>115</v>
      </c>
      <c r="F135" s="151" t="s">
        <v>115</v>
      </c>
      <c r="G135" s="112" t="str">
        <f t="shared" si="1"/>
        <v/>
      </c>
      <c r="H135" s="160" t="s">
        <v>146</v>
      </c>
      <c r="I135" s="157" t="str">
        <f t="shared" si="3"/>
        <v xml:space="preserve"> </v>
      </c>
      <c r="J135" s="112" t="str">
        <f t="shared" si="2"/>
        <v xml:space="preserve"> </v>
      </c>
      <c r="L135" s="174">
        <v>24</v>
      </c>
      <c r="M135" s="197">
        <v>0</v>
      </c>
      <c r="N135" s="197">
        <v>0</v>
      </c>
      <c r="O135" s="196"/>
      <c r="P135" s="198">
        <v>3</v>
      </c>
      <c r="Q135" s="199">
        <v>0.64583333333333337</v>
      </c>
      <c r="R135" s="116">
        <v>3</v>
      </c>
      <c r="S135" s="116" t="s">
        <v>154</v>
      </c>
      <c r="T135" s="116">
        <v>3</v>
      </c>
      <c r="U135" s="116" t="s">
        <v>154</v>
      </c>
      <c r="V135" s="192"/>
      <c r="W135" s="137">
        <v>4</v>
      </c>
      <c r="X135" s="136">
        <v>0.64583333333333337</v>
      </c>
      <c r="Y135" s="116">
        <v>2</v>
      </c>
      <c r="Z135" s="116" t="s">
        <v>93</v>
      </c>
      <c r="AA135" s="116">
        <v>2</v>
      </c>
      <c r="AB135" s="116" t="s">
        <v>93</v>
      </c>
      <c r="AH135" s="156"/>
    </row>
    <row r="136" spans="2:34" ht="15.75" customHeight="1">
      <c r="B136" s="112" t="str">
        <f t="shared" si="0"/>
        <v/>
      </c>
      <c r="C136" s="152" t="s">
        <v>115</v>
      </c>
      <c r="D136" s="161" t="s">
        <v>115</v>
      </c>
      <c r="E136" s="151" t="s">
        <v>115</v>
      </c>
      <c r="F136" s="151" t="s">
        <v>115</v>
      </c>
      <c r="G136" s="112" t="str">
        <f t="shared" si="1"/>
        <v/>
      </c>
      <c r="H136" s="160" t="s">
        <v>146</v>
      </c>
      <c r="I136" s="157" t="str">
        <f t="shared" si="3"/>
        <v xml:space="preserve"> </v>
      </c>
      <c r="J136" s="112" t="str">
        <f t="shared" si="2"/>
        <v xml:space="preserve"> </v>
      </c>
      <c r="L136" s="174">
        <v>25</v>
      </c>
      <c r="M136" s="197">
        <v>0</v>
      </c>
      <c r="N136" s="197">
        <v>0</v>
      </c>
      <c r="O136" s="196"/>
      <c r="P136" s="198">
        <v>3</v>
      </c>
      <c r="Q136" s="199">
        <v>0.66666666666666663</v>
      </c>
      <c r="R136" s="116">
        <v>2</v>
      </c>
      <c r="S136" s="116" t="s">
        <v>154</v>
      </c>
      <c r="T136" s="116">
        <v>2</v>
      </c>
      <c r="U136" s="116" t="s">
        <v>154</v>
      </c>
      <c r="V136" s="192"/>
      <c r="W136" s="137">
        <v>4</v>
      </c>
      <c r="X136" s="136">
        <v>0.66666666666666663</v>
      </c>
      <c r="Y136" s="116">
        <v>1</v>
      </c>
      <c r="Z136" s="116" t="s">
        <v>93</v>
      </c>
      <c r="AA136" s="116">
        <v>1</v>
      </c>
      <c r="AB136" s="116" t="s">
        <v>93</v>
      </c>
      <c r="AH136" s="156"/>
    </row>
    <row r="137" spans="2:34" ht="15.75" customHeight="1">
      <c r="B137" s="112" t="str">
        <f t="shared" si="0"/>
        <v/>
      </c>
      <c r="C137" s="152" t="s">
        <v>115</v>
      </c>
      <c r="D137" s="161" t="s">
        <v>115</v>
      </c>
      <c r="E137" s="151" t="s">
        <v>115</v>
      </c>
      <c r="F137" s="151" t="s">
        <v>115</v>
      </c>
      <c r="G137" s="112" t="str">
        <f t="shared" si="1"/>
        <v/>
      </c>
      <c r="H137" s="160" t="s">
        <v>146</v>
      </c>
      <c r="I137" s="157" t="str">
        <f t="shared" si="3"/>
        <v xml:space="preserve"> </v>
      </c>
      <c r="J137" s="112" t="str">
        <f t="shared" si="2"/>
        <v xml:space="preserve"> </v>
      </c>
      <c r="L137" s="174">
        <v>26</v>
      </c>
      <c r="M137" s="197">
        <v>0</v>
      </c>
      <c r="N137" s="197">
        <v>0</v>
      </c>
      <c r="O137" s="196"/>
      <c r="P137" s="198">
        <v>3</v>
      </c>
      <c r="Q137" s="199">
        <v>0.6875</v>
      </c>
      <c r="R137" s="116">
        <v>2</v>
      </c>
      <c r="S137" s="116" t="s">
        <v>154</v>
      </c>
      <c r="T137" s="116">
        <v>2</v>
      </c>
      <c r="U137" s="116" t="s">
        <v>154</v>
      </c>
      <c r="V137" s="192"/>
      <c r="W137" s="137">
        <v>4</v>
      </c>
      <c r="X137" s="136">
        <v>0.6875</v>
      </c>
      <c r="Y137" s="116">
        <v>2</v>
      </c>
      <c r="Z137" s="116" t="s">
        <v>93</v>
      </c>
      <c r="AA137" s="116">
        <v>2</v>
      </c>
      <c r="AB137" s="116" t="s">
        <v>93</v>
      </c>
      <c r="AH137" s="156"/>
    </row>
    <row r="138" spans="2:34" ht="15.75" customHeight="1">
      <c r="B138" s="112" t="str">
        <f t="shared" si="0"/>
        <v/>
      </c>
      <c r="C138" s="152" t="s">
        <v>115</v>
      </c>
      <c r="D138" s="161" t="s">
        <v>115</v>
      </c>
      <c r="E138" s="151" t="s">
        <v>115</v>
      </c>
      <c r="F138" s="151" t="s">
        <v>115</v>
      </c>
      <c r="G138" s="112" t="str">
        <f t="shared" si="1"/>
        <v/>
      </c>
      <c r="H138" s="160" t="s">
        <v>146</v>
      </c>
      <c r="I138" s="157" t="str">
        <f t="shared" si="3"/>
        <v xml:space="preserve"> </v>
      </c>
      <c r="J138" s="112" t="str">
        <f t="shared" si="2"/>
        <v xml:space="preserve"> </v>
      </c>
      <c r="L138" s="174">
        <v>27</v>
      </c>
      <c r="M138" s="197">
        <v>0</v>
      </c>
      <c r="N138" s="197">
        <v>0</v>
      </c>
      <c r="O138" s="196"/>
      <c r="P138" s="198">
        <v>3</v>
      </c>
      <c r="Q138" s="199">
        <v>0.70833333333333337</v>
      </c>
      <c r="R138" s="116">
        <v>2</v>
      </c>
      <c r="S138" s="116" t="s">
        <v>72</v>
      </c>
      <c r="T138" s="116">
        <v>2</v>
      </c>
      <c r="U138" s="116" t="s">
        <v>72</v>
      </c>
      <c r="V138" s="192"/>
      <c r="W138" s="137">
        <v>4</v>
      </c>
      <c r="X138" s="136">
        <v>0.70833333333333337</v>
      </c>
      <c r="Y138" s="116">
        <v>2</v>
      </c>
      <c r="Z138" s="116" t="s">
        <v>93</v>
      </c>
      <c r="AA138" s="116">
        <v>2</v>
      </c>
      <c r="AB138" s="116" t="s">
        <v>93</v>
      </c>
      <c r="AH138" s="156"/>
    </row>
    <row r="139" spans="2:34" ht="15.75" customHeight="1">
      <c r="B139" s="112" t="str">
        <f t="shared" si="0"/>
        <v/>
      </c>
      <c r="C139" s="152" t="s">
        <v>115</v>
      </c>
      <c r="D139" s="161" t="s">
        <v>115</v>
      </c>
      <c r="E139" s="151" t="s">
        <v>115</v>
      </c>
      <c r="F139" s="151" t="s">
        <v>115</v>
      </c>
      <c r="G139" s="112" t="str">
        <f t="shared" si="1"/>
        <v/>
      </c>
      <c r="H139" s="160" t="s">
        <v>146</v>
      </c>
      <c r="I139" s="157" t="str">
        <f t="shared" si="3"/>
        <v xml:space="preserve"> </v>
      </c>
      <c r="J139" s="112" t="str">
        <f t="shared" si="2"/>
        <v xml:space="preserve"> </v>
      </c>
      <c r="L139" s="174">
        <v>28</v>
      </c>
      <c r="M139" s="197">
        <v>0</v>
      </c>
      <c r="N139" s="197">
        <v>0</v>
      </c>
      <c r="O139" s="196"/>
      <c r="P139" s="198">
        <v>3</v>
      </c>
      <c r="Q139" s="199">
        <v>0.72916666666666663</v>
      </c>
      <c r="R139" s="116">
        <v>2</v>
      </c>
      <c r="S139" s="116" t="s">
        <v>72</v>
      </c>
      <c r="T139" s="116">
        <v>2</v>
      </c>
      <c r="U139" s="116" t="s">
        <v>72</v>
      </c>
      <c r="V139" s="192"/>
      <c r="W139" s="137">
        <v>4</v>
      </c>
      <c r="X139" s="136">
        <v>0.72916666666666663</v>
      </c>
      <c r="Y139" s="116">
        <v>3</v>
      </c>
      <c r="Z139" s="116" t="s">
        <v>99</v>
      </c>
      <c r="AA139" s="116">
        <v>3</v>
      </c>
      <c r="AB139" s="116" t="s">
        <v>99</v>
      </c>
      <c r="AH139" s="156"/>
    </row>
    <row r="140" spans="2:34" ht="15.75" customHeight="1">
      <c r="B140" s="112" t="str">
        <f t="shared" si="0"/>
        <v/>
      </c>
      <c r="C140" s="152" t="s">
        <v>115</v>
      </c>
      <c r="D140" s="161" t="s">
        <v>115</v>
      </c>
      <c r="E140" s="151" t="s">
        <v>115</v>
      </c>
      <c r="F140" s="151" t="s">
        <v>115</v>
      </c>
      <c r="G140" s="112" t="str">
        <f t="shared" si="1"/>
        <v/>
      </c>
      <c r="H140" s="160" t="s">
        <v>146</v>
      </c>
      <c r="I140" s="157" t="str">
        <f t="shared" si="3"/>
        <v xml:space="preserve"> </v>
      </c>
      <c r="J140" s="112" t="str">
        <f t="shared" si="2"/>
        <v xml:space="preserve"> </v>
      </c>
      <c r="L140" s="174">
        <v>29</v>
      </c>
      <c r="M140" s="197">
        <v>0</v>
      </c>
      <c r="N140" s="197">
        <v>0</v>
      </c>
      <c r="O140" s="196"/>
      <c r="P140" s="198">
        <v>3</v>
      </c>
      <c r="Q140" s="199">
        <v>0.75</v>
      </c>
      <c r="R140" s="116">
        <v>2</v>
      </c>
      <c r="S140" s="116" t="s">
        <v>72</v>
      </c>
      <c r="T140" s="116">
        <v>2</v>
      </c>
      <c r="U140" s="116" t="s">
        <v>72</v>
      </c>
      <c r="V140" s="192"/>
      <c r="W140" s="137">
        <v>4</v>
      </c>
      <c r="X140" s="136">
        <v>0.75</v>
      </c>
      <c r="Y140" s="116">
        <v>2</v>
      </c>
      <c r="Z140" s="116" t="s">
        <v>99</v>
      </c>
      <c r="AA140" s="116">
        <v>2</v>
      </c>
      <c r="AB140" s="116" t="s">
        <v>99</v>
      </c>
      <c r="AH140" s="156"/>
    </row>
    <row r="141" spans="2:34" ht="15.75" customHeight="1">
      <c r="B141" s="112" t="str">
        <f t="shared" si="0"/>
        <v/>
      </c>
      <c r="C141" s="152" t="s">
        <v>115</v>
      </c>
      <c r="D141" s="161" t="s">
        <v>115</v>
      </c>
      <c r="E141" s="151" t="s">
        <v>115</v>
      </c>
      <c r="F141" s="151" t="s">
        <v>115</v>
      </c>
      <c r="G141" s="112" t="str">
        <f t="shared" si="1"/>
        <v/>
      </c>
      <c r="H141" s="160" t="s">
        <v>146</v>
      </c>
      <c r="I141" s="157" t="str">
        <f t="shared" si="3"/>
        <v xml:space="preserve"> </v>
      </c>
      <c r="J141" s="112" t="str">
        <f t="shared" si="2"/>
        <v xml:space="preserve"> </v>
      </c>
      <c r="L141" s="174">
        <v>30</v>
      </c>
      <c r="M141" s="197">
        <v>0</v>
      </c>
      <c r="N141" s="197">
        <v>0</v>
      </c>
      <c r="O141" s="196"/>
      <c r="P141" s="198">
        <v>3</v>
      </c>
      <c r="Q141" s="199">
        <v>0.77083333333333337</v>
      </c>
      <c r="R141" s="116">
        <v>2</v>
      </c>
      <c r="S141" s="116" t="s">
        <v>72</v>
      </c>
      <c r="T141" s="116">
        <v>2</v>
      </c>
      <c r="U141" s="116" t="s">
        <v>72</v>
      </c>
      <c r="V141" s="192"/>
      <c r="W141" s="137">
        <v>4</v>
      </c>
      <c r="X141" s="136">
        <v>0.77083333333333337</v>
      </c>
      <c r="Y141" s="116">
        <v>3</v>
      </c>
      <c r="Z141" s="116" t="s">
        <v>99</v>
      </c>
      <c r="AA141" s="116">
        <v>3</v>
      </c>
      <c r="AB141" s="116" t="s">
        <v>99</v>
      </c>
      <c r="AH141" s="156"/>
    </row>
    <row r="142" spans="2:34" ht="15.75" customHeight="1">
      <c r="B142" s="112" t="str">
        <f t="shared" si="0"/>
        <v/>
      </c>
      <c r="C142" s="152" t="s">
        <v>115</v>
      </c>
      <c r="D142" s="161" t="s">
        <v>115</v>
      </c>
      <c r="E142" s="151" t="s">
        <v>115</v>
      </c>
      <c r="F142" s="151" t="s">
        <v>115</v>
      </c>
      <c r="G142" s="112" t="str">
        <f t="shared" si="1"/>
        <v/>
      </c>
      <c r="H142" s="160" t="s">
        <v>146</v>
      </c>
      <c r="I142" s="157" t="str">
        <f t="shared" si="3"/>
        <v xml:space="preserve"> </v>
      </c>
      <c r="J142" s="112" t="str">
        <f t="shared" si="2"/>
        <v xml:space="preserve"> </v>
      </c>
      <c r="L142" s="174">
        <v>31</v>
      </c>
      <c r="M142" s="197">
        <v>0</v>
      </c>
      <c r="N142" s="197">
        <v>0</v>
      </c>
      <c r="O142" s="196"/>
      <c r="P142" s="198">
        <v>3</v>
      </c>
      <c r="Q142" s="199">
        <v>0.79166666666666663</v>
      </c>
      <c r="R142" s="116">
        <v>2</v>
      </c>
      <c r="S142" s="116" t="s">
        <v>72</v>
      </c>
      <c r="T142" s="116">
        <v>2</v>
      </c>
      <c r="U142" s="116" t="s">
        <v>72</v>
      </c>
      <c r="V142" s="192"/>
      <c r="W142" s="137">
        <v>4</v>
      </c>
      <c r="X142" s="136">
        <v>0.79166666666666663</v>
      </c>
      <c r="Y142" s="116">
        <v>2</v>
      </c>
      <c r="Z142" s="116" t="s">
        <v>99</v>
      </c>
      <c r="AA142" s="116">
        <v>2</v>
      </c>
      <c r="AB142" s="116" t="s">
        <v>99</v>
      </c>
      <c r="AH142" s="156"/>
    </row>
    <row r="143" spans="2:34" ht="15.75" customHeight="1">
      <c r="B143" s="112" t="str">
        <f t="shared" si="0"/>
        <v/>
      </c>
      <c r="C143" s="152" t="s">
        <v>115</v>
      </c>
      <c r="D143" s="161" t="s">
        <v>115</v>
      </c>
      <c r="E143" s="151" t="s">
        <v>115</v>
      </c>
      <c r="F143" s="151" t="s">
        <v>115</v>
      </c>
      <c r="G143" s="112" t="str">
        <f t="shared" si="1"/>
        <v/>
      </c>
      <c r="H143" s="160" t="s">
        <v>146</v>
      </c>
      <c r="I143" s="157" t="str">
        <f t="shared" si="3"/>
        <v xml:space="preserve"> </v>
      </c>
      <c r="J143" s="112" t="str">
        <f t="shared" si="2"/>
        <v xml:space="preserve"> </v>
      </c>
      <c r="L143" s="174">
        <v>32</v>
      </c>
      <c r="M143" s="197">
        <v>0</v>
      </c>
      <c r="N143" s="197">
        <v>0</v>
      </c>
      <c r="O143" s="196"/>
      <c r="P143" s="198">
        <v>3</v>
      </c>
      <c r="Q143" s="199">
        <v>0.8125</v>
      </c>
      <c r="R143" s="116">
        <v>2</v>
      </c>
      <c r="S143" s="116" t="s">
        <v>72</v>
      </c>
      <c r="T143" s="116">
        <v>2</v>
      </c>
      <c r="U143" s="116" t="s">
        <v>72</v>
      </c>
      <c r="V143" s="192"/>
      <c r="W143" s="137">
        <v>4</v>
      </c>
      <c r="X143" s="136">
        <v>0.8125</v>
      </c>
      <c r="Y143" s="116">
        <v>2</v>
      </c>
      <c r="Z143" s="116" t="s">
        <v>72</v>
      </c>
      <c r="AA143" s="116">
        <v>2</v>
      </c>
      <c r="AB143" s="116" t="s">
        <v>72</v>
      </c>
      <c r="AH143" s="156"/>
    </row>
    <row r="144" spans="2:34" ht="15.75" customHeight="1">
      <c r="B144" s="112" t="str">
        <f t="shared" si="0"/>
        <v/>
      </c>
      <c r="C144" s="152" t="s">
        <v>115</v>
      </c>
      <c r="D144" s="161" t="s">
        <v>115</v>
      </c>
      <c r="E144" s="151" t="s">
        <v>115</v>
      </c>
      <c r="F144" s="151" t="s">
        <v>115</v>
      </c>
      <c r="G144" s="112" t="str">
        <f t="shared" si="1"/>
        <v/>
      </c>
      <c r="H144" s="160" t="s">
        <v>146</v>
      </c>
      <c r="I144" s="157" t="str">
        <f t="shared" si="3"/>
        <v xml:space="preserve"> </v>
      </c>
      <c r="J144" s="112" t="str">
        <f t="shared" si="2"/>
        <v xml:space="preserve"> </v>
      </c>
      <c r="L144" s="174">
        <v>33</v>
      </c>
      <c r="M144" s="197">
        <v>0</v>
      </c>
      <c r="N144" s="197">
        <v>0</v>
      </c>
      <c r="O144" s="196"/>
      <c r="P144" s="198">
        <v>3</v>
      </c>
      <c r="Q144" s="199">
        <v>0.83333333333333337</v>
      </c>
      <c r="R144" s="116">
        <v>2</v>
      </c>
      <c r="S144" s="116" t="s">
        <v>73</v>
      </c>
      <c r="T144" s="116">
        <v>2</v>
      </c>
      <c r="U144" s="116" t="s">
        <v>73</v>
      </c>
      <c r="V144" s="192"/>
      <c r="W144" s="137">
        <v>4</v>
      </c>
      <c r="X144" s="136">
        <v>0.83333333333333337</v>
      </c>
      <c r="Y144" s="116">
        <v>2</v>
      </c>
      <c r="Z144" s="116" t="s">
        <v>72</v>
      </c>
      <c r="AA144" s="116">
        <v>2</v>
      </c>
      <c r="AB144" s="116" t="s">
        <v>72</v>
      </c>
      <c r="AH144" s="156"/>
    </row>
    <row r="145" spans="2:34" ht="15.75" customHeight="1">
      <c r="B145" s="112" t="str">
        <f t="shared" si="0"/>
        <v/>
      </c>
      <c r="C145" s="152" t="s">
        <v>115</v>
      </c>
      <c r="D145" s="161" t="s">
        <v>115</v>
      </c>
      <c r="E145" s="151" t="s">
        <v>115</v>
      </c>
      <c r="F145" s="151" t="s">
        <v>115</v>
      </c>
      <c r="G145" s="112" t="str">
        <f t="shared" si="1"/>
        <v/>
      </c>
      <c r="H145" s="160" t="s">
        <v>146</v>
      </c>
      <c r="I145" s="157" t="str">
        <f t="shared" si="3"/>
        <v xml:space="preserve"> </v>
      </c>
      <c r="J145" s="112" t="str">
        <f t="shared" si="2"/>
        <v xml:space="preserve"> </v>
      </c>
      <c r="L145" s="174">
        <v>34</v>
      </c>
      <c r="M145" s="197">
        <v>0</v>
      </c>
      <c r="N145" s="197">
        <v>0</v>
      </c>
      <c r="O145" s="196"/>
      <c r="P145" s="198">
        <v>3</v>
      </c>
      <c r="Q145" s="199">
        <v>0.85416666666666663</v>
      </c>
      <c r="R145" s="116">
        <v>1</v>
      </c>
      <c r="S145" s="116" t="s">
        <v>73</v>
      </c>
      <c r="T145" s="116">
        <v>1</v>
      </c>
      <c r="U145" s="116" t="s">
        <v>73</v>
      </c>
      <c r="V145" s="192"/>
      <c r="W145" s="137">
        <v>4</v>
      </c>
      <c r="X145" s="136">
        <v>0.85416666666666663</v>
      </c>
      <c r="Y145" s="116">
        <v>2</v>
      </c>
      <c r="Z145" s="116" t="s">
        <v>72</v>
      </c>
      <c r="AA145" s="116">
        <v>2</v>
      </c>
      <c r="AB145" s="116" t="s">
        <v>72</v>
      </c>
      <c r="AH145" s="156"/>
    </row>
    <row r="146" spans="2:34" ht="15.75" customHeight="1">
      <c r="B146" s="112" t="str">
        <f t="shared" si="0"/>
        <v/>
      </c>
      <c r="C146" s="152" t="s">
        <v>115</v>
      </c>
      <c r="D146" s="161" t="s">
        <v>115</v>
      </c>
      <c r="E146" s="151" t="s">
        <v>115</v>
      </c>
      <c r="F146" s="151" t="s">
        <v>115</v>
      </c>
      <c r="G146" s="112" t="str">
        <f t="shared" si="1"/>
        <v/>
      </c>
      <c r="H146" s="160" t="s">
        <v>146</v>
      </c>
      <c r="I146" s="157" t="str">
        <f t="shared" si="3"/>
        <v xml:space="preserve"> </v>
      </c>
      <c r="J146" s="112" t="str">
        <f t="shared" si="2"/>
        <v xml:space="preserve"> </v>
      </c>
      <c r="L146" s="174">
        <v>35</v>
      </c>
      <c r="M146" s="197">
        <v>0</v>
      </c>
      <c r="N146" s="197">
        <v>0</v>
      </c>
      <c r="O146" s="196"/>
      <c r="P146" s="198">
        <v>3</v>
      </c>
      <c r="Q146" s="199">
        <v>0.875</v>
      </c>
      <c r="R146" s="116">
        <v>1</v>
      </c>
      <c r="S146" s="116" t="s">
        <v>73</v>
      </c>
      <c r="T146" s="116">
        <v>1</v>
      </c>
      <c r="U146" s="116" t="s">
        <v>73</v>
      </c>
      <c r="V146" s="192"/>
      <c r="W146" s="137">
        <v>4</v>
      </c>
      <c r="X146" s="136">
        <v>0.875</v>
      </c>
      <c r="Y146" s="116">
        <v>2</v>
      </c>
      <c r="Z146" s="116" t="s">
        <v>72</v>
      </c>
      <c r="AA146" s="116">
        <v>2</v>
      </c>
      <c r="AB146" s="116" t="s">
        <v>72</v>
      </c>
      <c r="AH146" s="156"/>
    </row>
    <row r="147" spans="2:34" ht="15.75" customHeight="1">
      <c r="B147" s="112" t="str">
        <f t="shared" si="0"/>
        <v/>
      </c>
      <c r="C147" s="152" t="s">
        <v>115</v>
      </c>
      <c r="D147" s="161" t="s">
        <v>115</v>
      </c>
      <c r="E147" s="151" t="s">
        <v>115</v>
      </c>
      <c r="F147" s="151" t="s">
        <v>115</v>
      </c>
      <c r="G147" s="112" t="str">
        <f t="shared" si="1"/>
        <v/>
      </c>
      <c r="H147" s="160" t="s">
        <v>146</v>
      </c>
      <c r="I147" s="157" t="str">
        <f t="shared" si="3"/>
        <v xml:space="preserve"> </v>
      </c>
      <c r="J147" s="112" t="str">
        <f t="shared" si="2"/>
        <v xml:space="preserve"> </v>
      </c>
      <c r="L147" s="174">
        <v>36</v>
      </c>
      <c r="M147" s="197">
        <v>0</v>
      </c>
      <c r="N147" s="197">
        <v>0</v>
      </c>
      <c r="O147" s="196"/>
      <c r="P147" s="198">
        <v>3</v>
      </c>
      <c r="Q147" s="199">
        <v>0.89583333333333304</v>
      </c>
      <c r="R147" s="116">
        <v>2</v>
      </c>
      <c r="S147" s="116" t="s">
        <v>73</v>
      </c>
      <c r="T147" s="116">
        <v>2</v>
      </c>
      <c r="U147" s="116" t="s">
        <v>73</v>
      </c>
      <c r="V147" s="192"/>
      <c r="W147" s="137">
        <v>4</v>
      </c>
      <c r="X147" s="136">
        <v>0.89583333333333304</v>
      </c>
      <c r="Y147" s="116">
        <v>2</v>
      </c>
      <c r="Z147" s="116" t="s">
        <v>72</v>
      </c>
      <c r="AA147" s="116">
        <v>2</v>
      </c>
      <c r="AB147" s="116" t="s">
        <v>72</v>
      </c>
      <c r="AH147" s="156"/>
    </row>
    <row r="148" spans="2:34" ht="15.75" customHeight="1">
      <c r="B148" s="112" t="str">
        <f t="shared" si="0"/>
        <v/>
      </c>
      <c r="C148" s="152" t="s">
        <v>115</v>
      </c>
      <c r="D148" s="161" t="s">
        <v>115</v>
      </c>
      <c r="E148" s="151" t="s">
        <v>115</v>
      </c>
      <c r="F148" s="151" t="s">
        <v>115</v>
      </c>
      <c r="G148" s="112" t="str">
        <f t="shared" si="1"/>
        <v/>
      </c>
      <c r="H148" s="160" t="s">
        <v>146</v>
      </c>
      <c r="I148" s="157" t="str">
        <f t="shared" si="3"/>
        <v xml:space="preserve"> </v>
      </c>
      <c r="J148" s="112" t="str">
        <f t="shared" si="2"/>
        <v xml:space="preserve"> </v>
      </c>
      <c r="L148" s="174">
        <v>37</v>
      </c>
      <c r="M148" s="197">
        <v>0</v>
      </c>
      <c r="N148" s="197">
        <v>0</v>
      </c>
      <c r="O148" s="196"/>
      <c r="P148" s="198">
        <v>3</v>
      </c>
      <c r="Q148" s="199">
        <v>0.91666666666666663</v>
      </c>
      <c r="R148" s="116">
        <v>1</v>
      </c>
      <c r="S148" s="116" t="s">
        <v>73</v>
      </c>
      <c r="T148" s="116">
        <v>1</v>
      </c>
      <c r="U148" s="116" t="s">
        <v>73</v>
      </c>
      <c r="V148" s="192"/>
      <c r="W148" s="137">
        <v>4</v>
      </c>
      <c r="X148" s="136">
        <v>0.91666666666666663</v>
      </c>
      <c r="Y148" s="116">
        <v>2</v>
      </c>
      <c r="Z148" s="116" t="s">
        <v>72</v>
      </c>
      <c r="AA148" s="116">
        <v>2</v>
      </c>
      <c r="AB148" s="116" t="s">
        <v>72</v>
      </c>
      <c r="AH148" s="156"/>
    </row>
    <row r="149" spans="2:34" ht="15.75" customHeight="1">
      <c r="B149" s="112" t="str">
        <f t="shared" si="0"/>
        <v/>
      </c>
      <c r="C149" s="152" t="s">
        <v>115</v>
      </c>
      <c r="D149" s="161" t="s">
        <v>115</v>
      </c>
      <c r="E149" s="151" t="s">
        <v>115</v>
      </c>
      <c r="F149" s="151" t="s">
        <v>115</v>
      </c>
      <c r="G149" s="112" t="str">
        <f t="shared" si="1"/>
        <v/>
      </c>
      <c r="H149" s="160" t="s">
        <v>146</v>
      </c>
      <c r="I149" s="157" t="str">
        <f t="shared" si="3"/>
        <v xml:space="preserve"> </v>
      </c>
      <c r="J149" s="112" t="str">
        <f t="shared" si="2"/>
        <v xml:space="preserve"> </v>
      </c>
      <c r="L149" s="174">
        <v>38</v>
      </c>
      <c r="M149" s="197">
        <v>0</v>
      </c>
      <c r="N149" s="197">
        <v>0</v>
      </c>
      <c r="O149" s="196"/>
      <c r="P149" s="198">
        <v>3</v>
      </c>
      <c r="Q149" s="199">
        <v>0.9375</v>
      </c>
      <c r="R149" s="116">
        <v>1</v>
      </c>
      <c r="S149" s="116" t="s">
        <v>73</v>
      </c>
      <c r="T149" s="116">
        <v>1</v>
      </c>
      <c r="U149" s="116" t="s">
        <v>73</v>
      </c>
      <c r="V149" s="192"/>
      <c r="W149" s="137">
        <v>4</v>
      </c>
      <c r="X149" s="136">
        <v>0.9375</v>
      </c>
      <c r="Y149" s="116">
        <v>1</v>
      </c>
      <c r="Z149" s="116" t="s">
        <v>66</v>
      </c>
      <c r="AA149" s="116">
        <v>1</v>
      </c>
      <c r="AB149" s="116" t="s">
        <v>66</v>
      </c>
      <c r="AH149" s="156"/>
    </row>
    <row r="150" spans="2:34" ht="15.75" customHeight="1">
      <c r="B150" s="112" t="str">
        <f t="shared" si="0"/>
        <v/>
      </c>
      <c r="C150" s="152" t="s">
        <v>115</v>
      </c>
      <c r="D150" s="161" t="s">
        <v>115</v>
      </c>
      <c r="E150" s="151" t="s">
        <v>115</v>
      </c>
      <c r="F150" s="151" t="s">
        <v>115</v>
      </c>
      <c r="G150" s="112" t="str">
        <f t="shared" si="1"/>
        <v/>
      </c>
      <c r="H150" s="160" t="s">
        <v>146</v>
      </c>
      <c r="I150" s="157" t="str">
        <f t="shared" si="3"/>
        <v xml:space="preserve"> </v>
      </c>
      <c r="J150" s="112" t="str">
        <f t="shared" si="2"/>
        <v xml:space="preserve"> </v>
      </c>
      <c r="L150" s="174">
        <v>39</v>
      </c>
      <c r="M150" s="197">
        <v>0</v>
      </c>
      <c r="N150" s="197">
        <v>0</v>
      </c>
      <c r="O150" s="196"/>
      <c r="P150" s="198">
        <v>3</v>
      </c>
      <c r="Q150" s="199">
        <v>0.95833333333333337</v>
      </c>
      <c r="R150" s="116">
        <v>0</v>
      </c>
      <c r="S150" s="116" t="s">
        <v>63</v>
      </c>
      <c r="T150" s="116">
        <v>0</v>
      </c>
      <c r="U150" s="116" t="s">
        <v>63</v>
      </c>
      <c r="V150" s="192"/>
      <c r="W150" s="137">
        <v>4</v>
      </c>
      <c r="X150" s="136">
        <v>0.95833333333333337</v>
      </c>
      <c r="Y150" s="116">
        <v>0</v>
      </c>
      <c r="Z150" s="116" t="s">
        <v>63</v>
      </c>
      <c r="AA150" s="116">
        <v>0</v>
      </c>
      <c r="AB150" s="116" t="s">
        <v>63</v>
      </c>
      <c r="AH150" s="156"/>
    </row>
    <row r="151" spans="2:34" ht="15.75" customHeight="1">
      <c r="B151" s="112" t="str">
        <f t="shared" si="0"/>
        <v/>
      </c>
      <c r="C151" s="152" t="s">
        <v>115</v>
      </c>
      <c r="D151" s="161" t="s">
        <v>115</v>
      </c>
      <c r="E151" s="151" t="s">
        <v>115</v>
      </c>
      <c r="F151" s="151" t="s">
        <v>115</v>
      </c>
      <c r="G151" s="112" t="str">
        <f t="shared" si="1"/>
        <v/>
      </c>
      <c r="H151" s="160" t="s">
        <v>146</v>
      </c>
      <c r="I151" s="157" t="str">
        <f t="shared" si="3"/>
        <v xml:space="preserve"> </v>
      </c>
      <c r="J151" s="112" t="str">
        <f t="shared" si="2"/>
        <v xml:space="preserve"> </v>
      </c>
      <c r="L151" s="174">
        <v>40</v>
      </c>
      <c r="M151" s="197">
        <v>0</v>
      </c>
      <c r="N151" s="197">
        <v>0</v>
      </c>
      <c r="O151" s="196"/>
      <c r="P151" s="198">
        <v>3</v>
      </c>
      <c r="Q151" s="199">
        <v>0.97916666666666663</v>
      </c>
      <c r="R151" s="116">
        <v>0</v>
      </c>
      <c r="S151" s="116" t="s">
        <v>63</v>
      </c>
      <c r="T151" s="116">
        <v>0</v>
      </c>
      <c r="U151" s="116" t="s">
        <v>63</v>
      </c>
      <c r="V151" s="192"/>
      <c r="W151" s="137">
        <v>4</v>
      </c>
      <c r="X151" s="136">
        <v>0.97916666666666663</v>
      </c>
      <c r="Y151" s="116">
        <v>0</v>
      </c>
      <c r="Z151" s="116" t="s">
        <v>63</v>
      </c>
      <c r="AA151" s="116">
        <v>0</v>
      </c>
      <c r="AB151" s="116" t="s">
        <v>63</v>
      </c>
      <c r="AH151" s="156"/>
    </row>
    <row r="152" spans="2:34" ht="15.75" customHeight="1">
      <c r="B152" s="112" t="str">
        <f t="shared" si="0"/>
        <v/>
      </c>
      <c r="C152" s="152" t="s">
        <v>115</v>
      </c>
      <c r="D152" s="161" t="s">
        <v>115</v>
      </c>
      <c r="E152" s="151" t="s">
        <v>115</v>
      </c>
      <c r="F152" s="151" t="s">
        <v>115</v>
      </c>
      <c r="G152" s="112" t="str">
        <f t="shared" si="1"/>
        <v/>
      </c>
      <c r="H152" s="160" t="s">
        <v>146</v>
      </c>
      <c r="I152" s="157" t="str">
        <f t="shared" si="3"/>
        <v xml:space="preserve"> </v>
      </c>
      <c r="J152" s="112" t="str">
        <f t="shared" si="2"/>
        <v xml:space="preserve"> </v>
      </c>
      <c r="L152" s="174">
        <v>41</v>
      </c>
      <c r="M152" s="197">
        <v>0</v>
      </c>
      <c r="N152" s="197">
        <v>0</v>
      </c>
      <c r="O152" s="196"/>
      <c r="P152" s="198">
        <v>3</v>
      </c>
      <c r="Q152" s="199">
        <v>0</v>
      </c>
      <c r="R152" s="116">
        <v>0</v>
      </c>
      <c r="S152" s="116" t="s">
        <v>63</v>
      </c>
      <c r="T152" s="116">
        <v>0</v>
      </c>
      <c r="U152" s="116" t="s">
        <v>63</v>
      </c>
      <c r="V152" s="192"/>
      <c r="W152" s="137">
        <v>4</v>
      </c>
      <c r="X152" s="136">
        <v>0</v>
      </c>
      <c r="Y152" s="116">
        <v>0</v>
      </c>
      <c r="Z152" s="116" t="s">
        <v>63</v>
      </c>
      <c r="AA152" s="116">
        <v>0</v>
      </c>
      <c r="AB152" s="116" t="s">
        <v>63</v>
      </c>
      <c r="AH152" s="156"/>
    </row>
    <row r="153" spans="2:34" ht="15.75" customHeight="1">
      <c r="B153" s="112" t="str">
        <f t="shared" si="0"/>
        <v/>
      </c>
      <c r="C153" s="152" t="s">
        <v>115</v>
      </c>
      <c r="D153" s="161" t="s">
        <v>115</v>
      </c>
      <c r="E153" s="151" t="s">
        <v>115</v>
      </c>
      <c r="F153" s="151" t="s">
        <v>115</v>
      </c>
      <c r="G153" s="112" t="str">
        <f t="shared" si="1"/>
        <v/>
      </c>
      <c r="H153" s="160" t="s">
        <v>146</v>
      </c>
      <c r="I153" s="157" t="str">
        <f t="shared" si="3"/>
        <v xml:space="preserve"> </v>
      </c>
      <c r="J153" s="112" t="str">
        <f t="shared" si="2"/>
        <v xml:space="preserve"> </v>
      </c>
      <c r="L153" s="174">
        <v>42</v>
      </c>
      <c r="M153" s="197">
        <v>0</v>
      </c>
      <c r="N153" s="197">
        <v>0</v>
      </c>
      <c r="O153" s="196"/>
      <c r="P153" s="198">
        <v>3</v>
      </c>
      <c r="Q153" s="199">
        <v>2.0833333333333332E-2</v>
      </c>
      <c r="R153" s="116">
        <v>0</v>
      </c>
      <c r="S153" s="116" t="s">
        <v>63</v>
      </c>
      <c r="T153" s="116">
        <v>0</v>
      </c>
      <c r="U153" s="116" t="s">
        <v>63</v>
      </c>
      <c r="V153" s="192"/>
      <c r="W153" s="137">
        <v>4</v>
      </c>
      <c r="X153" s="136">
        <v>2.0833333333333332E-2</v>
      </c>
      <c r="Y153" s="116">
        <v>0</v>
      </c>
      <c r="Z153" s="116" t="s">
        <v>63</v>
      </c>
      <c r="AA153" s="116">
        <v>0</v>
      </c>
      <c r="AB153" s="116" t="s">
        <v>63</v>
      </c>
      <c r="AH153" s="156"/>
    </row>
    <row r="154" spans="2:34" ht="15.75" customHeight="1">
      <c r="B154" s="112" t="str">
        <f t="shared" si="0"/>
        <v/>
      </c>
      <c r="C154" s="152" t="s">
        <v>115</v>
      </c>
      <c r="D154" s="161" t="s">
        <v>115</v>
      </c>
      <c r="E154" s="151" t="s">
        <v>115</v>
      </c>
      <c r="F154" s="151" t="s">
        <v>115</v>
      </c>
      <c r="G154" s="112" t="str">
        <f t="shared" si="1"/>
        <v/>
      </c>
      <c r="H154" s="160" t="s">
        <v>146</v>
      </c>
      <c r="I154" s="157" t="str">
        <f t="shared" si="3"/>
        <v xml:space="preserve"> </v>
      </c>
      <c r="J154" s="112" t="str">
        <f t="shared" si="2"/>
        <v xml:space="preserve"> </v>
      </c>
      <c r="L154" s="174">
        <v>43</v>
      </c>
      <c r="M154" s="197">
        <v>0</v>
      </c>
      <c r="N154" s="197">
        <v>0</v>
      </c>
      <c r="O154" s="196"/>
      <c r="P154" s="198">
        <v>3</v>
      </c>
      <c r="Q154" s="199">
        <v>4.1666666666666699E-2</v>
      </c>
      <c r="R154" s="116">
        <v>0</v>
      </c>
      <c r="S154" s="116" t="s">
        <v>63</v>
      </c>
      <c r="T154" s="116">
        <v>0</v>
      </c>
      <c r="U154" s="116" t="s">
        <v>63</v>
      </c>
      <c r="V154" s="192"/>
      <c r="W154" s="137">
        <v>4</v>
      </c>
      <c r="X154" s="136">
        <v>4.1666666666666699E-2</v>
      </c>
      <c r="Y154" s="116">
        <v>0</v>
      </c>
      <c r="Z154" s="116" t="s">
        <v>63</v>
      </c>
      <c r="AA154" s="116">
        <v>0</v>
      </c>
      <c r="AB154" s="116" t="s">
        <v>63</v>
      </c>
      <c r="AH154" s="156"/>
    </row>
    <row r="155" spans="2:34" ht="15.75" customHeight="1">
      <c r="B155" s="112" t="str">
        <f t="shared" si="0"/>
        <v/>
      </c>
      <c r="C155" s="152" t="s">
        <v>115</v>
      </c>
      <c r="D155" s="161" t="s">
        <v>115</v>
      </c>
      <c r="E155" s="151" t="s">
        <v>115</v>
      </c>
      <c r="F155" s="151" t="s">
        <v>115</v>
      </c>
      <c r="G155" s="112" t="str">
        <f t="shared" si="1"/>
        <v/>
      </c>
      <c r="H155" s="160" t="s">
        <v>146</v>
      </c>
      <c r="I155" s="157" t="str">
        <f t="shared" si="3"/>
        <v xml:space="preserve"> </v>
      </c>
      <c r="J155" s="112" t="str">
        <f t="shared" si="2"/>
        <v xml:space="preserve"> </v>
      </c>
      <c r="L155" s="174">
        <v>44</v>
      </c>
      <c r="M155" s="197">
        <v>0</v>
      </c>
      <c r="N155" s="197">
        <v>0</v>
      </c>
      <c r="O155" s="196"/>
      <c r="P155" s="198">
        <v>3</v>
      </c>
      <c r="Q155" s="199">
        <v>6.25E-2</v>
      </c>
      <c r="R155" s="116">
        <v>0</v>
      </c>
      <c r="S155" s="116" t="s">
        <v>63</v>
      </c>
      <c r="T155" s="116">
        <v>0</v>
      </c>
      <c r="U155" s="116" t="s">
        <v>63</v>
      </c>
      <c r="V155" s="192"/>
      <c r="W155" s="137">
        <v>4</v>
      </c>
      <c r="X155" s="136">
        <v>6.25E-2</v>
      </c>
      <c r="Y155" s="116">
        <v>0</v>
      </c>
      <c r="Z155" s="116" t="s">
        <v>63</v>
      </c>
      <c r="AA155" s="116">
        <v>0</v>
      </c>
      <c r="AB155" s="116" t="s">
        <v>63</v>
      </c>
      <c r="AH155" s="175"/>
    </row>
    <row r="156" spans="2:34" ht="15.75" customHeight="1">
      <c r="B156" s="112" t="str">
        <f t="shared" si="0"/>
        <v/>
      </c>
      <c r="C156" s="152" t="s">
        <v>115</v>
      </c>
      <c r="D156" s="161" t="s">
        <v>115</v>
      </c>
      <c r="E156" s="151" t="s">
        <v>115</v>
      </c>
      <c r="F156" s="151" t="s">
        <v>115</v>
      </c>
      <c r="G156" s="112" t="str">
        <f t="shared" si="1"/>
        <v/>
      </c>
      <c r="H156" s="160" t="s">
        <v>146</v>
      </c>
      <c r="I156" s="157" t="str">
        <f t="shared" si="3"/>
        <v xml:space="preserve"> </v>
      </c>
      <c r="J156" s="112" t="str">
        <f t="shared" si="2"/>
        <v xml:space="preserve"> </v>
      </c>
      <c r="L156" s="174">
        <v>45</v>
      </c>
      <c r="M156" s="197">
        <v>0</v>
      </c>
      <c r="N156" s="197">
        <v>0</v>
      </c>
      <c r="O156" s="196"/>
      <c r="P156" s="116">
        <v>3</v>
      </c>
      <c r="Q156" s="136">
        <v>8.3333333333333301E-2</v>
      </c>
      <c r="R156" s="116">
        <v>0</v>
      </c>
      <c r="S156" s="116" t="s">
        <v>63</v>
      </c>
      <c r="T156" s="116">
        <v>0</v>
      </c>
      <c r="U156" s="116" t="s">
        <v>63</v>
      </c>
      <c r="V156" s="131"/>
      <c r="W156" s="137">
        <v>4</v>
      </c>
      <c r="X156" s="136">
        <v>8.3333333333333301E-2</v>
      </c>
      <c r="Y156" s="116">
        <v>0</v>
      </c>
      <c r="Z156" s="116" t="s">
        <v>63</v>
      </c>
      <c r="AA156" s="116">
        <v>0</v>
      </c>
      <c r="AB156" s="116" t="s">
        <v>63</v>
      </c>
      <c r="AH156" s="175"/>
    </row>
    <row r="157" spans="2:34" ht="15.75" customHeight="1">
      <c r="B157" s="112" t="str">
        <f t="shared" si="0"/>
        <v/>
      </c>
      <c r="C157" s="152" t="s">
        <v>115</v>
      </c>
      <c r="D157" s="161" t="s">
        <v>115</v>
      </c>
      <c r="E157" s="151" t="s">
        <v>115</v>
      </c>
      <c r="F157" s="151" t="s">
        <v>115</v>
      </c>
      <c r="G157" s="112" t="str">
        <f t="shared" si="1"/>
        <v/>
      </c>
      <c r="H157" s="160" t="s">
        <v>146</v>
      </c>
      <c r="I157" s="157" t="str">
        <f t="shared" si="3"/>
        <v xml:space="preserve"> </v>
      </c>
      <c r="J157" s="112" t="str">
        <f t="shared" si="2"/>
        <v xml:space="preserve"> </v>
      </c>
      <c r="L157" s="174">
        <v>46</v>
      </c>
      <c r="M157" s="197">
        <v>0</v>
      </c>
      <c r="N157" s="197">
        <v>0</v>
      </c>
      <c r="O157" s="196"/>
      <c r="P157" s="116">
        <v>3</v>
      </c>
      <c r="Q157" s="136">
        <v>0.104166666666667</v>
      </c>
      <c r="R157" s="116">
        <v>0</v>
      </c>
      <c r="S157" s="116" t="s">
        <v>63</v>
      </c>
      <c r="T157" s="116">
        <v>0</v>
      </c>
      <c r="U157" s="116" t="s">
        <v>63</v>
      </c>
      <c r="V157" s="131"/>
      <c r="W157" s="137">
        <v>4</v>
      </c>
      <c r="X157" s="136">
        <v>0.104166666666667</v>
      </c>
      <c r="Y157" s="116">
        <v>0</v>
      </c>
      <c r="Z157" s="116" t="s">
        <v>63</v>
      </c>
      <c r="AA157" s="116">
        <v>0</v>
      </c>
      <c r="AB157" s="116" t="s">
        <v>63</v>
      </c>
      <c r="AH157" s="175"/>
    </row>
    <row r="158" spans="2:34" ht="15.75" customHeight="1">
      <c r="B158" s="112" t="str">
        <f t="shared" si="0"/>
        <v/>
      </c>
      <c r="C158" s="152" t="s">
        <v>115</v>
      </c>
      <c r="D158" s="161" t="s">
        <v>115</v>
      </c>
      <c r="E158" s="151" t="s">
        <v>115</v>
      </c>
      <c r="F158" s="151" t="s">
        <v>115</v>
      </c>
      <c r="G158" s="112" t="str">
        <f t="shared" si="1"/>
        <v/>
      </c>
      <c r="H158" s="160" t="s">
        <v>146</v>
      </c>
      <c r="I158" s="157" t="str">
        <f t="shared" si="3"/>
        <v xml:space="preserve"> </v>
      </c>
      <c r="J158" s="112" t="str">
        <f t="shared" si="2"/>
        <v xml:space="preserve"> </v>
      </c>
      <c r="L158" s="174">
        <v>47</v>
      </c>
      <c r="M158" s="197">
        <v>0</v>
      </c>
      <c r="N158" s="197">
        <v>0</v>
      </c>
      <c r="O158" s="196"/>
      <c r="P158" s="231" t="s">
        <v>60</v>
      </c>
      <c r="Q158" s="232"/>
      <c r="R158" s="188">
        <f>SUM(R110:R157)</f>
        <v>79</v>
      </c>
      <c r="S158" s="188"/>
      <c r="T158" s="188">
        <f>SUM(T110:T157)</f>
        <v>79</v>
      </c>
      <c r="U158" s="188"/>
      <c r="V158" s="158"/>
      <c r="W158" s="231" t="s">
        <v>60</v>
      </c>
      <c r="X158" s="232"/>
      <c r="Y158" s="188">
        <f>SUM(Y110:Y157)</f>
        <v>60</v>
      </c>
      <c r="Z158" s="188"/>
      <c r="AA158" s="188">
        <f>SUM(AA110:AA157)</f>
        <v>60</v>
      </c>
      <c r="AB158" s="188"/>
      <c r="AH158" s="175"/>
    </row>
    <row r="159" spans="2:34" ht="15.75" customHeight="1">
      <c r="B159" s="112" t="str">
        <f t="shared" si="0"/>
        <v/>
      </c>
      <c r="C159" s="152" t="s">
        <v>115</v>
      </c>
      <c r="D159" s="161" t="s">
        <v>115</v>
      </c>
      <c r="E159" s="151" t="s">
        <v>115</v>
      </c>
      <c r="F159" s="151" t="s">
        <v>115</v>
      </c>
      <c r="G159" s="112" t="str">
        <f t="shared" si="1"/>
        <v/>
      </c>
      <c r="H159" s="160" t="s">
        <v>146</v>
      </c>
      <c r="I159" s="157" t="str">
        <f t="shared" si="3"/>
        <v xml:space="preserve"> </v>
      </c>
      <c r="J159" s="112" t="str">
        <f t="shared" si="2"/>
        <v xml:space="preserve"> </v>
      </c>
      <c r="L159" s="174">
        <v>48</v>
      </c>
      <c r="M159" s="197">
        <v>0</v>
      </c>
      <c r="N159" s="197">
        <v>0</v>
      </c>
      <c r="O159" s="196"/>
      <c r="P159" s="159"/>
      <c r="Q159" s="131"/>
      <c r="R159" s="131"/>
      <c r="S159" s="131"/>
      <c r="T159" s="144"/>
      <c r="U159" s="131"/>
      <c r="V159" s="131"/>
      <c r="W159" s="131"/>
      <c r="X159" s="159"/>
      <c r="Y159" s="159"/>
      <c r="Z159" s="159"/>
      <c r="AA159" s="159"/>
      <c r="AB159" s="159"/>
      <c r="AH159" s="175"/>
    </row>
    <row r="160" spans="2:34" ht="15.75" customHeight="1">
      <c r="B160" s="112" t="str">
        <f t="shared" si="0"/>
        <v/>
      </c>
      <c r="C160" s="152" t="s">
        <v>115</v>
      </c>
      <c r="D160" s="161" t="s">
        <v>115</v>
      </c>
      <c r="E160" s="151" t="s">
        <v>115</v>
      </c>
      <c r="F160" s="151" t="s">
        <v>115</v>
      </c>
      <c r="G160" s="112" t="str">
        <f t="shared" si="1"/>
        <v/>
      </c>
      <c r="H160" s="160" t="s">
        <v>146</v>
      </c>
      <c r="I160" s="157" t="str">
        <f t="shared" si="3"/>
        <v xml:space="preserve"> </v>
      </c>
      <c r="J160" s="112" t="str">
        <f t="shared" si="2"/>
        <v xml:space="preserve"> </v>
      </c>
      <c r="L160" s="174">
        <v>49</v>
      </c>
      <c r="M160" s="197">
        <v>0</v>
      </c>
      <c r="N160" s="197">
        <v>0</v>
      </c>
      <c r="O160" s="196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H160" s="175"/>
    </row>
    <row r="161" spans="2:34" ht="15.75" customHeight="1">
      <c r="B161" s="112" t="str">
        <f t="shared" si="0"/>
        <v/>
      </c>
      <c r="C161" s="152" t="s">
        <v>115</v>
      </c>
      <c r="D161" s="161" t="s">
        <v>115</v>
      </c>
      <c r="E161" s="151" t="s">
        <v>115</v>
      </c>
      <c r="F161" s="151" t="s">
        <v>115</v>
      </c>
      <c r="G161" s="112" t="str">
        <f t="shared" si="1"/>
        <v/>
      </c>
      <c r="H161" s="160" t="s">
        <v>146</v>
      </c>
      <c r="I161" s="157" t="str">
        <f t="shared" si="3"/>
        <v xml:space="preserve"> </v>
      </c>
      <c r="J161" s="112" t="str">
        <f t="shared" si="2"/>
        <v xml:space="preserve"> </v>
      </c>
      <c r="L161" s="174">
        <v>50</v>
      </c>
      <c r="M161" s="197">
        <v>0</v>
      </c>
      <c r="N161" s="197">
        <v>0</v>
      </c>
      <c r="O161" s="196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H161" s="175"/>
    </row>
    <row r="162" spans="2:34" ht="15.75" customHeight="1">
      <c r="B162" s="112" t="str">
        <f t="shared" si="0"/>
        <v/>
      </c>
      <c r="C162" s="152" t="s">
        <v>115</v>
      </c>
      <c r="D162" s="161" t="s">
        <v>115</v>
      </c>
      <c r="E162" s="151" t="s">
        <v>115</v>
      </c>
      <c r="F162" s="151" t="s">
        <v>115</v>
      </c>
      <c r="G162" s="112" t="str">
        <f t="shared" si="1"/>
        <v/>
      </c>
      <c r="H162" s="160" t="s">
        <v>146</v>
      </c>
      <c r="I162" s="157" t="str">
        <f t="shared" si="3"/>
        <v xml:space="preserve"> </v>
      </c>
      <c r="J162" s="112" t="str">
        <f t="shared" si="2"/>
        <v xml:space="preserve"> </v>
      </c>
      <c r="L162" s="174">
        <v>51</v>
      </c>
      <c r="M162" s="197">
        <v>0</v>
      </c>
      <c r="N162" s="197">
        <v>0</v>
      </c>
      <c r="O162" s="196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H162" s="175"/>
    </row>
    <row r="163" spans="2:34" ht="15.75" customHeight="1">
      <c r="B163" s="112" t="str">
        <f t="shared" si="0"/>
        <v/>
      </c>
      <c r="C163" s="152" t="s">
        <v>115</v>
      </c>
      <c r="D163" s="161" t="s">
        <v>115</v>
      </c>
      <c r="E163" s="151" t="s">
        <v>115</v>
      </c>
      <c r="F163" s="151" t="s">
        <v>115</v>
      </c>
      <c r="G163" s="112" t="str">
        <f t="shared" si="1"/>
        <v/>
      </c>
      <c r="H163" s="160" t="s">
        <v>146</v>
      </c>
      <c r="I163" s="157" t="str">
        <f t="shared" si="3"/>
        <v xml:space="preserve"> </v>
      </c>
      <c r="J163" s="112" t="str">
        <f t="shared" si="2"/>
        <v xml:space="preserve"> </v>
      </c>
      <c r="L163" s="174">
        <v>52</v>
      </c>
      <c r="M163" s="197">
        <v>0</v>
      </c>
      <c r="N163" s="197">
        <v>0</v>
      </c>
      <c r="O163" s="196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H163" s="175"/>
    </row>
    <row r="164" spans="2:34" ht="15.75" customHeight="1">
      <c r="B164" s="112" t="str">
        <f t="shared" si="0"/>
        <v/>
      </c>
      <c r="C164" s="152" t="s">
        <v>115</v>
      </c>
      <c r="D164" s="161" t="s">
        <v>115</v>
      </c>
      <c r="E164" s="151" t="s">
        <v>115</v>
      </c>
      <c r="F164" s="151" t="s">
        <v>115</v>
      </c>
      <c r="G164" s="112" t="str">
        <f t="shared" si="1"/>
        <v/>
      </c>
      <c r="H164" s="160" t="s">
        <v>146</v>
      </c>
      <c r="I164" s="157" t="str">
        <f t="shared" si="3"/>
        <v xml:space="preserve"> </v>
      </c>
      <c r="J164" s="112" t="str">
        <f t="shared" si="2"/>
        <v xml:space="preserve"> </v>
      </c>
      <c r="L164" s="174">
        <v>53</v>
      </c>
      <c r="M164" s="197">
        <v>0</v>
      </c>
      <c r="N164" s="197">
        <v>0</v>
      </c>
      <c r="O164" s="196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H164" s="175"/>
    </row>
    <row r="165" spans="2:34" ht="15.75" customHeight="1">
      <c r="B165" s="112" t="str">
        <f t="shared" si="0"/>
        <v/>
      </c>
      <c r="C165" s="152" t="s">
        <v>115</v>
      </c>
      <c r="D165" s="161" t="s">
        <v>115</v>
      </c>
      <c r="E165" s="151" t="s">
        <v>115</v>
      </c>
      <c r="F165" s="151" t="s">
        <v>115</v>
      </c>
      <c r="G165" s="112" t="str">
        <f t="shared" si="1"/>
        <v/>
      </c>
      <c r="H165" s="160" t="s">
        <v>146</v>
      </c>
      <c r="I165" s="157" t="str">
        <f t="shared" si="3"/>
        <v xml:space="preserve"> </v>
      </c>
      <c r="J165" s="112" t="str">
        <f t="shared" si="2"/>
        <v xml:space="preserve"> </v>
      </c>
      <c r="L165" s="174">
        <v>54</v>
      </c>
      <c r="M165" s="197">
        <v>0</v>
      </c>
      <c r="N165" s="197">
        <v>0</v>
      </c>
      <c r="O165" s="196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H165" s="175"/>
    </row>
    <row r="166" spans="2:34" ht="15.75" customHeight="1">
      <c r="B166" s="112" t="str">
        <f t="shared" si="0"/>
        <v/>
      </c>
      <c r="C166" s="152" t="s">
        <v>115</v>
      </c>
      <c r="D166" s="161" t="s">
        <v>115</v>
      </c>
      <c r="E166" s="151" t="s">
        <v>115</v>
      </c>
      <c r="F166" s="151" t="s">
        <v>115</v>
      </c>
      <c r="G166" s="112" t="str">
        <f t="shared" si="1"/>
        <v/>
      </c>
      <c r="H166" s="160" t="s">
        <v>146</v>
      </c>
      <c r="I166" s="157" t="str">
        <f t="shared" si="3"/>
        <v xml:space="preserve"> </v>
      </c>
      <c r="J166" s="112" t="str">
        <f t="shared" si="2"/>
        <v xml:space="preserve"> </v>
      </c>
      <c r="L166" s="174">
        <v>55</v>
      </c>
      <c r="M166" s="197">
        <v>0</v>
      </c>
      <c r="N166" s="197">
        <v>0</v>
      </c>
      <c r="O166" s="196"/>
      <c r="P166" s="159"/>
      <c r="Q166" s="131"/>
      <c r="R166" s="131"/>
      <c r="S166" s="131"/>
      <c r="T166" s="131"/>
      <c r="U166" s="131"/>
      <c r="V166" s="131"/>
      <c r="W166" s="131"/>
      <c r="X166" s="159"/>
      <c r="Y166" s="159"/>
      <c r="Z166" s="159"/>
      <c r="AA166" s="159"/>
      <c r="AB166" s="159"/>
      <c r="AH166" s="175"/>
    </row>
    <row r="167" spans="2:34" ht="15.75" customHeight="1">
      <c r="B167" s="112" t="str">
        <f t="shared" si="0"/>
        <v/>
      </c>
      <c r="C167" s="152" t="s">
        <v>115</v>
      </c>
      <c r="D167" s="161" t="s">
        <v>115</v>
      </c>
      <c r="E167" s="151" t="s">
        <v>115</v>
      </c>
      <c r="F167" s="151" t="s">
        <v>115</v>
      </c>
      <c r="G167" s="112" t="str">
        <f t="shared" si="1"/>
        <v/>
      </c>
      <c r="H167" s="160" t="s">
        <v>146</v>
      </c>
      <c r="I167" s="157" t="str">
        <f t="shared" si="3"/>
        <v xml:space="preserve"> </v>
      </c>
      <c r="J167" s="112" t="str">
        <f t="shared" si="2"/>
        <v xml:space="preserve"> </v>
      </c>
      <c r="L167" s="174">
        <v>56</v>
      </c>
      <c r="M167" s="197">
        <v>0</v>
      </c>
      <c r="N167" s="197">
        <v>0</v>
      </c>
      <c r="O167" s="196"/>
      <c r="P167" s="159"/>
      <c r="Q167" s="131"/>
      <c r="R167" s="131"/>
      <c r="S167" s="131"/>
      <c r="T167" s="131"/>
      <c r="U167" s="131"/>
      <c r="V167" s="131"/>
      <c r="W167" s="131"/>
      <c r="X167" s="159"/>
      <c r="Y167" s="159"/>
      <c r="Z167" s="159"/>
      <c r="AA167" s="159"/>
      <c r="AB167" s="159"/>
      <c r="AH167" s="175"/>
    </row>
    <row r="168" spans="2:34" ht="15.75" customHeight="1">
      <c r="B168" s="112" t="str">
        <f t="shared" si="0"/>
        <v/>
      </c>
      <c r="C168" s="152" t="s">
        <v>115</v>
      </c>
      <c r="D168" s="161" t="s">
        <v>115</v>
      </c>
      <c r="E168" s="151" t="s">
        <v>115</v>
      </c>
      <c r="F168" s="151" t="s">
        <v>115</v>
      </c>
      <c r="G168" s="112" t="str">
        <f t="shared" si="1"/>
        <v/>
      </c>
      <c r="H168" s="160" t="s">
        <v>146</v>
      </c>
      <c r="I168" s="157" t="str">
        <f t="shared" si="3"/>
        <v xml:space="preserve"> </v>
      </c>
      <c r="J168" s="112" t="str">
        <f t="shared" si="2"/>
        <v xml:space="preserve"> </v>
      </c>
      <c r="L168" s="174">
        <v>57</v>
      </c>
      <c r="M168" s="197">
        <v>0</v>
      </c>
      <c r="N168" s="197">
        <v>0</v>
      </c>
      <c r="O168" s="196"/>
      <c r="P168" s="200"/>
      <c r="Q168" s="192"/>
      <c r="R168" s="192"/>
      <c r="S168" s="192"/>
      <c r="T168" s="192"/>
      <c r="U168" s="192"/>
      <c r="V168" s="192"/>
      <c r="W168" s="192"/>
      <c r="X168" s="200"/>
      <c r="Y168" s="200"/>
      <c r="Z168" s="200"/>
      <c r="AA168" s="200"/>
      <c r="AB168" s="200"/>
      <c r="AH168" s="175"/>
    </row>
    <row r="169" spans="2:34" ht="15.75" customHeight="1">
      <c r="B169" s="112" t="str">
        <f t="shared" si="0"/>
        <v/>
      </c>
      <c r="C169" s="152" t="s">
        <v>115</v>
      </c>
      <c r="D169" s="161" t="s">
        <v>115</v>
      </c>
      <c r="E169" s="151" t="s">
        <v>115</v>
      </c>
      <c r="F169" s="151" t="s">
        <v>115</v>
      </c>
      <c r="G169" s="112" t="str">
        <f t="shared" si="1"/>
        <v/>
      </c>
      <c r="H169" s="160" t="s">
        <v>146</v>
      </c>
      <c r="I169" s="157" t="str">
        <f t="shared" si="3"/>
        <v xml:space="preserve"> </v>
      </c>
      <c r="J169" s="112" t="str">
        <f t="shared" si="2"/>
        <v xml:space="preserve"> </v>
      </c>
      <c r="L169" s="174">
        <v>58</v>
      </c>
      <c r="M169" s="197">
        <v>0</v>
      </c>
      <c r="N169" s="197">
        <v>0</v>
      </c>
      <c r="O169" s="196"/>
      <c r="P169" s="200"/>
      <c r="Q169" s="192"/>
      <c r="R169" s="192"/>
      <c r="S169" s="192"/>
      <c r="T169" s="192"/>
      <c r="U169" s="192"/>
      <c r="V169" s="192"/>
      <c r="W169" s="192"/>
      <c r="X169" s="200"/>
      <c r="Y169" s="200"/>
      <c r="Z169" s="200"/>
      <c r="AA169" s="200"/>
      <c r="AB169" s="200"/>
      <c r="AH169" s="175"/>
    </row>
    <row r="170" spans="2:34" ht="15.75" customHeight="1">
      <c r="B170" s="112" t="str">
        <f t="shared" si="0"/>
        <v/>
      </c>
      <c r="C170" s="152" t="s">
        <v>115</v>
      </c>
      <c r="D170" s="161" t="s">
        <v>115</v>
      </c>
      <c r="E170" s="151" t="s">
        <v>115</v>
      </c>
      <c r="F170" s="151" t="s">
        <v>115</v>
      </c>
      <c r="G170" s="112" t="str">
        <f t="shared" si="1"/>
        <v/>
      </c>
      <c r="H170" s="160" t="s">
        <v>146</v>
      </c>
      <c r="I170" s="157" t="str">
        <f t="shared" si="3"/>
        <v xml:space="preserve"> </v>
      </c>
      <c r="J170" s="112" t="str">
        <f t="shared" si="2"/>
        <v xml:space="preserve"> </v>
      </c>
      <c r="L170" s="174">
        <v>59</v>
      </c>
      <c r="M170" s="197">
        <v>0</v>
      </c>
      <c r="N170" s="197">
        <v>0</v>
      </c>
      <c r="O170" s="196"/>
      <c r="P170" s="200"/>
      <c r="Q170" s="192"/>
      <c r="R170" s="192"/>
      <c r="S170" s="192"/>
      <c r="T170" s="192"/>
      <c r="U170" s="192"/>
      <c r="V170" s="192"/>
      <c r="W170" s="192"/>
      <c r="X170" s="200"/>
      <c r="Y170" s="200"/>
      <c r="Z170" s="200"/>
      <c r="AA170" s="200"/>
      <c r="AB170" s="200"/>
      <c r="AH170" s="161"/>
    </row>
    <row r="171" spans="2:34" ht="15.75" customHeight="1">
      <c r="B171" s="112" t="str">
        <f t="shared" si="0"/>
        <v/>
      </c>
      <c r="C171" s="152" t="s">
        <v>115</v>
      </c>
      <c r="D171" s="161" t="s">
        <v>115</v>
      </c>
      <c r="E171" s="151" t="s">
        <v>115</v>
      </c>
      <c r="F171" s="151" t="s">
        <v>115</v>
      </c>
      <c r="G171" s="112" t="str">
        <f t="shared" si="1"/>
        <v/>
      </c>
      <c r="H171" s="160" t="s">
        <v>146</v>
      </c>
      <c r="I171" s="157" t="str">
        <f t="shared" si="3"/>
        <v xml:space="preserve"> </v>
      </c>
      <c r="J171" s="112" t="str">
        <f t="shared" si="2"/>
        <v xml:space="preserve"> </v>
      </c>
      <c r="L171" s="174">
        <v>60</v>
      </c>
      <c r="M171" s="197">
        <v>0</v>
      </c>
      <c r="N171" s="197">
        <v>0</v>
      </c>
      <c r="O171" s="196"/>
      <c r="P171" s="200"/>
      <c r="Q171" s="192"/>
      <c r="R171" s="192"/>
      <c r="S171" s="192"/>
      <c r="T171" s="192"/>
      <c r="U171" s="192"/>
      <c r="V171" s="192"/>
      <c r="W171" s="192"/>
      <c r="X171" s="200"/>
      <c r="Y171" s="200"/>
      <c r="Z171" s="200"/>
      <c r="AA171" s="200"/>
      <c r="AB171" s="200"/>
      <c r="AH171" s="161"/>
    </row>
    <row r="172" spans="2:34" ht="15.75" customHeight="1">
      <c r="B172" s="112" t="str">
        <f t="shared" si="0"/>
        <v/>
      </c>
      <c r="C172" s="152" t="s">
        <v>115</v>
      </c>
      <c r="D172" s="161" t="s">
        <v>115</v>
      </c>
      <c r="E172" s="151" t="s">
        <v>115</v>
      </c>
      <c r="F172" s="151" t="s">
        <v>115</v>
      </c>
      <c r="G172" s="112" t="str">
        <f t="shared" si="1"/>
        <v/>
      </c>
      <c r="H172" s="160" t="s">
        <v>146</v>
      </c>
      <c r="I172" s="157" t="str">
        <f t="shared" si="3"/>
        <v xml:space="preserve"> </v>
      </c>
      <c r="J172" s="112" t="str">
        <f t="shared" si="2"/>
        <v xml:space="preserve"> </v>
      </c>
      <c r="L172" s="174">
        <v>61</v>
      </c>
      <c r="M172" s="197">
        <v>0</v>
      </c>
      <c r="N172" s="197">
        <v>0</v>
      </c>
      <c r="O172" s="196"/>
      <c r="P172" s="200"/>
      <c r="Q172" s="192"/>
      <c r="R172" s="192"/>
      <c r="S172" s="192"/>
      <c r="T172" s="192"/>
      <c r="U172" s="192"/>
      <c r="V172" s="192"/>
      <c r="W172" s="192"/>
      <c r="X172" s="200"/>
      <c r="Y172" s="200"/>
      <c r="Z172" s="200"/>
      <c r="AA172" s="200"/>
      <c r="AB172" s="200"/>
      <c r="AH172" s="161"/>
    </row>
    <row r="173" spans="2:34" ht="15.75" customHeight="1">
      <c r="B173" s="112" t="str">
        <f t="shared" si="0"/>
        <v/>
      </c>
      <c r="C173" s="152" t="s">
        <v>115</v>
      </c>
      <c r="D173" s="161" t="s">
        <v>115</v>
      </c>
      <c r="E173" s="151" t="s">
        <v>115</v>
      </c>
      <c r="F173" s="151" t="s">
        <v>115</v>
      </c>
      <c r="G173" s="112" t="str">
        <f t="shared" si="1"/>
        <v/>
      </c>
      <c r="H173" s="160" t="s">
        <v>146</v>
      </c>
      <c r="I173" s="157" t="str">
        <f t="shared" si="3"/>
        <v xml:space="preserve"> </v>
      </c>
      <c r="J173" s="112" t="str">
        <f t="shared" si="2"/>
        <v xml:space="preserve"> </v>
      </c>
      <c r="L173" s="174">
        <v>62</v>
      </c>
      <c r="M173" s="197">
        <v>0</v>
      </c>
      <c r="N173" s="197">
        <v>0</v>
      </c>
      <c r="O173" s="196"/>
      <c r="P173" s="200"/>
      <c r="Q173" s="192"/>
      <c r="R173" s="192"/>
      <c r="S173" s="192"/>
      <c r="T173" s="192"/>
      <c r="U173" s="192"/>
      <c r="V173" s="192"/>
      <c r="W173" s="192"/>
      <c r="X173" s="200"/>
      <c r="Y173" s="200"/>
      <c r="Z173" s="200"/>
      <c r="AA173" s="200"/>
      <c r="AB173" s="200"/>
      <c r="AH173" s="161"/>
    </row>
    <row r="174" spans="2:34" ht="15.75" customHeight="1">
      <c r="B174" s="112" t="str">
        <f t="shared" si="0"/>
        <v/>
      </c>
      <c r="C174" s="152" t="s">
        <v>115</v>
      </c>
      <c r="D174" s="161" t="s">
        <v>115</v>
      </c>
      <c r="E174" s="151" t="s">
        <v>115</v>
      </c>
      <c r="F174" s="151" t="s">
        <v>115</v>
      </c>
      <c r="G174" s="112" t="str">
        <f t="shared" si="1"/>
        <v/>
      </c>
      <c r="H174" s="160" t="s">
        <v>146</v>
      </c>
      <c r="I174" s="157" t="str">
        <f t="shared" si="3"/>
        <v xml:space="preserve"> </v>
      </c>
      <c r="J174" s="112" t="str">
        <f t="shared" si="2"/>
        <v xml:space="preserve"> </v>
      </c>
      <c r="L174" s="174">
        <v>63</v>
      </c>
      <c r="M174" s="197">
        <v>0</v>
      </c>
      <c r="N174" s="197">
        <v>0</v>
      </c>
      <c r="O174" s="196"/>
      <c r="P174" s="200"/>
      <c r="Q174" s="192"/>
      <c r="R174" s="192"/>
      <c r="S174" s="192"/>
      <c r="T174" s="192"/>
      <c r="U174" s="192"/>
      <c r="V174" s="192"/>
      <c r="W174" s="192"/>
      <c r="X174" s="200"/>
      <c r="Y174" s="200"/>
      <c r="Z174" s="200"/>
      <c r="AA174" s="200"/>
      <c r="AB174" s="200"/>
      <c r="AH174" s="161"/>
    </row>
    <row r="175" spans="2:34" ht="15.75" customHeight="1">
      <c r="B175" s="112" t="str">
        <f t="shared" si="0"/>
        <v/>
      </c>
      <c r="C175" s="152" t="s">
        <v>115</v>
      </c>
      <c r="D175" s="161" t="s">
        <v>115</v>
      </c>
      <c r="E175" s="151" t="s">
        <v>115</v>
      </c>
      <c r="F175" s="151" t="s">
        <v>115</v>
      </c>
      <c r="G175" s="112" t="str">
        <f t="shared" si="1"/>
        <v/>
      </c>
      <c r="H175" s="160" t="s">
        <v>146</v>
      </c>
      <c r="I175" s="157" t="str">
        <f t="shared" si="3"/>
        <v xml:space="preserve"> </v>
      </c>
      <c r="J175" s="112" t="str">
        <f t="shared" si="2"/>
        <v xml:space="preserve"> </v>
      </c>
      <c r="L175" s="174">
        <v>64</v>
      </c>
      <c r="M175" s="197">
        <v>0</v>
      </c>
      <c r="N175" s="197">
        <v>0</v>
      </c>
      <c r="O175" s="196"/>
      <c r="P175" s="200"/>
      <c r="Q175" s="192"/>
      <c r="R175" s="192"/>
      <c r="S175" s="192"/>
      <c r="T175" s="192"/>
      <c r="U175" s="192"/>
      <c r="V175" s="192"/>
      <c r="W175" s="192"/>
      <c r="X175" s="200"/>
      <c r="Y175" s="200"/>
      <c r="Z175" s="200"/>
      <c r="AA175" s="200"/>
      <c r="AB175" s="200"/>
      <c r="AH175" s="161"/>
    </row>
    <row r="176" spans="2:34" ht="15.75" customHeight="1">
      <c r="B176" s="112" t="str">
        <f t="shared" si="0"/>
        <v/>
      </c>
      <c r="C176" s="152" t="s">
        <v>115</v>
      </c>
      <c r="D176" s="161" t="s">
        <v>115</v>
      </c>
      <c r="E176" s="151" t="s">
        <v>115</v>
      </c>
      <c r="F176" s="151" t="s">
        <v>115</v>
      </c>
      <c r="G176" s="112" t="str">
        <f t="shared" si="1"/>
        <v/>
      </c>
      <c r="H176" s="160" t="s">
        <v>146</v>
      </c>
      <c r="I176" s="157" t="str">
        <f t="shared" si="3"/>
        <v xml:space="preserve"> </v>
      </c>
      <c r="J176" s="112" t="str">
        <f t="shared" si="2"/>
        <v xml:space="preserve"> </v>
      </c>
      <c r="L176" s="174">
        <v>65</v>
      </c>
      <c r="M176" s="197">
        <v>0</v>
      </c>
      <c r="N176" s="197">
        <v>0</v>
      </c>
      <c r="O176" s="196"/>
      <c r="P176" s="200"/>
      <c r="Q176" s="192"/>
      <c r="R176" s="192"/>
      <c r="S176" s="192"/>
      <c r="T176" s="192"/>
      <c r="U176" s="192"/>
      <c r="V176" s="192"/>
      <c r="W176" s="192"/>
      <c r="X176" s="200"/>
      <c r="Y176" s="200"/>
      <c r="Z176" s="200"/>
      <c r="AA176" s="200"/>
      <c r="AB176" s="200"/>
      <c r="AH176" s="161"/>
    </row>
    <row r="177" spans="2:34" ht="15.75" customHeight="1">
      <c r="B177" s="112" t="str">
        <f t="shared" ref="B177:B221" si="4">IF(C177=" ","",IF(C177=$L$9,B176,B176+1))</f>
        <v/>
      </c>
      <c r="C177" s="152" t="s">
        <v>115</v>
      </c>
      <c r="D177" s="161" t="s">
        <v>115</v>
      </c>
      <c r="E177" s="151" t="s">
        <v>115</v>
      </c>
      <c r="F177" s="151" t="s">
        <v>115</v>
      </c>
      <c r="G177" s="112" t="str">
        <f t="shared" ref="G177:G221" si="5">IF(M177&gt;0,0,IF(N177&gt;0,1,""))</f>
        <v/>
      </c>
      <c r="H177" s="160" t="s">
        <v>146</v>
      </c>
      <c r="I177" s="157" t="str">
        <f t="shared" si="3"/>
        <v xml:space="preserve"> </v>
      </c>
      <c r="J177" s="112" t="str">
        <f t="shared" ref="J177:J221" si="6">IF(AND(M177&gt;0,M177&lt;999),M177,IF(AND(N177&gt;0,N177&lt;999),N177," "))</f>
        <v xml:space="preserve"> </v>
      </c>
      <c r="L177" s="174">
        <v>66</v>
      </c>
      <c r="M177" s="197">
        <v>0</v>
      </c>
      <c r="N177" s="197">
        <v>0</v>
      </c>
      <c r="O177" s="196"/>
      <c r="P177" s="200"/>
      <c r="Q177" s="192"/>
      <c r="R177" s="192"/>
      <c r="S177" s="192"/>
      <c r="T177" s="192"/>
      <c r="U177" s="192"/>
      <c r="V177" s="192"/>
      <c r="W177" s="192"/>
      <c r="X177" s="200"/>
      <c r="Y177" s="200"/>
      <c r="Z177" s="200"/>
      <c r="AA177" s="200"/>
      <c r="AB177" s="200"/>
      <c r="AH177" s="161"/>
    </row>
    <row r="178" spans="2:34" ht="15.75" customHeight="1">
      <c r="B178" s="112" t="str">
        <f t="shared" si="4"/>
        <v/>
      </c>
      <c r="C178" s="152" t="s">
        <v>115</v>
      </c>
      <c r="D178" s="161" t="s">
        <v>115</v>
      </c>
      <c r="E178" s="151" t="s">
        <v>115</v>
      </c>
      <c r="F178" s="151" t="s">
        <v>115</v>
      </c>
      <c r="G178" s="112" t="str">
        <f t="shared" si="5"/>
        <v/>
      </c>
      <c r="H178" s="160" t="s">
        <v>146</v>
      </c>
      <c r="I178" s="157" t="str">
        <f t="shared" ref="I178:I221" si="7">IFERROR(IF(IF(ISERROR(H178-H177),"",H178-H177)&lt;0,"",H178-H177)," ")</f>
        <v xml:space="preserve"> </v>
      </c>
      <c r="J178" s="112" t="str">
        <f t="shared" si="6"/>
        <v xml:space="preserve"> </v>
      </c>
      <c r="L178" s="174">
        <v>67</v>
      </c>
      <c r="M178" s="197">
        <v>0</v>
      </c>
      <c r="N178" s="197">
        <v>0</v>
      </c>
      <c r="O178" s="196"/>
      <c r="P178" s="200"/>
      <c r="Q178" s="192"/>
      <c r="R178" s="192"/>
      <c r="S178" s="192"/>
      <c r="T178" s="192"/>
      <c r="U178" s="192"/>
      <c r="V178" s="192"/>
      <c r="W178" s="192"/>
      <c r="X178" s="200"/>
      <c r="Y178" s="200"/>
      <c r="Z178" s="200"/>
      <c r="AA178" s="200"/>
      <c r="AB178" s="200"/>
      <c r="AH178" s="161"/>
    </row>
    <row r="179" spans="2:34" ht="15.75" customHeight="1">
      <c r="B179" s="112" t="str">
        <f t="shared" si="4"/>
        <v/>
      </c>
      <c r="C179" s="152" t="s">
        <v>115</v>
      </c>
      <c r="D179" s="161" t="s">
        <v>115</v>
      </c>
      <c r="E179" s="151" t="s">
        <v>115</v>
      </c>
      <c r="F179" s="151" t="s">
        <v>115</v>
      </c>
      <c r="G179" s="112" t="str">
        <f t="shared" si="5"/>
        <v/>
      </c>
      <c r="H179" s="160" t="s">
        <v>146</v>
      </c>
      <c r="I179" s="157" t="str">
        <f t="shared" si="7"/>
        <v xml:space="preserve"> </v>
      </c>
      <c r="J179" s="112" t="str">
        <f t="shared" si="6"/>
        <v xml:space="preserve"> </v>
      </c>
      <c r="L179" s="174">
        <v>68</v>
      </c>
      <c r="M179" s="197">
        <v>0</v>
      </c>
      <c r="N179" s="197">
        <v>0</v>
      </c>
      <c r="O179" s="196"/>
      <c r="P179" s="200"/>
      <c r="Q179" s="192"/>
      <c r="R179" s="192"/>
      <c r="S179" s="192"/>
      <c r="T179" s="192"/>
      <c r="U179" s="192"/>
      <c r="V179" s="192"/>
      <c r="W179" s="192"/>
      <c r="X179" s="200"/>
      <c r="Y179" s="200"/>
      <c r="Z179" s="200"/>
      <c r="AA179" s="200"/>
      <c r="AB179" s="200"/>
      <c r="AH179" s="161"/>
    </row>
    <row r="180" spans="2:34" ht="15.75" customHeight="1">
      <c r="B180" s="112" t="str">
        <f t="shared" si="4"/>
        <v/>
      </c>
      <c r="C180" s="152" t="s">
        <v>115</v>
      </c>
      <c r="D180" s="161" t="s">
        <v>115</v>
      </c>
      <c r="E180" s="151" t="s">
        <v>115</v>
      </c>
      <c r="F180" s="151" t="s">
        <v>115</v>
      </c>
      <c r="G180" s="112" t="str">
        <f t="shared" si="5"/>
        <v/>
      </c>
      <c r="H180" s="160" t="s">
        <v>146</v>
      </c>
      <c r="I180" s="157" t="str">
        <f t="shared" si="7"/>
        <v xml:space="preserve"> </v>
      </c>
      <c r="J180" s="112" t="str">
        <f t="shared" si="6"/>
        <v xml:space="preserve"> </v>
      </c>
      <c r="L180" s="174">
        <v>69</v>
      </c>
      <c r="M180" s="197">
        <v>0</v>
      </c>
      <c r="N180" s="197">
        <v>0</v>
      </c>
      <c r="O180" s="196"/>
      <c r="P180" s="200"/>
      <c r="Q180" s="192"/>
      <c r="R180" s="192"/>
      <c r="S180" s="192"/>
      <c r="T180" s="192"/>
      <c r="U180" s="192"/>
      <c r="V180" s="192"/>
      <c r="W180" s="192"/>
      <c r="X180" s="200"/>
      <c r="Y180" s="200"/>
      <c r="Z180" s="200"/>
      <c r="AA180" s="200"/>
      <c r="AB180" s="200"/>
      <c r="AH180" s="161"/>
    </row>
    <row r="181" spans="2:34" ht="15.75" customHeight="1">
      <c r="B181" s="112" t="str">
        <f t="shared" si="4"/>
        <v/>
      </c>
      <c r="C181" s="152" t="s">
        <v>115</v>
      </c>
      <c r="D181" s="161" t="s">
        <v>115</v>
      </c>
      <c r="E181" s="151" t="s">
        <v>115</v>
      </c>
      <c r="F181" s="151" t="s">
        <v>115</v>
      </c>
      <c r="G181" s="112" t="str">
        <f t="shared" si="5"/>
        <v/>
      </c>
      <c r="H181" s="160" t="s">
        <v>146</v>
      </c>
      <c r="I181" s="157" t="str">
        <f t="shared" si="7"/>
        <v xml:space="preserve"> </v>
      </c>
      <c r="J181" s="112" t="str">
        <f t="shared" si="6"/>
        <v xml:space="preserve"> </v>
      </c>
      <c r="L181" s="174">
        <v>70</v>
      </c>
      <c r="M181" s="197">
        <v>0</v>
      </c>
      <c r="N181" s="197">
        <v>0</v>
      </c>
      <c r="O181" s="196"/>
      <c r="P181" s="200"/>
      <c r="Q181" s="192"/>
      <c r="R181" s="192"/>
      <c r="S181" s="192"/>
      <c r="T181" s="192"/>
      <c r="U181" s="192"/>
      <c r="V181" s="192"/>
      <c r="W181" s="192"/>
      <c r="X181" s="200"/>
      <c r="Y181" s="200"/>
      <c r="Z181" s="200"/>
      <c r="AA181" s="200"/>
      <c r="AB181" s="200"/>
      <c r="AH181" s="161"/>
    </row>
    <row r="182" spans="2:34" ht="15.75" customHeight="1">
      <c r="B182" s="112" t="str">
        <f t="shared" si="4"/>
        <v/>
      </c>
      <c r="C182" s="152" t="s">
        <v>115</v>
      </c>
      <c r="D182" s="161" t="s">
        <v>115</v>
      </c>
      <c r="E182" s="151" t="s">
        <v>115</v>
      </c>
      <c r="F182" s="151" t="s">
        <v>115</v>
      </c>
      <c r="G182" s="112" t="str">
        <f t="shared" si="5"/>
        <v/>
      </c>
      <c r="H182" s="160" t="s">
        <v>146</v>
      </c>
      <c r="I182" s="157" t="str">
        <f t="shared" si="7"/>
        <v xml:space="preserve"> </v>
      </c>
      <c r="J182" s="112" t="str">
        <f t="shared" si="6"/>
        <v xml:space="preserve"> </v>
      </c>
      <c r="L182" s="174">
        <v>71</v>
      </c>
      <c r="M182" s="197">
        <v>0</v>
      </c>
      <c r="N182" s="197">
        <v>0</v>
      </c>
      <c r="O182" s="196"/>
      <c r="P182" s="200"/>
      <c r="Q182" s="192"/>
      <c r="R182" s="192"/>
      <c r="S182" s="192"/>
      <c r="T182" s="192"/>
      <c r="U182" s="192"/>
      <c r="V182" s="192"/>
      <c r="W182" s="192"/>
      <c r="X182" s="200"/>
      <c r="Y182" s="200"/>
      <c r="Z182" s="200"/>
      <c r="AA182" s="200"/>
      <c r="AB182" s="200"/>
      <c r="AH182" s="161"/>
    </row>
    <row r="183" spans="2:34" ht="15.75" customHeight="1">
      <c r="B183" s="112" t="str">
        <f t="shared" si="4"/>
        <v/>
      </c>
      <c r="C183" s="152" t="s">
        <v>115</v>
      </c>
      <c r="D183" s="161" t="s">
        <v>115</v>
      </c>
      <c r="E183" s="151" t="s">
        <v>115</v>
      </c>
      <c r="F183" s="151" t="s">
        <v>115</v>
      </c>
      <c r="G183" s="112" t="str">
        <f t="shared" si="5"/>
        <v/>
      </c>
      <c r="H183" s="160" t="s">
        <v>146</v>
      </c>
      <c r="I183" s="157" t="str">
        <f t="shared" si="7"/>
        <v xml:space="preserve"> </v>
      </c>
      <c r="J183" s="112" t="str">
        <f t="shared" si="6"/>
        <v xml:space="preserve"> </v>
      </c>
      <c r="L183" s="174">
        <v>72</v>
      </c>
      <c r="M183" s="197">
        <v>0</v>
      </c>
      <c r="N183" s="197">
        <v>0</v>
      </c>
      <c r="O183" s="196"/>
      <c r="P183" s="200"/>
      <c r="Q183" s="192"/>
      <c r="R183" s="192"/>
      <c r="S183" s="192"/>
      <c r="T183" s="192"/>
      <c r="U183" s="192"/>
      <c r="V183" s="192"/>
      <c r="W183" s="192"/>
      <c r="X183" s="200"/>
      <c r="Y183" s="200"/>
      <c r="Z183" s="200"/>
      <c r="AA183" s="200"/>
      <c r="AB183" s="200"/>
      <c r="AH183" s="161"/>
    </row>
    <row r="184" spans="2:34" ht="15.75" customHeight="1">
      <c r="B184" s="112" t="str">
        <f t="shared" si="4"/>
        <v/>
      </c>
      <c r="C184" s="152" t="s">
        <v>115</v>
      </c>
      <c r="D184" s="161" t="s">
        <v>115</v>
      </c>
      <c r="E184" s="151" t="s">
        <v>115</v>
      </c>
      <c r="F184" s="151" t="s">
        <v>115</v>
      </c>
      <c r="G184" s="112" t="str">
        <f t="shared" si="5"/>
        <v/>
      </c>
      <c r="H184" s="160" t="s">
        <v>146</v>
      </c>
      <c r="I184" s="157" t="str">
        <f t="shared" si="7"/>
        <v xml:space="preserve"> </v>
      </c>
      <c r="J184" s="112" t="str">
        <f t="shared" si="6"/>
        <v xml:space="preserve"> </v>
      </c>
      <c r="L184" s="174">
        <v>73</v>
      </c>
      <c r="M184" s="197">
        <v>0</v>
      </c>
      <c r="N184" s="197">
        <v>0</v>
      </c>
      <c r="O184" s="196"/>
      <c r="P184" s="200"/>
      <c r="Q184" s="192"/>
      <c r="R184" s="192"/>
      <c r="S184" s="192"/>
      <c r="T184" s="192"/>
      <c r="U184" s="192"/>
      <c r="V184" s="192"/>
      <c r="W184" s="192"/>
      <c r="X184" s="200"/>
      <c r="Y184" s="200"/>
      <c r="Z184" s="200"/>
      <c r="AA184" s="200"/>
      <c r="AB184" s="200"/>
      <c r="AH184" s="161"/>
    </row>
    <row r="185" spans="2:34" ht="15.75" customHeight="1">
      <c r="B185" s="112" t="str">
        <f t="shared" si="4"/>
        <v/>
      </c>
      <c r="C185" s="152" t="s">
        <v>115</v>
      </c>
      <c r="D185" s="161" t="s">
        <v>115</v>
      </c>
      <c r="E185" s="151" t="s">
        <v>115</v>
      </c>
      <c r="F185" s="151" t="s">
        <v>115</v>
      </c>
      <c r="G185" s="112" t="str">
        <f t="shared" si="5"/>
        <v/>
      </c>
      <c r="H185" s="160" t="s">
        <v>146</v>
      </c>
      <c r="I185" s="157" t="str">
        <f t="shared" si="7"/>
        <v xml:space="preserve"> </v>
      </c>
      <c r="J185" s="112" t="str">
        <f t="shared" si="6"/>
        <v xml:space="preserve"> </v>
      </c>
      <c r="L185" s="174">
        <v>74</v>
      </c>
      <c r="M185" s="197">
        <v>0</v>
      </c>
      <c r="N185" s="197">
        <v>0</v>
      </c>
      <c r="O185" s="196"/>
      <c r="P185" s="200"/>
      <c r="Q185" s="192"/>
      <c r="R185" s="192"/>
      <c r="S185" s="192"/>
      <c r="T185" s="192"/>
      <c r="U185" s="192"/>
      <c r="V185" s="192"/>
      <c r="W185" s="192"/>
      <c r="X185" s="200"/>
      <c r="Y185" s="200"/>
      <c r="Z185" s="200"/>
      <c r="AA185" s="200"/>
      <c r="AB185" s="200"/>
      <c r="AH185" s="161"/>
    </row>
    <row r="186" spans="2:34" ht="15.75" customHeight="1">
      <c r="B186" s="112" t="str">
        <f t="shared" si="4"/>
        <v/>
      </c>
      <c r="C186" s="152" t="s">
        <v>115</v>
      </c>
      <c r="D186" s="161" t="s">
        <v>115</v>
      </c>
      <c r="E186" s="151" t="s">
        <v>115</v>
      </c>
      <c r="F186" s="151" t="s">
        <v>115</v>
      </c>
      <c r="G186" s="112" t="str">
        <f t="shared" si="5"/>
        <v/>
      </c>
      <c r="H186" s="160" t="s">
        <v>146</v>
      </c>
      <c r="I186" s="157" t="str">
        <f t="shared" si="7"/>
        <v xml:space="preserve"> </v>
      </c>
      <c r="J186" s="112" t="str">
        <f t="shared" si="6"/>
        <v xml:space="preserve"> </v>
      </c>
      <c r="L186" s="174">
        <v>75</v>
      </c>
      <c r="M186" s="197">
        <v>0</v>
      </c>
      <c r="N186" s="197">
        <v>0</v>
      </c>
      <c r="O186" s="196"/>
      <c r="P186" s="200"/>
      <c r="Q186" s="192"/>
      <c r="R186" s="192"/>
      <c r="S186" s="192"/>
      <c r="T186" s="192"/>
      <c r="U186" s="192"/>
      <c r="V186" s="192"/>
      <c r="W186" s="192"/>
      <c r="X186" s="200"/>
      <c r="Y186" s="200"/>
      <c r="Z186" s="200"/>
      <c r="AA186" s="200"/>
      <c r="AB186" s="200"/>
      <c r="AH186" s="161"/>
    </row>
    <row r="187" spans="2:34" ht="15.75" customHeight="1">
      <c r="B187" s="112" t="str">
        <f t="shared" si="4"/>
        <v/>
      </c>
      <c r="C187" s="152" t="s">
        <v>115</v>
      </c>
      <c r="D187" s="161" t="s">
        <v>115</v>
      </c>
      <c r="E187" s="151" t="s">
        <v>115</v>
      </c>
      <c r="F187" s="151" t="s">
        <v>115</v>
      </c>
      <c r="G187" s="112" t="str">
        <f t="shared" si="5"/>
        <v/>
      </c>
      <c r="H187" s="160" t="s">
        <v>146</v>
      </c>
      <c r="I187" s="157" t="str">
        <f t="shared" si="7"/>
        <v xml:space="preserve"> </v>
      </c>
      <c r="J187" s="112" t="str">
        <f t="shared" si="6"/>
        <v xml:space="preserve"> </v>
      </c>
      <c r="L187" s="174">
        <v>76</v>
      </c>
      <c r="M187" s="197">
        <v>0</v>
      </c>
      <c r="N187" s="197">
        <v>0</v>
      </c>
      <c r="O187" s="196"/>
      <c r="P187" s="200"/>
      <c r="Q187" s="192"/>
      <c r="R187" s="192"/>
      <c r="S187" s="192"/>
      <c r="T187" s="192"/>
      <c r="U187" s="192"/>
      <c r="V187" s="192"/>
      <c r="W187" s="192"/>
      <c r="X187" s="200"/>
      <c r="Y187" s="200"/>
      <c r="Z187" s="200"/>
      <c r="AA187" s="200"/>
      <c r="AB187" s="200"/>
      <c r="AH187" s="161"/>
    </row>
    <row r="188" spans="2:34" ht="15.75" customHeight="1">
      <c r="B188" s="112" t="str">
        <f t="shared" si="4"/>
        <v/>
      </c>
      <c r="C188" s="152" t="s">
        <v>115</v>
      </c>
      <c r="D188" s="161" t="s">
        <v>115</v>
      </c>
      <c r="E188" s="151" t="s">
        <v>115</v>
      </c>
      <c r="F188" s="151" t="s">
        <v>115</v>
      </c>
      <c r="G188" s="112" t="str">
        <f t="shared" si="5"/>
        <v/>
      </c>
      <c r="H188" s="160" t="s">
        <v>146</v>
      </c>
      <c r="I188" s="157" t="str">
        <f t="shared" si="7"/>
        <v xml:space="preserve"> </v>
      </c>
      <c r="J188" s="112" t="str">
        <f t="shared" si="6"/>
        <v xml:space="preserve"> </v>
      </c>
      <c r="L188" s="174">
        <v>77</v>
      </c>
      <c r="M188" s="197">
        <v>0</v>
      </c>
      <c r="N188" s="197">
        <v>0</v>
      </c>
      <c r="O188" s="196"/>
      <c r="P188" s="200"/>
      <c r="Q188" s="192"/>
      <c r="R188" s="192"/>
      <c r="S188" s="192"/>
      <c r="T188" s="192"/>
      <c r="U188" s="192"/>
      <c r="V188" s="192"/>
      <c r="W188" s="192"/>
      <c r="X188" s="200"/>
      <c r="Y188" s="200"/>
      <c r="Z188" s="200"/>
      <c r="AA188" s="200"/>
      <c r="AB188" s="200"/>
      <c r="AH188" s="161"/>
    </row>
    <row r="189" spans="2:34" ht="15.75" customHeight="1">
      <c r="B189" s="112" t="str">
        <f t="shared" si="4"/>
        <v/>
      </c>
      <c r="C189" s="152" t="s">
        <v>115</v>
      </c>
      <c r="D189" s="161" t="s">
        <v>115</v>
      </c>
      <c r="E189" s="151" t="s">
        <v>115</v>
      </c>
      <c r="F189" s="151" t="s">
        <v>115</v>
      </c>
      <c r="G189" s="112" t="str">
        <f t="shared" si="5"/>
        <v/>
      </c>
      <c r="H189" s="160" t="s">
        <v>146</v>
      </c>
      <c r="I189" s="157" t="str">
        <f t="shared" si="7"/>
        <v xml:space="preserve"> </v>
      </c>
      <c r="J189" s="112" t="str">
        <f t="shared" si="6"/>
        <v xml:space="preserve"> </v>
      </c>
      <c r="L189" s="174">
        <v>78</v>
      </c>
      <c r="M189" s="197">
        <v>0</v>
      </c>
      <c r="N189" s="197">
        <v>0</v>
      </c>
      <c r="O189" s="196"/>
      <c r="P189" s="200"/>
      <c r="Q189" s="192"/>
      <c r="R189" s="192"/>
      <c r="S189" s="192"/>
      <c r="T189" s="192"/>
      <c r="U189" s="192"/>
      <c r="V189" s="192"/>
      <c r="W189" s="192"/>
      <c r="X189" s="200"/>
      <c r="Y189" s="200"/>
      <c r="Z189" s="200"/>
      <c r="AA189" s="200"/>
      <c r="AB189" s="200"/>
      <c r="AH189" s="161"/>
    </row>
    <row r="190" spans="2:34" ht="15.75" customHeight="1">
      <c r="B190" s="112" t="str">
        <f t="shared" si="4"/>
        <v/>
      </c>
      <c r="C190" s="152" t="s">
        <v>115</v>
      </c>
      <c r="D190" s="161" t="s">
        <v>115</v>
      </c>
      <c r="E190" s="151" t="s">
        <v>115</v>
      </c>
      <c r="F190" s="151" t="s">
        <v>115</v>
      </c>
      <c r="G190" s="112" t="str">
        <f t="shared" si="5"/>
        <v/>
      </c>
      <c r="H190" s="160" t="s">
        <v>146</v>
      </c>
      <c r="I190" s="157" t="str">
        <f t="shared" si="7"/>
        <v xml:space="preserve"> </v>
      </c>
      <c r="J190" s="112" t="str">
        <f t="shared" si="6"/>
        <v xml:space="preserve"> </v>
      </c>
      <c r="L190" s="174">
        <v>79</v>
      </c>
      <c r="M190" s="197">
        <v>0</v>
      </c>
      <c r="N190" s="197">
        <v>0</v>
      </c>
      <c r="O190" s="196"/>
      <c r="P190" s="200"/>
      <c r="Q190" s="192"/>
      <c r="R190" s="192"/>
      <c r="S190" s="192"/>
      <c r="T190" s="192"/>
      <c r="U190" s="192"/>
      <c r="V190" s="192"/>
      <c r="W190" s="192"/>
      <c r="X190" s="200"/>
      <c r="Y190" s="200"/>
      <c r="Z190" s="200"/>
      <c r="AA190" s="200"/>
      <c r="AB190" s="200"/>
      <c r="AH190" s="161"/>
    </row>
    <row r="191" spans="2:34" ht="15.75" customHeight="1">
      <c r="B191" s="112" t="str">
        <f t="shared" si="4"/>
        <v/>
      </c>
      <c r="C191" s="152" t="s">
        <v>115</v>
      </c>
      <c r="D191" s="161" t="s">
        <v>115</v>
      </c>
      <c r="E191" s="151" t="s">
        <v>115</v>
      </c>
      <c r="F191" s="151" t="s">
        <v>115</v>
      </c>
      <c r="G191" s="112" t="str">
        <f t="shared" si="5"/>
        <v/>
      </c>
      <c r="H191" s="160" t="s">
        <v>146</v>
      </c>
      <c r="I191" s="157" t="str">
        <f t="shared" si="7"/>
        <v xml:space="preserve"> </v>
      </c>
      <c r="J191" s="112" t="str">
        <f t="shared" si="6"/>
        <v xml:space="preserve"> </v>
      </c>
      <c r="L191" s="174">
        <v>80</v>
      </c>
      <c r="M191" s="197">
        <v>0</v>
      </c>
      <c r="N191" s="197">
        <v>0</v>
      </c>
      <c r="O191" s="196"/>
      <c r="P191" s="200"/>
      <c r="Q191" s="192"/>
      <c r="R191" s="192"/>
      <c r="S191" s="192"/>
      <c r="T191" s="192"/>
      <c r="U191" s="192"/>
      <c r="V191" s="192"/>
      <c r="W191" s="192"/>
      <c r="X191" s="200"/>
      <c r="Y191" s="200"/>
      <c r="Z191" s="200"/>
      <c r="AA191" s="200"/>
      <c r="AB191" s="200"/>
      <c r="AH191" s="161"/>
    </row>
    <row r="192" spans="2:34" ht="15.75" customHeight="1">
      <c r="B192" s="112" t="str">
        <f t="shared" si="4"/>
        <v/>
      </c>
      <c r="C192" s="152" t="s">
        <v>115</v>
      </c>
      <c r="D192" s="161" t="s">
        <v>115</v>
      </c>
      <c r="E192" s="151" t="s">
        <v>115</v>
      </c>
      <c r="F192" s="151" t="s">
        <v>115</v>
      </c>
      <c r="G192" s="112" t="str">
        <f t="shared" si="5"/>
        <v/>
      </c>
      <c r="H192" s="160" t="s">
        <v>146</v>
      </c>
      <c r="I192" s="157" t="str">
        <f t="shared" si="7"/>
        <v xml:space="preserve"> </v>
      </c>
      <c r="J192" s="112" t="str">
        <f t="shared" si="6"/>
        <v xml:space="preserve"> </v>
      </c>
      <c r="L192" s="174">
        <v>81</v>
      </c>
      <c r="M192" s="197">
        <v>0</v>
      </c>
      <c r="N192" s="197">
        <v>0</v>
      </c>
      <c r="O192" s="196"/>
      <c r="P192" s="200"/>
      <c r="Q192" s="192"/>
      <c r="R192" s="192"/>
      <c r="S192" s="192"/>
      <c r="T192" s="192"/>
      <c r="U192" s="192"/>
      <c r="V192" s="192"/>
      <c r="W192" s="192"/>
      <c r="X192" s="200"/>
      <c r="Y192" s="200"/>
      <c r="Z192" s="200"/>
      <c r="AA192" s="200"/>
      <c r="AB192" s="200"/>
      <c r="AH192" s="161"/>
    </row>
    <row r="193" spans="2:34" ht="15.75" customHeight="1">
      <c r="B193" s="112" t="str">
        <f t="shared" si="4"/>
        <v/>
      </c>
      <c r="C193" s="152" t="s">
        <v>115</v>
      </c>
      <c r="D193" s="161" t="s">
        <v>115</v>
      </c>
      <c r="E193" s="151" t="s">
        <v>115</v>
      </c>
      <c r="F193" s="151" t="s">
        <v>115</v>
      </c>
      <c r="G193" s="112" t="str">
        <f t="shared" si="5"/>
        <v/>
      </c>
      <c r="H193" s="160" t="s">
        <v>146</v>
      </c>
      <c r="I193" s="157" t="str">
        <f t="shared" si="7"/>
        <v xml:space="preserve"> </v>
      </c>
      <c r="J193" s="112" t="str">
        <f t="shared" si="6"/>
        <v xml:space="preserve"> </v>
      </c>
      <c r="L193" s="174">
        <v>82</v>
      </c>
      <c r="M193" s="197">
        <v>0</v>
      </c>
      <c r="N193" s="197">
        <v>0</v>
      </c>
      <c r="O193" s="196"/>
      <c r="P193" s="200"/>
      <c r="Q193" s="192"/>
      <c r="R193" s="192"/>
      <c r="S193" s="192"/>
      <c r="T193" s="192"/>
      <c r="U193" s="192"/>
      <c r="V193" s="192"/>
      <c r="W193" s="192"/>
      <c r="X193" s="200"/>
      <c r="Y193" s="200"/>
      <c r="Z193" s="200"/>
      <c r="AA193" s="200"/>
      <c r="AB193" s="200"/>
      <c r="AH193" s="161"/>
    </row>
    <row r="194" spans="2:34" ht="15.75" customHeight="1">
      <c r="B194" s="112" t="str">
        <f t="shared" si="4"/>
        <v/>
      </c>
      <c r="C194" s="152" t="s">
        <v>115</v>
      </c>
      <c r="D194" s="161" t="s">
        <v>115</v>
      </c>
      <c r="E194" s="151" t="s">
        <v>115</v>
      </c>
      <c r="F194" s="151" t="s">
        <v>115</v>
      </c>
      <c r="G194" s="112" t="str">
        <f t="shared" si="5"/>
        <v/>
      </c>
      <c r="H194" s="160" t="s">
        <v>146</v>
      </c>
      <c r="I194" s="157" t="str">
        <f t="shared" si="7"/>
        <v xml:space="preserve"> </v>
      </c>
      <c r="J194" s="112" t="str">
        <f t="shared" si="6"/>
        <v xml:space="preserve"> </v>
      </c>
      <c r="L194" s="174">
        <v>83</v>
      </c>
      <c r="M194" s="197">
        <v>0</v>
      </c>
      <c r="N194" s="197">
        <v>0</v>
      </c>
      <c r="O194" s="196"/>
      <c r="P194" s="200"/>
      <c r="Q194" s="192"/>
      <c r="R194" s="192"/>
      <c r="S194" s="192"/>
      <c r="T194" s="192"/>
      <c r="U194" s="192"/>
      <c r="V194" s="192"/>
      <c r="W194" s="192"/>
      <c r="X194" s="200"/>
      <c r="Y194" s="200"/>
      <c r="Z194" s="200"/>
      <c r="AA194" s="200"/>
      <c r="AB194" s="200"/>
      <c r="AH194" s="161"/>
    </row>
    <row r="195" spans="2:34" ht="15.75" customHeight="1">
      <c r="B195" s="112" t="str">
        <f t="shared" si="4"/>
        <v/>
      </c>
      <c r="C195" s="152" t="s">
        <v>115</v>
      </c>
      <c r="D195" s="161" t="s">
        <v>115</v>
      </c>
      <c r="E195" s="151" t="s">
        <v>115</v>
      </c>
      <c r="F195" s="151" t="s">
        <v>115</v>
      </c>
      <c r="G195" s="112" t="str">
        <f t="shared" si="5"/>
        <v/>
      </c>
      <c r="H195" s="160" t="s">
        <v>146</v>
      </c>
      <c r="I195" s="157" t="str">
        <f t="shared" si="7"/>
        <v xml:space="preserve"> </v>
      </c>
      <c r="J195" s="112" t="str">
        <f t="shared" si="6"/>
        <v xml:space="preserve"> </v>
      </c>
      <c r="L195" s="174">
        <v>84</v>
      </c>
      <c r="M195" s="197">
        <v>0</v>
      </c>
      <c r="N195" s="197">
        <v>0</v>
      </c>
      <c r="O195" s="196"/>
      <c r="P195" s="200"/>
      <c r="Q195" s="192"/>
      <c r="R195" s="192"/>
      <c r="S195" s="192"/>
      <c r="T195" s="192"/>
      <c r="U195" s="192"/>
      <c r="V195" s="192"/>
      <c r="W195" s="192"/>
      <c r="X195" s="200"/>
      <c r="Y195" s="200"/>
      <c r="Z195" s="200"/>
      <c r="AA195" s="200"/>
      <c r="AB195" s="200"/>
      <c r="AH195" s="161"/>
    </row>
    <row r="196" spans="2:34" ht="15.75" customHeight="1">
      <c r="B196" s="112" t="str">
        <f t="shared" si="4"/>
        <v/>
      </c>
      <c r="C196" s="152" t="s">
        <v>115</v>
      </c>
      <c r="D196" s="161" t="s">
        <v>115</v>
      </c>
      <c r="E196" s="151" t="s">
        <v>115</v>
      </c>
      <c r="F196" s="151" t="s">
        <v>115</v>
      </c>
      <c r="G196" s="112" t="str">
        <f t="shared" si="5"/>
        <v/>
      </c>
      <c r="H196" s="160" t="s">
        <v>146</v>
      </c>
      <c r="I196" s="157" t="str">
        <f t="shared" si="7"/>
        <v xml:space="preserve"> </v>
      </c>
      <c r="J196" s="112" t="str">
        <f t="shared" si="6"/>
        <v xml:space="preserve"> </v>
      </c>
      <c r="L196" s="174">
        <v>85</v>
      </c>
      <c r="M196" s="197">
        <v>0</v>
      </c>
      <c r="N196" s="197">
        <v>0</v>
      </c>
      <c r="O196" s="196"/>
      <c r="P196" s="200"/>
      <c r="Q196" s="192"/>
      <c r="R196" s="192"/>
      <c r="S196" s="192"/>
      <c r="T196" s="192"/>
      <c r="U196" s="192"/>
      <c r="V196" s="192"/>
      <c r="W196" s="192"/>
      <c r="X196" s="200"/>
      <c r="Y196" s="200"/>
      <c r="Z196" s="200"/>
      <c r="AA196" s="200"/>
      <c r="AB196" s="200"/>
      <c r="AH196" s="161"/>
    </row>
    <row r="197" spans="2:34" ht="15.75" customHeight="1">
      <c r="B197" s="112" t="str">
        <f t="shared" si="4"/>
        <v/>
      </c>
      <c r="C197" s="152" t="s">
        <v>115</v>
      </c>
      <c r="D197" s="161" t="s">
        <v>115</v>
      </c>
      <c r="E197" s="151" t="s">
        <v>115</v>
      </c>
      <c r="F197" s="151" t="s">
        <v>115</v>
      </c>
      <c r="G197" s="112" t="str">
        <f t="shared" si="5"/>
        <v/>
      </c>
      <c r="H197" s="160" t="s">
        <v>146</v>
      </c>
      <c r="I197" s="157" t="str">
        <f t="shared" si="7"/>
        <v xml:space="preserve"> </v>
      </c>
      <c r="J197" s="112" t="str">
        <f t="shared" si="6"/>
        <v xml:space="preserve"> </v>
      </c>
      <c r="L197" s="174">
        <v>86</v>
      </c>
      <c r="M197" s="197">
        <v>0</v>
      </c>
      <c r="N197" s="197">
        <v>0</v>
      </c>
      <c r="O197" s="196"/>
      <c r="P197" s="200"/>
      <c r="Q197" s="192"/>
      <c r="R197" s="192"/>
      <c r="S197" s="192"/>
      <c r="T197" s="192"/>
      <c r="U197" s="192"/>
      <c r="V197" s="192"/>
      <c r="W197" s="192"/>
      <c r="X197" s="200"/>
      <c r="Y197" s="200"/>
      <c r="Z197" s="200"/>
      <c r="AA197" s="200"/>
      <c r="AB197" s="200"/>
      <c r="AH197" s="161"/>
    </row>
    <row r="198" spans="2:34" ht="15.75" customHeight="1">
      <c r="B198" s="112" t="str">
        <f t="shared" si="4"/>
        <v/>
      </c>
      <c r="C198" s="152" t="s">
        <v>115</v>
      </c>
      <c r="D198" s="161" t="s">
        <v>115</v>
      </c>
      <c r="E198" s="151" t="s">
        <v>115</v>
      </c>
      <c r="F198" s="151" t="s">
        <v>115</v>
      </c>
      <c r="G198" s="112" t="str">
        <f t="shared" si="5"/>
        <v/>
      </c>
      <c r="H198" s="160" t="s">
        <v>146</v>
      </c>
      <c r="I198" s="157" t="str">
        <f t="shared" si="7"/>
        <v xml:space="preserve"> </v>
      </c>
      <c r="J198" s="112" t="str">
        <f t="shared" si="6"/>
        <v xml:space="preserve"> </v>
      </c>
      <c r="L198" s="174">
        <v>87</v>
      </c>
      <c r="M198" s="197">
        <v>0</v>
      </c>
      <c r="N198" s="197">
        <v>0</v>
      </c>
      <c r="O198" s="196"/>
      <c r="P198" s="200"/>
      <c r="Q198" s="192"/>
      <c r="R198" s="192"/>
      <c r="S198" s="192"/>
      <c r="T198" s="192"/>
      <c r="U198" s="192"/>
      <c r="V198" s="192"/>
      <c r="W198" s="192"/>
      <c r="X198" s="200"/>
      <c r="Y198" s="200"/>
      <c r="Z198" s="200"/>
      <c r="AA198" s="200"/>
      <c r="AB198" s="200"/>
      <c r="AH198" s="161"/>
    </row>
    <row r="199" spans="2:34" ht="15.75" customHeight="1">
      <c r="B199" s="112" t="str">
        <f t="shared" si="4"/>
        <v/>
      </c>
      <c r="C199" s="152" t="s">
        <v>115</v>
      </c>
      <c r="D199" s="161" t="s">
        <v>115</v>
      </c>
      <c r="E199" s="151" t="s">
        <v>115</v>
      </c>
      <c r="F199" s="151" t="s">
        <v>115</v>
      </c>
      <c r="G199" s="112" t="str">
        <f t="shared" si="5"/>
        <v/>
      </c>
      <c r="H199" s="160" t="s">
        <v>146</v>
      </c>
      <c r="I199" s="157" t="str">
        <f t="shared" si="7"/>
        <v xml:space="preserve"> </v>
      </c>
      <c r="J199" s="112" t="str">
        <f t="shared" si="6"/>
        <v xml:space="preserve"> </v>
      </c>
      <c r="L199" s="174">
        <v>88</v>
      </c>
      <c r="M199" s="197">
        <v>0</v>
      </c>
      <c r="N199" s="197">
        <v>0</v>
      </c>
      <c r="O199" s="196"/>
      <c r="P199" s="200"/>
      <c r="Q199" s="192"/>
      <c r="R199" s="192"/>
      <c r="S199" s="192"/>
      <c r="T199" s="192"/>
      <c r="U199" s="192"/>
      <c r="V199" s="192"/>
      <c r="W199" s="192"/>
      <c r="X199" s="200"/>
      <c r="Y199" s="200"/>
      <c r="Z199" s="200"/>
      <c r="AA199" s="200"/>
      <c r="AB199" s="200"/>
      <c r="AH199" s="161"/>
    </row>
    <row r="200" spans="2:34" ht="15.75" customHeight="1">
      <c r="B200" s="112" t="str">
        <f t="shared" si="4"/>
        <v/>
      </c>
      <c r="C200" s="152" t="s">
        <v>115</v>
      </c>
      <c r="D200" s="161" t="s">
        <v>115</v>
      </c>
      <c r="E200" s="151" t="s">
        <v>115</v>
      </c>
      <c r="F200" s="151" t="s">
        <v>115</v>
      </c>
      <c r="G200" s="112" t="str">
        <f t="shared" si="5"/>
        <v/>
      </c>
      <c r="H200" s="160" t="s">
        <v>146</v>
      </c>
      <c r="I200" s="157" t="str">
        <f t="shared" si="7"/>
        <v xml:space="preserve"> </v>
      </c>
      <c r="J200" s="112" t="str">
        <f t="shared" si="6"/>
        <v xml:space="preserve"> </v>
      </c>
      <c r="L200" s="174">
        <v>89</v>
      </c>
      <c r="M200" s="197">
        <v>0</v>
      </c>
      <c r="N200" s="197">
        <v>0</v>
      </c>
      <c r="O200" s="196"/>
      <c r="P200" s="200"/>
      <c r="Q200" s="192"/>
      <c r="R200" s="192"/>
      <c r="S200" s="192"/>
      <c r="T200" s="192"/>
      <c r="U200" s="192"/>
      <c r="V200" s="192"/>
      <c r="W200" s="192"/>
      <c r="X200" s="200"/>
      <c r="Y200" s="200"/>
      <c r="Z200" s="200"/>
      <c r="AA200" s="200"/>
      <c r="AB200" s="200"/>
      <c r="AH200" s="161"/>
    </row>
    <row r="201" spans="2:34" ht="15.75" customHeight="1">
      <c r="B201" s="112" t="str">
        <f t="shared" si="4"/>
        <v/>
      </c>
      <c r="C201" s="152" t="s">
        <v>115</v>
      </c>
      <c r="D201" s="161" t="s">
        <v>115</v>
      </c>
      <c r="E201" s="151" t="s">
        <v>115</v>
      </c>
      <c r="F201" s="151" t="s">
        <v>115</v>
      </c>
      <c r="G201" s="112" t="str">
        <f t="shared" si="5"/>
        <v/>
      </c>
      <c r="H201" s="160" t="s">
        <v>146</v>
      </c>
      <c r="I201" s="157" t="str">
        <f t="shared" si="7"/>
        <v xml:space="preserve"> </v>
      </c>
      <c r="J201" s="112" t="str">
        <f t="shared" si="6"/>
        <v xml:space="preserve"> </v>
      </c>
      <c r="L201" s="174">
        <v>90</v>
      </c>
      <c r="M201" s="197">
        <v>0</v>
      </c>
      <c r="N201" s="197">
        <v>0</v>
      </c>
      <c r="O201" s="196"/>
      <c r="P201" s="200"/>
      <c r="Q201" s="192"/>
      <c r="R201" s="192"/>
      <c r="S201" s="192"/>
      <c r="T201" s="192"/>
      <c r="U201" s="192"/>
      <c r="V201" s="192"/>
      <c r="W201" s="192"/>
      <c r="X201" s="200"/>
      <c r="Y201" s="200"/>
      <c r="Z201" s="200"/>
      <c r="AA201" s="200"/>
      <c r="AB201" s="200"/>
      <c r="AH201" s="161"/>
    </row>
    <row r="202" spans="2:34" ht="15.75" customHeight="1">
      <c r="B202" s="112" t="str">
        <f t="shared" si="4"/>
        <v/>
      </c>
      <c r="C202" s="152" t="s">
        <v>115</v>
      </c>
      <c r="D202" s="161" t="s">
        <v>115</v>
      </c>
      <c r="E202" s="151" t="s">
        <v>115</v>
      </c>
      <c r="F202" s="151" t="s">
        <v>115</v>
      </c>
      <c r="G202" s="112" t="str">
        <f t="shared" si="5"/>
        <v/>
      </c>
      <c r="H202" s="160" t="s">
        <v>146</v>
      </c>
      <c r="I202" s="157" t="str">
        <f t="shared" si="7"/>
        <v xml:space="preserve"> </v>
      </c>
      <c r="J202" s="112" t="str">
        <f t="shared" si="6"/>
        <v xml:space="preserve"> </v>
      </c>
      <c r="L202" s="174">
        <v>91</v>
      </c>
      <c r="M202" s="197">
        <v>0</v>
      </c>
      <c r="N202" s="197">
        <v>0</v>
      </c>
      <c r="O202" s="196"/>
      <c r="P202" s="200"/>
      <c r="Q202" s="192"/>
      <c r="R202" s="192"/>
      <c r="S202" s="192"/>
      <c r="T202" s="192"/>
      <c r="U202" s="192"/>
      <c r="V202" s="192"/>
      <c r="W202" s="192"/>
      <c r="X202" s="200"/>
      <c r="Y202" s="200"/>
      <c r="Z202" s="200"/>
      <c r="AA202" s="200"/>
      <c r="AB202" s="200"/>
      <c r="AH202" s="161"/>
    </row>
    <row r="203" spans="2:34" ht="15.75" customHeight="1">
      <c r="B203" s="112" t="str">
        <f t="shared" si="4"/>
        <v/>
      </c>
      <c r="C203" s="152" t="s">
        <v>115</v>
      </c>
      <c r="D203" s="161" t="s">
        <v>115</v>
      </c>
      <c r="E203" s="151" t="s">
        <v>115</v>
      </c>
      <c r="F203" s="151" t="s">
        <v>115</v>
      </c>
      <c r="G203" s="112" t="str">
        <f t="shared" si="5"/>
        <v/>
      </c>
      <c r="H203" s="160" t="s">
        <v>146</v>
      </c>
      <c r="I203" s="157" t="str">
        <f t="shared" si="7"/>
        <v xml:space="preserve"> </v>
      </c>
      <c r="J203" s="112" t="str">
        <f t="shared" si="6"/>
        <v xml:space="preserve"> </v>
      </c>
      <c r="L203" s="174">
        <v>92</v>
      </c>
      <c r="M203" s="197">
        <v>0</v>
      </c>
      <c r="N203" s="197">
        <v>0</v>
      </c>
      <c r="O203" s="196"/>
      <c r="P203" s="200"/>
      <c r="Q203" s="192"/>
      <c r="R203" s="192"/>
      <c r="S203" s="192"/>
      <c r="T203" s="192"/>
      <c r="U203" s="192"/>
      <c r="V203" s="192"/>
      <c r="W203" s="192"/>
      <c r="X203" s="200"/>
      <c r="Y203" s="200"/>
      <c r="Z203" s="200"/>
      <c r="AA203" s="200"/>
      <c r="AB203" s="200"/>
      <c r="AH203" s="161"/>
    </row>
    <row r="204" spans="2:34" ht="15.75" customHeight="1">
      <c r="B204" s="112" t="str">
        <f t="shared" si="4"/>
        <v/>
      </c>
      <c r="C204" s="152" t="s">
        <v>115</v>
      </c>
      <c r="D204" s="161" t="s">
        <v>115</v>
      </c>
      <c r="E204" s="151" t="s">
        <v>115</v>
      </c>
      <c r="F204" s="151" t="s">
        <v>115</v>
      </c>
      <c r="G204" s="112" t="str">
        <f t="shared" si="5"/>
        <v/>
      </c>
      <c r="H204" s="160" t="s">
        <v>146</v>
      </c>
      <c r="I204" s="157" t="str">
        <f t="shared" si="7"/>
        <v xml:space="preserve"> </v>
      </c>
      <c r="J204" s="112" t="str">
        <f t="shared" si="6"/>
        <v xml:space="preserve"> </v>
      </c>
      <c r="L204" s="174">
        <v>93</v>
      </c>
      <c r="M204" s="197">
        <v>0</v>
      </c>
      <c r="N204" s="197">
        <v>0</v>
      </c>
      <c r="O204" s="196"/>
      <c r="P204" s="200"/>
      <c r="Q204" s="192"/>
      <c r="R204" s="192"/>
      <c r="S204" s="192"/>
      <c r="T204" s="192"/>
      <c r="U204" s="192"/>
      <c r="V204" s="192"/>
      <c r="W204" s="192"/>
      <c r="X204" s="200"/>
      <c r="Y204" s="200"/>
      <c r="Z204" s="200"/>
      <c r="AA204" s="200"/>
      <c r="AB204" s="200"/>
      <c r="AH204" s="161"/>
    </row>
    <row r="205" spans="2:34" ht="15.75" customHeight="1">
      <c r="B205" s="112" t="str">
        <f t="shared" si="4"/>
        <v/>
      </c>
      <c r="C205" s="152" t="s">
        <v>115</v>
      </c>
      <c r="D205" s="161" t="s">
        <v>115</v>
      </c>
      <c r="E205" s="151" t="s">
        <v>115</v>
      </c>
      <c r="F205" s="151" t="s">
        <v>115</v>
      </c>
      <c r="G205" s="112" t="str">
        <f t="shared" si="5"/>
        <v/>
      </c>
      <c r="H205" s="160" t="s">
        <v>146</v>
      </c>
      <c r="I205" s="157" t="str">
        <f t="shared" si="7"/>
        <v xml:space="preserve"> </v>
      </c>
      <c r="J205" s="112" t="str">
        <f t="shared" si="6"/>
        <v xml:space="preserve"> </v>
      </c>
      <c r="L205" s="174">
        <v>94</v>
      </c>
      <c r="M205" s="197">
        <v>0</v>
      </c>
      <c r="N205" s="197">
        <v>0</v>
      </c>
      <c r="O205" s="196"/>
      <c r="P205" s="200"/>
      <c r="Q205" s="192"/>
      <c r="R205" s="192"/>
      <c r="S205" s="192"/>
      <c r="T205" s="192"/>
      <c r="U205" s="192"/>
      <c r="V205" s="192"/>
      <c r="W205" s="192"/>
      <c r="X205" s="200"/>
      <c r="Y205" s="200"/>
      <c r="Z205" s="200"/>
      <c r="AA205" s="200"/>
      <c r="AB205" s="200"/>
      <c r="AH205" s="161"/>
    </row>
    <row r="206" spans="2:34" ht="15.75" customHeight="1">
      <c r="B206" s="112" t="str">
        <f t="shared" si="4"/>
        <v/>
      </c>
      <c r="C206" s="152" t="s">
        <v>115</v>
      </c>
      <c r="D206" s="161" t="s">
        <v>115</v>
      </c>
      <c r="E206" s="151" t="s">
        <v>115</v>
      </c>
      <c r="F206" s="151" t="s">
        <v>115</v>
      </c>
      <c r="G206" s="112" t="str">
        <f t="shared" si="5"/>
        <v/>
      </c>
      <c r="H206" s="160" t="s">
        <v>146</v>
      </c>
      <c r="I206" s="157" t="str">
        <f t="shared" si="7"/>
        <v xml:space="preserve"> </v>
      </c>
      <c r="J206" s="112" t="str">
        <f t="shared" si="6"/>
        <v xml:space="preserve"> </v>
      </c>
      <c r="L206" s="174">
        <v>95</v>
      </c>
      <c r="M206" s="197">
        <v>0</v>
      </c>
      <c r="N206" s="197">
        <v>0</v>
      </c>
      <c r="O206" s="196"/>
      <c r="P206" s="200"/>
      <c r="Q206" s="192"/>
      <c r="R206" s="192"/>
      <c r="S206" s="192"/>
      <c r="T206" s="192"/>
      <c r="U206" s="192"/>
      <c r="V206" s="192"/>
      <c r="W206" s="192"/>
      <c r="X206" s="200"/>
      <c r="Y206" s="200"/>
      <c r="Z206" s="200"/>
      <c r="AA206" s="200"/>
      <c r="AB206" s="200"/>
      <c r="AH206" s="161"/>
    </row>
    <row r="207" spans="2:34" ht="15.75" customHeight="1">
      <c r="B207" s="112" t="str">
        <f t="shared" si="4"/>
        <v/>
      </c>
      <c r="C207" s="152" t="s">
        <v>115</v>
      </c>
      <c r="D207" s="161" t="s">
        <v>115</v>
      </c>
      <c r="E207" s="151" t="s">
        <v>115</v>
      </c>
      <c r="F207" s="151" t="s">
        <v>115</v>
      </c>
      <c r="G207" s="112" t="str">
        <f t="shared" si="5"/>
        <v/>
      </c>
      <c r="H207" s="160" t="s">
        <v>146</v>
      </c>
      <c r="I207" s="157" t="str">
        <f t="shared" si="7"/>
        <v xml:space="preserve"> </v>
      </c>
      <c r="J207" s="112" t="str">
        <f t="shared" si="6"/>
        <v xml:space="preserve"> </v>
      </c>
      <c r="L207" s="174">
        <v>96</v>
      </c>
      <c r="M207" s="197">
        <v>0</v>
      </c>
      <c r="N207" s="197">
        <v>0</v>
      </c>
      <c r="O207" s="196"/>
      <c r="P207" s="200"/>
      <c r="Q207" s="192"/>
      <c r="R207" s="192"/>
      <c r="S207" s="192"/>
      <c r="T207" s="192"/>
      <c r="U207" s="192"/>
      <c r="V207" s="192"/>
      <c r="W207" s="192"/>
      <c r="X207" s="200"/>
      <c r="Y207" s="200"/>
      <c r="Z207" s="200"/>
      <c r="AA207" s="200"/>
      <c r="AB207" s="200"/>
      <c r="AH207" s="161"/>
    </row>
    <row r="208" spans="2:34" ht="15.75" customHeight="1">
      <c r="B208" s="112" t="str">
        <f t="shared" si="4"/>
        <v/>
      </c>
      <c r="C208" s="152" t="s">
        <v>115</v>
      </c>
      <c r="D208" s="161" t="s">
        <v>115</v>
      </c>
      <c r="E208" s="151" t="s">
        <v>115</v>
      </c>
      <c r="F208" s="151" t="s">
        <v>115</v>
      </c>
      <c r="G208" s="112" t="str">
        <f t="shared" si="5"/>
        <v/>
      </c>
      <c r="H208" s="160" t="s">
        <v>146</v>
      </c>
      <c r="I208" s="157" t="str">
        <f t="shared" si="7"/>
        <v xml:space="preserve"> </v>
      </c>
      <c r="J208" s="112" t="str">
        <f t="shared" si="6"/>
        <v xml:space="preserve"> </v>
      </c>
      <c r="L208" s="174">
        <v>97</v>
      </c>
      <c r="M208" s="197">
        <v>0</v>
      </c>
      <c r="N208" s="197">
        <v>0</v>
      </c>
      <c r="O208" s="196"/>
      <c r="P208" s="200"/>
      <c r="Q208" s="192"/>
      <c r="R208" s="192"/>
      <c r="S208" s="192"/>
      <c r="T208" s="192"/>
      <c r="U208" s="192"/>
      <c r="V208" s="192"/>
      <c r="W208" s="192"/>
      <c r="X208" s="200"/>
      <c r="Y208" s="200"/>
      <c r="Z208" s="200"/>
      <c r="AA208" s="200"/>
      <c r="AB208" s="200"/>
      <c r="AH208" s="161"/>
    </row>
    <row r="209" spans="2:34" ht="15.75" customHeight="1">
      <c r="B209" s="112" t="str">
        <f t="shared" si="4"/>
        <v/>
      </c>
      <c r="C209" s="152" t="s">
        <v>115</v>
      </c>
      <c r="D209" s="161" t="s">
        <v>115</v>
      </c>
      <c r="E209" s="151" t="s">
        <v>115</v>
      </c>
      <c r="F209" s="151" t="s">
        <v>115</v>
      </c>
      <c r="G209" s="112" t="str">
        <f t="shared" si="5"/>
        <v/>
      </c>
      <c r="H209" s="160" t="s">
        <v>146</v>
      </c>
      <c r="I209" s="157" t="str">
        <f t="shared" si="7"/>
        <v xml:space="preserve"> </v>
      </c>
      <c r="J209" s="112" t="str">
        <f t="shared" si="6"/>
        <v xml:space="preserve"> </v>
      </c>
      <c r="L209" s="174">
        <v>98</v>
      </c>
      <c r="M209" s="197">
        <v>0</v>
      </c>
      <c r="N209" s="197">
        <v>0</v>
      </c>
      <c r="O209" s="196"/>
      <c r="P209" s="200"/>
      <c r="Q209" s="192"/>
      <c r="R209" s="192"/>
      <c r="S209" s="192"/>
      <c r="T209" s="192"/>
      <c r="U209" s="192"/>
      <c r="V209" s="192"/>
      <c r="W209" s="192"/>
      <c r="X209" s="200"/>
      <c r="Y209" s="200"/>
      <c r="Z209" s="200"/>
      <c r="AA209" s="200"/>
      <c r="AB209" s="200"/>
      <c r="AH209" s="161"/>
    </row>
    <row r="210" spans="2:34" ht="15.75" customHeight="1">
      <c r="B210" s="112" t="str">
        <f t="shared" si="4"/>
        <v/>
      </c>
      <c r="C210" s="152" t="s">
        <v>115</v>
      </c>
      <c r="D210" s="161" t="s">
        <v>115</v>
      </c>
      <c r="E210" s="151" t="s">
        <v>115</v>
      </c>
      <c r="F210" s="151" t="s">
        <v>115</v>
      </c>
      <c r="G210" s="112" t="str">
        <f t="shared" si="5"/>
        <v/>
      </c>
      <c r="H210" s="160" t="s">
        <v>146</v>
      </c>
      <c r="I210" s="157" t="str">
        <f t="shared" si="7"/>
        <v xml:space="preserve"> </v>
      </c>
      <c r="J210" s="112" t="str">
        <f t="shared" si="6"/>
        <v xml:space="preserve"> </v>
      </c>
      <c r="L210" s="174">
        <v>99</v>
      </c>
      <c r="M210" s="197">
        <v>0</v>
      </c>
      <c r="N210" s="197">
        <v>0</v>
      </c>
      <c r="O210" s="196"/>
      <c r="P210" s="200"/>
      <c r="Q210" s="192"/>
      <c r="R210" s="192"/>
      <c r="S210" s="192"/>
      <c r="T210" s="192"/>
      <c r="U210" s="192"/>
      <c r="V210" s="192"/>
      <c r="W210" s="192"/>
      <c r="X210" s="200"/>
      <c r="Y210" s="200"/>
      <c r="Z210" s="200"/>
      <c r="AA210" s="200"/>
      <c r="AB210" s="200"/>
      <c r="AH210" s="161"/>
    </row>
    <row r="211" spans="2:34" ht="15.75" customHeight="1">
      <c r="B211" s="112" t="str">
        <f t="shared" si="4"/>
        <v/>
      </c>
      <c r="C211" s="152" t="s">
        <v>115</v>
      </c>
      <c r="D211" s="161" t="s">
        <v>115</v>
      </c>
      <c r="E211" s="151" t="s">
        <v>115</v>
      </c>
      <c r="F211" s="151" t="s">
        <v>115</v>
      </c>
      <c r="G211" s="112" t="str">
        <f t="shared" si="5"/>
        <v/>
      </c>
      <c r="H211" s="160" t="s">
        <v>146</v>
      </c>
      <c r="I211" s="157" t="str">
        <f t="shared" si="7"/>
        <v xml:space="preserve"> </v>
      </c>
      <c r="J211" s="112" t="str">
        <f t="shared" si="6"/>
        <v xml:space="preserve"> </v>
      </c>
      <c r="L211" s="174">
        <v>100</v>
      </c>
      <c r="M211" s="197">
        <v>0</v>
      </c>
      <c r="N211" s="197">
        <v>0</v>
      </c>
      <c r="O211" s="196"/>
      <c r="P211" s="200"/>
      <c r="Q211" s="192"/>
      <c r="R211" s="192"/>
      <c r="S211" s="192"/>
      <c r="T211" s="192"/>
      <c r="U211" s="192"/>
      <c r="V211" s="192"/>
      <c r="W211" s="192"/>
      <c r="X211" s="200"/>
      <c r="Y211" s="200"/>
      <c r="Z211" s="200"/>
      <c r="AA211" s="200"/>
      <c r="AB211" s="200"/>
      <c r="AH211" s="161"/>
    </row>
    <row r="212" spans="2:34" ht="15.75" customHeight="1">
      <c r="B212" s="112" t="str">
        <f t="shared" si="4"/>
        <v/>
      </c>
      <c r="C212" s="152" t="s">
        <v>115</v>
      </c>
      <c r="D212" s="161" t="s">
        <v>115</v>
      </c>
      <c r="E212" s="151" t="s">
        <v>115</v>
      </c>
      <c r="F212" s="151" t="s">
        <v>115</v>
      </c>
      <c r="G212" s="112" t="str">
        <f t="shared" si="5"/>
        <v/>
      </c>
      <c r="H212" s="160" t="s">
        <v>146</v>
      </c>
      <c r="I212" s="157" t="str">
        <f t="shared" si="7"/>
        <v xml:space="preserve"> </v>
      </c>
      <c r="J212" s="112" t="str">
        <f t="shared" si="6"/>
        <v xml:space="preserve"> </v>
      </c>
      <c r="L212" s="174">
        <v>101</v>
      </c>
      <c r="M212" s="197">
        <v>0</v>
      </c>
      <c r="N212" s="197">
        <v>0</v>
      </c>
      <c r="O212" s="196"/>
      <c r="P212" s="200"/>
      <c r="Q212" s="192"/>
      <c r="R212" s="192"/>
      <c r="S212" s="192"/>
      <c r="T212" s="192"/>
      <c r="U212" s="192"/>
      <c r="V212" s="192"/>
      <c r="W212" s="192"/>
      <c r="X212" s="200"/>
      <c r="Y212" s="200"/>
      <c r="Z212" s="200"/>
      <c r="AA212" s="200"/>
      <c r="AB212" s="200"/>
      <c r="AH212" s="161"/>
    </row>
    <row r="213" spans="2:34" ht="15.75" customHeight="1">
      <c r="B213" s="112" t="str">
        <f t="shared" si="4"/>
        <v/>
      </c>
      <c r="C213" s="152" t="s">
        <v>115</v>
      </c>
      <c r="D213" s="161" t="s">
        <v>115</v>
      </c>
      <c r="E213" s="151" t="s">
        <v>115</v>
      </c>
      <c r="F213" s="151" t="s">
        <v>115</v>
      </c>
      <c r="G213" s="112" t="str">
        <f t="shared" si="5"/>
        <v/>
      </c>
      <c r="H213" s="160" t="s">
        <v>146</v>
      </c>
      <c r="I213" s="157" t="str">
        <f t="shared" si="7"/>
        <v xml:space="preserve"> </v>
      </c>
      <c r="J213" s="112" t="str">
        <f t="shared" si="6"/>
        <v xml:space="preserve"> </v>
      </c>
      <c r="L213" s="174">
        <v>102</v>
      </c>
      <c r="M213" s="197">
        <v>0</v>
      </c>
      <c r="N213" s="197">
        <v>0</v>
      </c>
      <c r="O213" s="196"/>
      <c r="P213" s="200"/>
      <c r="Q213" s="192"/>
      <c r="R213" s="192"/>
      <c r="S213" s="192"/>
      <c r="T213" s="192"/>
      <c r="U213" s="192"/>
      <c r="V213" s="192"/>
      <c r="W213" s="192"/>
      <c r="X213" s="200"/>
      <c r="Y213" s="200"/>
      <c r="Z213" s="200"/>
      <c r="AA213" s="200"/>
      <c r="AB213" s="200"/>
      <c r="AH213" s="161"/>
    </row>
    <row r="214" spans="2:34" ht="15.75" customHeight="1">
      <c r="B214" s="112" t="str">
        <f t="shared" si="4"/>
        <v/>
      </c>
      <c r="C214" s="152" t="s">
        <v>115</v>
      </c>
      <c r="D214" s="161" t="s">
        <v>115</v>
      </c>
      <c r="E214" s="151" t="s">
        <v>115</v>
      </c>
      <c r="F214" s="151" t="s">
        <v>115</v>
      </c>
      <c r="G214" s="112" t="str">
        <f t="shared" si="5"/>
        <v/>
      </c>
      <c r="H214" s="160" t="s">
        <v>146</v>
      </c>
      <c r="I214" s="157" t="str">
        <f t="shared" si="7"/>
        <v xml:space="preserve"> </v>
      </c>
      <c r="J214" s="112" t="str">
        <f t="shared" si="6"/>
        <v xml:space="preserve"> </v>
      </c>
      <c r="L214" s="174">
        <v>103</v>
      </c>
      <c r="M214" s="197">
        <v>0</v>
      </c>
      <c r="N214" s="197">
        <v>0</v>
      </c>
      <c r="O214" s="196"/>
      <c r="P214" s="200"/>
      <c r="Q214" s="192"/>
      <c r="R214" s="192"/>
      <c r="S214" s="192"/>
      <c r="T214" s="192"/>
      <c r="U214" s="192"/>
      <c r="V214" s="192"/>
      <c r="W214" s="192"/>
      <c r="X214" s="200"/>
      <c r="Y214" s="200"/>
      <c r="Z214" s="200"/>
      <c r="AA214" s="200"/>
      <c r="AB214" s="200"/>
      <c r="AH214" s="161"/>
    </row>
    <row r="215" spans="2:34" ht="15.75" customHeight="1">
      <c r="B215" s="112" t="str">
        <f t="shared" si="4"/>
        <v/>
      </c>
      <c r="C215" s="152" t="s">
        <v>115</v>
      </c>
      <c r="D215" s="161" t="s">
        <v>115</v>
      </c>
      <c r="E215" s="151" t="s">
        <v>115</v>
      </c>
      <c r="F215" s="151" t="s">
        <v>115</v>
      </c>
      <c r="G215" s="112" t="str">
        <f t="shared" si="5"/>
        <v/>
      </c>
      <c r="H215" s="160" t="s">
        <v>146</v>
      </c>
      <c r="I215" s="157" t="str">
        <f t="shared" si="7"/>
        <v xml:space="preserve"> </v>
      </c>
      <c r="J215" s="112" t="str">
        <f t="shared" si="6"/>
        <v xml:space="preserve"> </v>
      </c>
      <c r="L215" s="174">
        <v>104</v>
      </c>
      <c r="M215" s="197">
        <v>0</v>
      </c>
      <c r="N215" s="197">
        <v>0</v>
      </c>
      <c r="O215" s="196"/>
      <c r="P215" s="200"/>
      <c r="Q215" s="192"/>
      <c r="R215" s="192"/>
      <c r="S215" s="192"/>
      <c r="T215" s="192"/>
      <c r="U215" s="192"/>
      <c r="V215" s="192"/>
      <c r="W215" s="192"/>
      <c r="X215" s="200"/>
      <c r="Y215" s="200"/>
      <c r="Z215" s="200"/>
      <c r="AA215" s="200"/>
      <c r="AB215" s="200"/>
      <c r="AH215" s="161"/>
    </row>
    <row r="216" spans="2:34" ht="15.75" customHeight="1">
      <c r="B216" s="112" t="str">
        <f t="shared" si="4"/>
        <v/>
      </c>
      <c r="C216" s="152" t="s">
        <v>115</v>
      </c>
      <c r="D216" s="161" t="s">
        <v>115</v>
      </c>
      <c r="E216" s="151" t="s">
        <v>115</v>
      </c>
      <c r="F216" s="151" t="s">
        <v>115</v>
      </c>
      <c r="G216" s="112" t="str">
        <f t="shared" si="5"/>
        <v/>
      </c>
      <c r="H216" s="160" t="s">
        <v>146</v>
      </c>
      <c r="I216" s="157" t="str">
        <f t="shared" si="7"/>
        <v xml:space="preserve"> </v>
      </c>
      <c r="J216" s="112" t="str">
        <f t="shared" si="6"/>
        <v xml:space="preserve"> </v>
      </c>
      <c r="L216" s="174">
        <v>105</v>
      </c>
      <c r="M216" s="197">
        <v>0</v>
      </c>
      <c r="N216" s="197">
        <v>0</v>
      </c>
      <c r="O216" s="196"/>
      <c r="P216" s="200"/>
      <c r="Q216" s="192"/>
      <c r="R216" s="192"/>
      <c r="S216" s="192"/>
      <c r="T216" s="192"/>
      <c r="U216" s="192"/>
      <c r="V216" s="192"/>
      <c r="W216" s="192"/>
      <c r="X216" s="200"/>
      <c r="Y216" s="200"/>
      <c r="Z216" s="200"/>
      <c r="AA216" s="200"/>
      <c r="AB216" s="200"/>
      <c r="AH216" s="161"/>
    </row>
    <row r="217" spans="2:34" ht="15.75" customHeight="1">
      <c r="B217" s="112" t="str">
        <f t="shared" si="4"/>
        <v/>
      </c>
      <c r="C217" s="152" t="s">
        <v>115</v>
      </c>
      <c r="D217" s="161" t="s">
        <v>115</v>
      </c>
      <c r="E217" s="151" t="s">
        <v>115</v>
      </c>
      <c r="F217" s="151" t="s">
        <v>115</v>
      </c>
      <c r="G217" s="112" t="str">
        <f t="shared" si="5"/>
        <v/>
      </c>
      <c r="H217" s="160" t="s">
        <v>146</v>
      </c>
      <c r="I217" s="157" t="str">
        <f t="shared" si="7"/>
        <v xml:space="preserve"> </v>
      </c>
      <c r="J217" s="112" t="str">
        <f t="shared" si="6"/>
        <v xml:space="preserve"> </v>
      </c>
      <c r="L217" s="174">
        <v>106</v>
      </c>
      <c r="M217" s="197">
        <v>0</v>
      </c>
      <c r="N217" s="197">
        <v>0</v>
      </c>
      <c r="O217" s="196"/>
      <c r="P217" s="200"/>
      <c r="Q217" s="192"/>
      <c r="R217" s="192"/>
      <c r="S217" s="192"/>
      <c r="T217" s="192"/>
      <c r="U217" s="192"/>
      <c r="V217" s="192"/>
      <c r="W217" s="192"/>
      <c r="X217" s="200"/>
      <c r="Y217" s="200"/>
      <c r="Z217" s="200"/>
      <c r="AA217" s="200"/>
      <c r="AB217" s="200"/>
      <c r="AH217" s="161"/>
    </row>
    <row r="218" spans="2:34" ht="15.75" customHeight="1">
      <c r="B218" s="112" t="str">
        <f t="shared" si="4"/>
        <v/>
      </c>
      <c r="C218" s="152" t="s">
        <v>115</v>
      </c>
      <c r="D218" s="161" t="s">
        <v>115</v>
      </c>
      <c r="E218" s="151" t="s">
        <v>115</v>
      </c>
      <c r="F218" s="151" t="s">
        <v>115</v>
      </c>
      <c r="G218" s="112" t="str">
        <f t="shared" si="5"/>
        <v/>
      </c>
      <c r="H218" s="160" t="s">
        <v>146</v>
      </c>
      <c r="I218" s="157" t="str">
        <f t="shared" si="7"/>
        <v xml:space="preserve"> </v>
      </c>
      <c r="J218" s="112" t="str">
        <f t="shared" si="6"/>
        <v xml:space="preserve"> </v>
      </c>
      <c r="L218" s="174">
        <v>107</v>
      </c>
      <c r="M218" s="197">
        <v>0</v>
      </c>
      <c r="N218" s="197">
        <v>0</v>
      </c>
      <c r="O218" s="196"/>
      <c r="P218" s="200"/>
      <c r="Q218" s="192"/>
      <c r="R218" s="192"/>
      <c r="S218" s="192"/>
      <c r="T218" s="192"/>
      <c r="U218" s="192"/>
      <c r="V218" s="192"/>
      <c r="W218" s="192"/>
      <c r="X218" s="200"/>
      <c r="Y218" s="200"/>
      <c r="Z218" s="200"/>
      <c r="AA218" s="200"/>
      <c r="AB218" s="200"/>
      <c r="AH218" s="161"/>
    </row>
    <row r="219" spans="2:34" ht="15.75" customHeight="1">
      <c r="B219" s="112" t="str">
        <f t="shared" si="4"/>
        <v/>
      </c>
      <c r="C219" s="152" t="s">
        <v>115</v>
      </c>
      <c r="D219" s="161" t="s">
        <v>115</v>
      </c>
      <c r="E219" s="151" t="s">
        <v>115</v>
      </c>
      <c r="F219" s="151" t="s">
        <v>115</v>
      </c>
      <c r="G219" s="112" t="str">
        <f t="shared" si="5"/>
        <v/>
      </c>
      <c r="H219" s="160" t="s">
        <v>146</v>
      </c>
      <c r="I219" s="157" t="str">
        <f t="shared" si="7"/>
        <v xml:space="preserve"> </v>
      </c>
      <c r="J219" s="112" t="str">
        <f t="shared" si="6"/>
        <v xml:space="preserve"> </v>
      </c>
      <c r="L219" s="174">
        <v>108</v>
      </c>
      <c r="M219" s="197">
        <v>0</v>
      </c>
      <c r="N219" s="197">
        <v>0</v>
      </c>
      <c r="O219" s="196"/>
      <c r="P219" s="200"/>
      <c r="Q219" s="192"/>
      <c r="R219" s="192"/>
      <c r="S219" s="192"/>
      <c r="T219" s="192"/>
      <c r="U219" s="192"/>
      <c r="V219" s="192"/>
      <c r="W219" s="192"/>
      <c r="X219" s="200"/>
      <c r="Y219" s="200"/>
      <c r="Z219" s="200"/>
      <c r="AA219" s="200"/>
      <c r="AB219" s="200"/>
      <c r="AH219" s="161"/>
    </row>
    <row r="220" spans="2:34" ht="15.75" customHeight="1">
      <c r="B220" s="112" t="str">
        <f t="shared" si="4"/>
        <v/>
      </c>
      <c r="C220" s="152" t="s">
        <v>115</v>
      </c>
      <c r="D220" s="161" t="s">
        <v>115</v>
      </c>
      <c r="E220" s="151" t="s">
        <v>115</v>
      </c>
      <c r="F220" s="151" t="s">
        <v>115</v>
      </c>
      <c r="G220" s="112" t="str">
        <f t="shared" si="5"/>
        <v/>
      </c>
      <c r="H220" s="160" t="s">
        <v>146</v>
      </c>
      <c r="I220" s="157" t="str">
        <f t="shared" si="7"/>
        <v xml:space="preserve"> </v>
      </c>
      <c r="J220" s="112" t="str">
        <f t="shared" si="6"/>
        <v xml:space="preserve"> </v>
      </c>
      <c r="L220" s="174">
        <v>109</v>
      </c>
      <c r="M220" s="197">
        <v>0</v>
      </c>
      <c r="N220" s="197">
        <v>0</v>
      </c>
      <c r="O220" s="196"/>
      <c r="P220" s="200"/>
      <c r="Q220" s="192"/>
      <c r="R220" s="192"/>
      <c r="S220" s="192"/>
      <c r="T220" s="192"/>
      <c r="U220" s="192"/>
      <c r="V220" s="192"/>
      <c r="W220" s="192"/>
      <c r="X220" s="200"/>
      <c r="Y220" s="200"/>
      <c r="Z220" s="200"/>
      <c r="AA220" s="200"/>
      <c r="AB220" s="200"/>
      <c r="AH220" s="161"/>
    </row>
    <row r="221" spans="2:34" ht="15.75" customHeight="1">
      <c r="B221" s="112" t="str">
        <f t="shared" si="4"/>
        <v/>
      </c>
      <c r="C221" s="152" t="s">
        <v>115</v>
      </c>
      <c r="D221" s="161" t="s">
        <v>115</v>
      </c>
      <c r="E221" s="151" t="s">
        <v>115</v>
      </c>
      <c r="F221" s="151" t="s">
        <v>115</v>
      </c>
      <c r="G221" s="112" t="str">
        <f t="shared" si="5"/>
        <v/>
      </c>
      <c r="H221" s="160" t="s">
        <v>146</v>
      </c>
      <c r="I221" s="157" t="str">
        <f t="shared" si="7"/>
        <v xml:space="preserve"> </v>
      </c>
      <c r="J221" s="112" t="str">
        <f t="shared" si="6"/>
        <v xml:space="preserve"> </v>
      </c>
      <c r="L221" s="174">
        <v>110</v>
      </c>
      <c r="M221" s="197">
        <v>0</v>
      </c>
      <c r="N221" s="197">
        <v>0</v>
      </c>
      <c r="O221" s="196"/>
      <c r="P221" s="200"/>
      <c r="Q221" s="192"/>
      <c r="R221" s="192"/>
      <c r="S221" s="192"/>
      <c r="T221" s="192"/>
      <c r="U221" s="192"/>
      <c r="V221" s="192"/>
      <c r="W221" s="192"/>
      <c r="X221" s="200"/>
      <c r="Y221" s="200"/>
      <c r="Z221" s="200"/>
      <c r="AA221" s="200"/>
      <c r="AB221" s="200"/>
      <c r="AH221" s="161"/>
    </row>
    <row r="222" spans="2:34" ht="15.75" customHeight="1">
      <c r="J222" s="161"/>
      <c r="L222" s="174"/>
      <c r="M222" s="174"/>
      <c r="N222" s="174"/>
      <c r="O222" s="196"/>
      <c r="P222" s="200"/>
      <c r="Q222" s="192"/>
      <c r="R222" s="192"/>
      <c r="S222" s="192"/>
      <c r="T222" s="192"/>
      <c r="U222" s="192"/>
      <c r="V222" s="192"/>
      <c r="W222" s="192"/>
      <c r="X222" s="200"/>
      <c r="Y222" s="200"/>
      <c r="Z222" s="200"/>
      <c r="AA222" s="200"/>
      <c r="AB222" s="200"/>
      <c r="AH222" s="161"/>
    </row>
    <row r="223" spans="2:34" ht="15.75" customHeight="1">
      <c r="J223" s="161"/>
      <c r="L223" s="174"/>
      <c r="M223" s="174"/>
      <c r="N223" s="174"/>
      <c r="P223" s="200"/>
      <c r="Q223" s="192"/>
      <c r="R223" s="192"/>
      <c r="S223" s="192"/>
      <c r="T223" s="192"/>
      <c r="U223" s="192"/>
      <c r="V223" s="192"/>
      <c r="W223" s="192"/>
      <c r="X223" s="200"/>
      <c r="Y223" s="200"/>
      <c r="Z223" s="200"/>
      <c r="AA223" s="200"/>
      <c r="AB223" s="200"/>
      <c r="AH223" s="161"/>
    </row>
    <row r="224" spans="2:34" ht="15.75" customHeight="1">
      <c r="J224" s="161"/>
      <c r="P224" s="200"/>
      <c r="Q224" s="192"/>
      <c r="R224" s="192"/>
      <c r="S224" s="192"/>
      <c r="T224" s="192"/>
      <c r="U224" s="192"/>
      <c r="V224" s="192"/>
      <c r="W224" s="192"/>
      <c r="X224" s="200"/>
      <c r="Y224" s="200"/>
      <c r="Z224" s="200"/>
      <c r="AA224" s="200"/>
      <c r="AB224" s="200"/>
      <c r="AH224" s="161"/>
    </row>
    <row r="225" spans="1:38" ht="15.75" customHeight="1">
      <c r="J225" s="161"/>
      <c r="P225" s="200"/>
      <c r="Q225" s="192"/>
      <c r="R225" s="192"/>
      <c r="S225" s="192"/>
      <c r="T225" s="192"/>
      <c r="U225" s="192"/>
      <c r="V225" s="192"/>
      <c r="W225" s="192"/>
      <c r="X225" s="200"/>
      <c r="Y225" s="200"/>
      <c r="Z225" s="200"/>
      <c r="AA225" s="200"/>
      <c r="AB225" s="200"/>
      <c r="AH225" s="161"/>
    </row>
    <row r="226" spans="1:38">
      <c r="P226" s="200"/>
      <c r="Q226" s="192"/>
      <c r="R226" s="192"/>
      <c r="S226" s="192"/>
      <c r="T226" s="192"/>
      <c r="U226" s="192"/>
      <c r="V226" s="192"/>
      <c r="W226" s="192"/>
      <c r="X226" s="200"/>
      <c r="Y226" s="200"/>
      <c r="Z226" s="200"/>
      <c r="AA226" s="200"/>
      <c r="AB226" s="200"/>
    </row>
    <row r="227" spans="1:38">
      <c r="P227" s="200"/>
      <c r="Q227" s="192"/>
      <c r="R227" s="192"/>
      <c r="S227" s="192"/>
      <c r="T227" s="192"/>
      <c r="U227" s="192"/>
      <c r="V227" s="192"/>
      <c r="W227" s="192"/>
      <c r="X227" s="200"/>
      <c r="Y227" s="200"/>
      <c r="Z227" s="200"/>
      <c r="AA227" s="200"/>
      <c r="AB227" s="200"/>
    </row>
    <row r="228" spans="1:38">
      <c r="P228" s="200"/>
      <c r="Q228" s="192"/>
      <c r="R228" s="192"/>
      <c r="S228" s="192"/>
      <c r="T228" s="192"/>
      <c r="U228" s="192"/>
      <c r="V228" s="192"/>
      <c r="W228" s="192"/>
      <c r="X228" s="200"/>
      <c r="Y228" s="200"/>
      <c r="Z228" s="200"/>
      <c r="AA228" s="200"/>
      <c r="AB228" s="200"/>
    </row>
    <row r="229" spans="1:38">
      <c r="P229" s="200"/>
      <c r="Q229" s="192"/>
      <c r="R229" s="192"/>
      <c r="S229" s="192"/>
      <c r="T229" s="192"/>
      <c r="U229" s="192"/>
      <c r="V229" s="192"/>
      <c r="W229" s="192"/>
      <c r="X229" s="200"/>
      <c r="Y229" s="200"/>
      <c r="Z229" s="200"/>
      <c r="AA229" s="200"/>
      <c r="AB229" s="200"/>
    </row>
    <row r="230" spans="1:38">
      <c r="P230" s="200"/>
      <c r="Q230" s="192"/>
      <c r="R230" s="192"/>
      <c r="S230" s="192"/>
      <c r="T230" s="192"/>
      <c r="U230" s="192"/>
      <c r="V230" s="192"/>
      <c r="W230" s="192"/>
      <c r="X230" s="200"/>
      <c r="Y230" s="200"/>
      <c r="Z230" s="200"/>
      <c r="AA230" s="200"/>
      <c r="AB230" s="200"/>
    </row>
    <row r="231" spans="1:38">
      <c r="P231" s="200"/>
      <c r="Q231" s="192"/>
      <c r="R231" s="192"/>
      <c r="S231" s="192"/>
      <c r="T231" s="192"/>
      <c r="U231" s="192"/>
      <c r="V231" s="192"/>
      <c r="W231" s="192"/>
      <c r="X231" s="200"/>
      <c r="Y231" s="200"/>
      <c r="Z231" s="200"/>
      <c r="AA231" s="200"/>
      <c r="AB231" s="200"/>
    </row>
    <row r="232" spans="1:38">
      <c r="P232" s="200"/>
      <c r="Q232" s="192"/>
      <c r="R232" s="192"/>
      <c r="S232" s="192"/>
      <c r="T232" s="192"/>
      <c r="U232" s="192"/>
      <c r="V232" s="192"/>
      <c r="W232" s="192"/>
      <c r="X232" s="200"/>
      <c r="Y232" s="200"/>
      <c r="Z232" s="200"/>
      <c r="AA232" s="200"/>
      <c r="AB232" s="200"/>
    </row>
    <row r="233" spans="1:38">
      <c r="P233" s="200"/>
      <c r="Q233" s="192"/>
      <c r="R233" s="192"/>
      <c r="S233" s="192"/>
      <c r="T233" s="192"/>
      <c r="U233" s="192"/>
      <c r="V233" s="192"/>
      <c r="W233" s="192"/>
      <c r="X233" s="200"/>
      <c r="Y233" s="200"/>
      <c r="Z233" s="200"/>
      <c r="AA233" s="200"/>
      <c r="AB233" s="200"/>
    </row>
    <row r="234" spans="1:38" s="166" customFormat="1">
      <c r="A234" s="161"/>
      <c r="B234" s="161"/>
      <c r="C234" s="161"/>
      <c r="D234" s="161"/>
      <c r="E234" s="161"/>
      <c r="F234" s="161"/>
      <c r="G234" s="161"/>
      <c r="H234" s="161"/>
      <c r="I234" s="161"/>
      <c r="J234" s="162"/>
      <c r="K234" s="162"/>
      <c r="L234" s="161"/>
      <c r="M234" s="161"/>
      <c r="N234" s="161"/>
      <c r="P234" s="200"/>
      <c r="Q234" s="192"/>
      <c r="R234" s="192"/>
      <c r="S234" s="192"/>
      <c r="T234" s="192"/>
      <c r="U234" s="192"/>
      <c r="V234" s="192"/>
      <c r="W234" s="192"/>
      <c r="X234" s="200"/>
      <c r="Y234" s="200"/>
      <c r="Z234" s="200"/>
      <c r="AA234" s="200"/>
      <c r="AB234" s="200"/>
      <c r="AD234" s="161"/>
      <c r="AE234" s="161"/>
      <c r="AF234" s="161"/>
      <c r="AG234" s="161"/>
      <c r="AH234" s="168"/>
      <c r="AI234" s="161"/>
      <c r="AJ234" s="161"/>
      <c r="AK234" s="161"/>
      <c r="AL234" s="161"/>
    </row>
    <row r="235" spans="1:38" s="166" customFormat="1">
      <c r="A235" s="161"/>
      <c r="B235" s="161"/>
      <c r="C235" s="161"/>
      <c r="D235" s="161"/>
      <c r="E235" s="161"/>
      <c r="F235" s="161"/>
      <c r="G235" s="161"/>
      <c r="H235" s="161"/>
      <c r="I235" s="161"/>
      <c r="J235" s="162"/>
      <c r="K235" s="162"/>
      <c r="L235" s="161"/>
      <c r="M235" s="161"/>
      <c r="N235" s="161"/>
      <c r="P235" s="200"/>
      <c r="Q235" s="192"/>
      <c r="R235" s="192"/>
      <c r="S235" s="192"/>
      <c r="T235" s="192"/>
      <c r="U235" s="192"/>
      <c r="V235" s="192"/>
      <c r="W235" s="192"/>
      <c r="X235" s="200"/>
      <c r="Y235" s="200"/>
      <c r="Z235" s="200"/>
      <c r="AA235" s="200"/>
      <c r="AB235" s="200"/>
      <c r="AD235" s="161"/>
      <c r="AE235" s="161"/>
      <c r="AF235" s="161"/>
      <c r="AG235" s="161"/>
      <c r="AH235" s="168"/>
      <c r="AI235" s="161"/>
      <c r="AJ235" s="161"/>
      <c r="AK235" s="161"/>
      <c r="AL235" s="161"/>
    </row>
    <row r="236" spans="1:38" s="166" customFormat="1">
      <c r="A236" s="161"/>
      <c r="B236" s="161"/>
      <c r="C236" s="161"/>
      <c r="D236" s="161"/>
      <c r="E236" s="161"/>
      <c r="F236" s="161"/>
      <c r="G236" s="161"/>
      <c r="H236" s="161"/>
      <c r="I236" s="161"/>
      <c r="J236" s="162"/>
      <c r="K236" s="162"/>
      <c r="L236" s="161"/>
      <c r="M236" s="161"/>
      <c r="N236" s="161"/>
      <c r="P236" s="200"/>
      <c r="Q236" s="192"/>
      <c r="R236" s="192"/>
      <c r="S236" s="192"/>
      <c r="T236" s="192"/>
      <c r="U236" s="192"/>
      <c r="V236" s="192"/>
      <c r="W236" s="192"/>
      <c r="X236" s="200"/>
      <c r="Y236" s="200"/>
      <c r="Z236" s="200"/>
      <c r="AA236" s="200"/>
      <c r="AB236" s="200"/>
      <c r="AD236" s="161"/>
      <c r="AE236" s="161"/>
      <c r="AF236" s="161"/>
      <c r="AG236" s="161"/>
      <c r="AH236" s="168"/>
      <c r="AI236" s="161"/>
      <c r="AJ236" s="161"/>
      <c r="AK236" s="161"/>
      <c r="AL236" s="161"/>
    </row>
    <row r="40432" spans="15:15">
      <c r="O40432" s="161"/>
    </row>
    <row r="40433" spans="4:34">
      <c r="AH40433" s="161"/>
    </row>
    <row r="40435" spans="4:34">
      <c r="D40435" s="161">
        <v>1888</v>
      </c>
      <c r="J40435" s="161"/>
      <c r="K40435" s="161"/>
    </row>
  </sheetData>
  <mergeCells count="96"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U22:U26"/>
    <mergeCell ref="Y22:Y26"/>
    <mergeCell ref="E35:E36"/>
    <mergeCell ref="B37:D38"/>
    <mergeCell ref="E37:E38"/>
    <mergeCell ref="T22:T26"/>
    <mergeCell ref="B35:D36"/>
    <mergeCell ref="B26:J27"/>
    <mergeCell ref="B33:J34"/>
    <mergeCell ref="B30:J31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12:C221">
    <cfRule type="notContainsBlanks" dxfId="14" priority="2">
      <formula>LEN(TRIM(C112))&gt;0</formula>
    </cfRule>
  </conditionalFormatting>
  <conditionalFormatting sqref="B112:B221 D112:J221">
    <cfRule type="expression" dxfId="13" priority="3">
      <formula>IF($C112=" ",FALSE,TRUE)</formula>
    </cfRule>
  </conditionalFormatting>
  <conditionalFormatting sqref="B112:B221">
    <cfRule type="expression" dxfId="12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40436"/>
  <sheetViews>
    <sheetView view="pageBreakPreview" zoomScale="50" zoomScaleNormal="50" zoomScaleSheetLayoutView="50" workbookViewId="0">
      <selection activeCell="E1" sqref="E1:J3"/>
    </sheetView>
  </sheetViews>
  <sheetFormatPr defaultRowHeight="15.75"/>
  <cols>
    <col min="1" max="1" width="5.7109375" style="100" customWidth="1"/>
    <col min="2" max="2" width="9.7109375" style="100" customWidth="1"/>
    <col min="3" max="3" width="42.85546875" style="100" customWidth="1"/>
    <col min="4" max="4" width="33" style="100" customWidth="1"/>
    <col min="5" max="5" width="18.7109375" style="100" customWidth="1"/>
    <col min="6" max="6" width="19.140625" style="100" customWidth="1"/>
    <col min="7" max="7" width="10.85546875" style="100" customWidth="1"/>
    <col min="8" max="8" width="12" style="100" customWidth="1"/>
    <col min="9" max="9" width="12.5703125" style="100" customWidth="1"/>
    <col min="10" max="10" width="16.140625" style="102" customWidth="1"/>
    <col min="11" max="11" width="5.5703125" style="102" customWidth="1"/>
    <col min="12" max="12" width="11" style="100" hidden="1" customWidth="1"/>
    <col min="13" max="13" width="43" style="100" hidden="1" customWidth="1"/>
    <col min="14" max="14" width="19.42578125" style="100" hidden="1" customWidth="1"/>
    <col min="15" max="15" width="5.7109375" style="101" customWidth="1"/>
    <col min="16" max="16" width="9.5703125" style="101" customWidth="1"/>
    <col min="17" max="17" width="10" style="105" customWidth="1"/>
    <col min="18" max="18" width="13.5703125" style="105" customWidth="1"/>
    <col min="19" max="19" width="18.85546875" style="105" customWidth="1"/>
    <col min="20" max="20" width="13.5703125" style="105" customWidth="1"/>
    <col min="21" max="21" width="18.85546875" style="105" customWidth="1"/>
    <col min="22" max="22" width="9.42578125" style="105" customWidth="1"/>
    <col min="23" max="23" width="9.5703125" style="105" customWidth="1"/>
    <col min="24" max="24" width="10" style="101" customWidth="1"/>
    <col min="25" max="25" width="13.5703125" style="101" customWidth="1"/>
    <col min="26" max="26" width="18.85546875" style="101" customWidth="1"/>
    <col min="27" max="27" width="13.5703125" style="101" customWidth="1"/>
    <col min="28" max="28" width="18.85546875" style="101" customWidth="1"/>
    <col min="29" max="29" width="5.7109375" style="101" customWidth="1"/>
    <col min="30" max="30" width="17.5703125" style="100" customWidth="1"/>
    <col min="31" max="31" width="14.28515625" style="100" customWidth="1"/>
    <col min="32" max="32" width="17.7109375" style="100" customWidth="1"/>
    <col min="33" max="33" width="7.140625" style="100" customWidth="1"/>
    <col min="34" max="34" width="14.42578125" style="106" customWidth="1"/>
    <col min="35" max="35" width="17.5703125" style="100" customWidth="1"/>
    <col min="36" max="36" width="14.42578125" style="100" customWidth="1"/>
    <col min="37" max="37" width="17.7109375" style="100" customWidth="1"/>
    <col min="38" max="256" width="9.140625" style="100"/>
    <col min="257" max="257" width="5.7109375" style="100" customWidth="1"/>
    <col min="258" max="258" width="9.7109375" style="100" customWidth="1"/>
    <col min="259" max="259" width="42.85546875" style="100" customWidth="1"/>
    <col min="260" max="260" width="33" style="100" customWidth="1"/>
    <col min="261" max="261" width="18.7109375" style="100" customWidth="1"/>
    <col min="262" max="262" width="19.140625" style="100" customWidth="1"/>
    <col min="263" max="263" width="10.85546875" style="100" customWidth="1"/>
    <col min="264" max="264" width="12" style="100" customWidth="1"/>
    <col min="265" max="265" width="12.5703125" style="100" customWidth="1"/>
    <col min="266" max="266" width="16.140625" style="100" customWidth="1"/>
    <col min="267" max="267" width="5.5703125" style="100" customWidth="1"/>
    <col min="268" max="270" width="0" style="100" hidden="1" customWidth="1"/>
    <col min="271" max="271" width="5.7109375" style="100" customWidth="1"/>
    <col min="272" max="272" width="9.5703125" style="100" customWidth="1"/>
    <col min="273" max="273" width="10" style="100" customWidth="1"/>
    <col min="274" max="274" width="13.5703125" style="100" customWidth="1"/>
    <col min="275" max="275" width="18.85546875" style="100" customWidth="1"/>
    <col min="276" max="276" width="13.5703125" style="100" customWidth="1"/>
    <col min="277" max="277" width="18.85546875" style="100" customWidth="1"/>
    <col min="278" max="278" width="9.42578125" style="100" customWidth="1"/>
    <col min="279" max="279" width="9.5703125" style="100" customWidth="1"/>
    <col min="280" max="280" width="10" style="100" customWidth="1"/>
    <col min="281" max="281" width="13.5703125" style="100" customWidth="1"/>
    <col min="282" max="282" width="18.85546875" style="100" customWidth="1"/>
    <col min="283" max="283" width="13.5703125" style="100" customWidth="1"/>
    <col min="284" max="284" width="18.85546875" style="100" customWidth="1"/>
    <col min="285" max="285" width="5.7109375" style="100" customWidth="1"/>
    <col min="286" max="286" width="17.5703125" style="100" customWidth="1"/>
    <col min="287" max="287" width="14.28515625" style="100" customWidth="1"/>
    <col min="288" max="288" width="17.7109375" style="100" customWidth="1"/>
    <col min="289" max="289" width="7.140625" style="100" customWidth="1"/>
    <col min="290" max="290" width="14.42578125" style="100" customWidth="1"/>
    <col min="291" max="291" width="17.5703125" style="100" customWidth="1"/>
    <col min="292" max="292" width="14.42578125" style="100" customWidth="1"/>
    <col min="293" max="293" width="17.7109375" style="100" customWidth="1"/>
    <col min="294" max="512" width="9.140625" style="100"/>
    <col min="513" max="513" width="5.7109375" style="100" customWidth="1"/>
    <col min="514" max="514" width="9.7109375" style="100" customWidth="1"/>
    <col min="515" max="515" width="42.85546875" style="100" customWidth="1"/>
    <col min="516" max="516" width="33" style="100" customWidth="1"/>
    <col min="517" max="517" width="18.7109375" style="100" customWidth="1"/>
    <col min="518" max="518" width="19.140625" style="100" customWidth="1"/>
    <col min="519" max="519" width="10.85546875" style="100" customWidth="1"/>
    <col min="520" max="520" width="12" style="100" customWidth="1"/>
    <col min="521" max="521" width="12.5703125" style="100" customWidth="1"/>
    <col min="522" max="522" width="16.140625" style="100" customWidth="1"/>
    <col min="523" max="523" width="5.5703125" style="100" customWidth="1"/>
    <col min="524" max="526" width="0" style="100" hidden="1" customWidth="1"/>
    <col min="527" max="527" width="5.7109375" style="100" customWidth="1"/>
    <col min="528" max="528" width="9.5703125" style="100" customWidth="1"/>
    <col min="529" max="529" width="10" style="100" customWidth="1"/>
    <col min="530" max="530" width="13.5703125" style="100" customWidth="1"/>
    <col min="531" max="531" width="18.85546875" style="100" customWidth="1"/>
    <col min="532" max="532" width="13.5703125" style="100" customWidth="1"/>
    <col min="533" max="533" width="18.85546875" style="100" customWidth="1"/>
    <col min="534" max="534" width="9.42578125" style="100" customWidth="1"/>
    <col min="535" max="535" width="9.5703125" style="100" customWidth="1"/>
    <col min="536" max="536" width="10" style="100" customWidth="1"/>
    <col min="537" max="537" width="13.5703125" style="100" customWidth="1"/>
    <col min="538" max="538" width="18.85546875" style="100" customWidth="1"/>
    <col min="539" max="539" width="13.5703125" style="100" customWidth="1"/>
    <col min="540" max="540" width="18.85546875" style="100" customWidth="1"/>
    <col min="541" max="541" width="5.7109375" style="100" customWidth="1"/>
    <col min="542" max="542" width="17.5703125" style="100" customWidth="1"/>
    <col min="543" max="543" width="14.28515625" style="100" customWidth="1"/>
    <col min="544" max="544" width="17.7109375" style="100" customWidth="1"/>
    <col min="545" max="545" width="7.140625" style="100" customWidth="1"/>
    <col min="546" max="546" width="14.42578125" style="100" customWidth="1"/>
    <col min="547" max="547" width="17.5703125" style="100" customWidth="1"/>
    <col min="548" max="548" width="14.42578125" style="100" customWidth="1"/>
    <col min="549" max="549" width="17.7109375" style="100" customWidth="1"/>
    <col min="550" max="768" width="9.140625" style="100"/>
    <col min="769" max="769" width="5.7109375" style="100" customWidth="1"/>
    <col min="770" max="770" width="9.7109375" style="100" customWidth="1"/>
    <col min="771" max="771" width="42.85546875" style="100" customWidth="1"/>
    <col min="772" max="772" width="33" style="100" customWidth="1"/>
    <col min="773" max="773" width="18.7109375" style="100" customWidth="1"/>
    <col min="774" max="774" width="19.140625" style="100" customWidth="1"/>
    <col min="775" max="775" width="10.85546875" style="100" customWidth="1"/>
    <col min="776" max="776" width="12" style="100" customWidth="1"/>
    <col min="777" max="777" width="12.5703125" style="100" customWidth="1"/>
    <col min="778" max="778" width="16.140625" style="100" customWidth="1"/>
    <col min="779" max="779" width="5.5703125" style="100" customWidth="1"/>
    <col min="780" max="782" width="0" style="100" hidden="1" customWidth="1"/>
    <col min="783" max="783" width="5.7109375" style="100" customWidth="1"/>
    <col min="784" max="784" width="9.5703125" style="100" customWidth="1"/>
    <col min="785" max="785" width="10" style="100" customWidth="1"/>
    <col min="786" max="786" width="13.5703125" style="100" customWidth="1"/>
    <col min="787" max="787" width="18.85546875" style="100" customWidth="1"/>
    <col min="788" max="788" width="13.5703125" style="100" customWidth="1"/>
    <col min="789" max="789" width="18.85546875" style="100" customWidth="1"/>
    <col min="790" max="790" width="9.42578125" style="100" customWidth="1"/>
    <col min="791" max="791" width="9.5703125" style="100" customWidth="1"/>
    <col min="792" max="792" width="10" style="100" customWidth="1"/>
    <col min="793" max="793" width="13.5703125" style="100" customWidth="1"/>
    <col min="794" max="794" width="18.85546875" style="100" customWidth="1"/>
    <col min="795" max="795" width="13.5703125" style="100" customWidth="1"/>
    <col min="796" max="796" width="18.85546875" style="100" customWidth="1"/>
    <col min="797" max="797" width="5.7109375" style="100" customWidth="1"/>
    <col min="798" max="798" width="17.5703125" style="100" customWidth="1"/>
    <col min="799" max="799" width="14.28515625" style="100" customWidth="1"/>
    <col min="800" max="800" width="17.7109375" style="100" customWidth="1"/>
    <col min="801" max="801" width="7.140625" style="100" customWidth="1"/>
    <col min="802" max="802" width="14.42578125" style="100" customWidth="1"/>
    <col min="803" max="803" width="17.5703125" style="100" customWidth="1"/>
    <col min="804" max="804" width="14.42578125" style="100" customWidth="1"/>
    <col min="805" max="805" width="17.7109375" style="100" customWidth="1"/>
    <col min="806" max="1024" width="9.140625" style="100"/>
    <col min="1025" max="1025" width="5.7109375" style="100" customWidth="1"/>
    <col min="1026" max="1026" width="9.7109375" style="100" customWidth="1"/>
    <col min="1027" max="1027" width="42.85546875" style="100" customWidth="1"/>
    <col min="1028" max="1028" width="33" style="100" customWidth="1"/>
    <col min="1029" max="1029" width="18.7109375" style="100" customWidth="1"/>
    <col min="1030" max="1030" width="19.140625" style="100" customWidth="1"/>
    <col min="1031" max="1031" width="10.85546875" style="100" customWidth="1"/>
    <col min="1032" max="1032" width="12" style="100" customWidth="1"/>
    <col min="1033" max="1033" width="12.5703125" style="100" customWidth="1"/>
    <col min="1034" max="1034" width="16.140625" style="100" customWidth="1"/>
    <col min="1035" max="1035" width="5.5703125" style="100" customWidth="1"/>
    <col min="1036" max="1038" width="0" style="100" hidden="1" customWidth="1"/>
    <col min="1039" max="1039" width="5.7109375" style="100" customWidth="1"/>
    <col min="1040" max="1040" width="9.5703125" style="100" customWidth="1"/>
    <col min="1041" max="1041" width="10" style="100" customWidth="1"/>
    <col min="1042" max="1042" width="13.5703125" style="100" customWidth="1"/>
    <col min="1043" max="1043" width="18.85546875" style="100" customWidth="1"/>
    <col min="1044" max="1044" width="13.5703125" style="100" customWidth="1"/>
    <col min="1045" max="1045" width="18.85546875" style="100" customWidth="1"/>
    <col min="1046" max="1046" width="9.42578125" style="100" customWidth="1"/>
    <col min="1047" max="1047" width="9.5703125" style="100" customWidth="1"/>
    <col min="1048" max="1048" width="10" style="100" customWidth="1"/>
    <col min="1049" max="1049" width="13.5703125" style="100" customWidth="1"/>
    <col min="1050" max="1050" width="18.85546875" style="100" customWidth="1"/>
    <col min="1051" max="1051" width="13.5703125" style="100" customWidth="1"/>
    <col min="1052" max="1052" width="18.85546875" style="100" customWidth="1"/>
    <col min="1053" max="1053" width="5.7109375" style="100" customWidth="1"/>
    <col min="1054" max="1054" width="17.5703125" style="100" customWidth="1"/>
    <col min="1055" max="1055" width="14.28515625" style="100" customWidth="1"/>
    <col min="1056" max="1056" width="17.7109375" style="100" customWidth="1"/>
    <col min="1057" max="1057" width="7.140625" style="100" customWidth="1"/>
    <col min="1058" max="1058" width="14.42578125" style="100" customWidth="1"/>
    <col min="1059" max="1059" width="17.5703125" style="100" customWidth="1"/>
    <col min="1060" max="1060" width="14.42578125" style="100" customWidth="1"/>
    <col min="1061" max="1061" width="17.7109375" style="100" customWidth="1"/>
    <col min="1062" max="1280" width="9.140625" style="100"/>
    <col min="1281" max="1281" width="5.7109375" style="100" customWidth="1"/>
    <col min="1282" max="1282" width="9.7109375" style="100" customWidth="1"/>
    <col min="1283" max="1283" width="42.85546875" style="100" customWidth="1"/>
    <col min="1284" max="1284" width="33" style="100" customWidth="1"/>
    <col min="1285" max="1285" width="18.7109375" style="100" customWidth="1"/>
    <col min="1286" max="1286" width="19.140625" style="100" customWidth="1"/>
    <col min="1287" max="1287" width="10.85546875" style="100" customWidth="1"/>
    <col min="1288" max="1288" width="12" style="100" customWidth="1"/>
    <col min="1289" max="1289" width="12.5703125" style="100" customWidth="1"/>
    <col min="1290" max="1290" width="16.140625" style="100" customWidth="1"/>
    <col min="1291" max="1291" width="5.5703125" style="100" customWidth="1"/>
    <col min="1292" max="1294" width="0" style="100" hidden="1" customWidth="1"/>
    <col min="1295" max="1295" width="5.7109375" style="100" customWidth="1"/>
    <col min="1296" max="1296" width="9.5703125" style="100" customWidth="1"/>
    <col min="1297" max="1297" width="10" style="100" customWidth="1"/>
    <col min="1298" max="1298" width="13.5703125" style="100" customWidth="1"/>
    <col min="1299" max="1299" width="18.85546875" style="100" customWidth="1"/>
    <col min="1300" max="1300" width="13.5703125" style="100" customWidth="1"/>
    <col min="1301" max="1301" width="18.85546875" style="100" customWidth="1"/>
    <col min="1302" max="1302" width="9.42578125" style="100" customWidth="1"/>
    <col min="1303" max="1303" width="9.5703125" style="100" customWidth="1"/>
    <col min="1304" max="1304" width="10" style="100" customWidth="1"/>
    <col min="1305" max="1305" width="13.5703125" style="100" customWidth="1"/>
    <col min="1306" max="1306" width="18.85546875" style="100" customWidth="1"/>
    <col min="1307" max="1307" width="13.5703125" style="100" customWidth="1"/>
    <col min="1308" max="1308" width="18.85546875" style="100" customWidth="1"/>
    <col min="1309" max="1309" width="5.7109375" style="100" customWidth="1"/>
    <col min="1310" max="1310" width="17.5703125" style="100" customWidth="1"/>
    <col min="1311" max="1311" width="14.28515625" style="100" customWidth="1"/>
    <col min="1312" max="1312" width="17.7109375" style="100" customWidth="1"/>
    <col min="1313" max="1313" width="7.140625" style="100" customWidth="1"/>
    <col min="1314" max="1314" width="14.42578125" style="100" customWidth="1"/>
    <col min="1315" max="1315" width="17.5703125" style="100" customWidth="1"/>
    <col min="1316" max="1316" width="14.42578125" style="100" customWidth="1"/>
    <col min="1317" max="1317" width="17.7109375" style="100" customWidth="1"/>
    <col min="1318" max="1536" width="9.140625" style="100"/>
    <col min="1537" max="1537" width="5.7109375" style="100" customWidth="1"/>
    <col min="1538" max="1538" width="9.7109375" style="100" customWidth="1"/>
    <col min="1539" max="1539" width="42.85546875" style="100" customWidth="1"/>
    <col min="1540" max="1540" width="33" style="100" customWidth="1"/>
    <col min="1541" max="1541" width="18.7109375" style="100" customWidth="1"/>
    <col min="1542" max="1542" width="19.140625" style="100" customWidth="1"/>
    <col min="1543" max="1543" width="10.85546875" style="100" customWidth="1"/>
    <col min="1544" max="1544" width="12" style="100" customWidth="1"/>
    <col min="1545" max="1545" width="12.5703125" style="100" customWidth="1"/>
    <col min="1546" max="1546" width="16.140625" style="100" customWidth="1"/>
    <col min="1547" max="1547" width="5.5703125" style="100" customWidth="1"/>
    <col min="1548" max="1550" width="0" style="100" hidden="1" customWidth="1"/>
    <col min="1551" max="1551" width="5.7109375" style="100" customWidth="1"/>
    <col min="1552" max="1552" width="9.5703125" style="100" customWidth="1"/>
    <col min="1553" max="1553" width="10" style="100" customWidth="1"/>
    <col min="1554" max="1554" width="13.5703125" style="100" customWidth="1"/>
    <col min="1555" max="1555" width="18.85546875" style="100" customWidth="1"/>
    <col min="1556" max="1556" width="13.5703125" style="100" customWidth="1"/>
    <col min="1557" max="1557" width="18.85546875" style="100" customWidth="1"/>
    <col min="1558" max="1558" width="9.42578125" style="100" customWidth="1"/>
    <col min="1559" max="1559" width="9.5703125" style="100" customWidth="1"/>
    <col min="1560" max="1560" width="10" style="100" customWidth="1"/>
    <col min="1561" max="1561" width="13.5703125" style="100" customWidth="1"/>
    <col min="1562" max="1562" width="18.85546875" style="100" customWidth="1"/>
    <col min="1563" max="1563" width="13.5703125" style="100" customWidth="1"/>
    <col min="1564" max="1564" width="18.85546875" style="100" customWidth="1"/>
    <col min="1565" max="1565" width="5.7109375" style="100" customWidth="1"/>
    <col min="1566" max="1566" width="17.5703125" style="100" customWidth="1"/>
    <col min="1567" max="1567" width="14.28515625" style="100" customWidth="1"/>
    <col min="1568" max="1568" width="17.7109375" style="100" customWidth="1"/>
    <col min="1569" max="1569" width="7.140625" style="100" customWidth="1"/>
    <col min="1570" max="1570" width="14.42578125" style="100" customWidth="1"/>
    <col min="1571" max="1571" width="17.5703125" style="100" customWidth="1"/>
    <col min="1572" max="1572" width="14.42578125" style="100" customWidth="1"/>
    <col min="1573" max="1573" width="17.7109375" style="100" customWidth="1"/>
    <col min="1574" max="1792" width="9.140625" style="100"/>
    <col min="1793" max="1793" width="5.7109375" style="100" customWidth="1"/>
    <col min="1794" max="1794" width="9.7109375" style="100" customWidth="1"/>
    <col min="1795" max="1795" width="42.85546875" style="100" customWidth="1"/>
    <col min="1796" max="1796" width="33" style="100" customWidth="1"/>
    <col min="1797" max="1797" width="18.7109375" style="100" customWidth="1"/>
    <col min="1798" max="1798" width="19.140625" style="100" customWidth="1"/>
    <col min="1799" max="1799" width="10.85546875" style="100" customWidth="1"/>
    <col min="1800" max="1800" width="12" style="100" customWidth="1"/>
    <col min="1801" max="1801" width="12.5703125" style="100" customWidth="1"/>
    <col min="1802" max="1802" width="16.140625" style="100" customWidth="1"/>
    <col min="1803" max="1803" width="5.5703125" style="100" customWidth="1"/>
    <col min="1804" max="1806" width="0" style="100" hidden="1" customWidth="1"/>
    <col min="1807" max="1807" width="5.7109375" style="100" customWidth="1"/>
    <col min="1808" max="1808" width="9.5703125" style="100" customWidth="1"/>
    <col min="1809" max="1809" width="10" style="100" customWidth="1"/>
    <col min="1810" max="1810" width="13.5703125" style="100" customWidth="1"/>
    <col min="1811" max="1811" width="18.85546875" style="100" customWidth="1"/>
    <col min="1812" max="1812" width="13.5703125" style="100" customWidth="1"/>
    <col min="1813" max="1813" width="18.85546875" style="100" customWidth="1"/>
    <col min="1814" max="1814" width="9.42578125" style="100" customWidth="1"/>
    <col min="1815" max="1815" width="9.5703125" style="100" customWidth="1"/>
    <col min="1816" max="1816" width="10" style="100" customWidth="1"/>
    <col min="1817" max="1817" width="13.5703125" style="100" customWidth="1"/>
    <col min="1818" max="1818" width="18.85546875" style="100" customWidth="1"/>
    <col min="1819" max="1819" width="13.5703125" style="100" customWidth="1"/>
    <col min="1820" max="1820" width="18.85546875" style="100" customWidth="1"/>
    <col min="1821" max="1821" width="5.7109375" style="100" customWidth="1"/>
    <col min="1822" max="1822" width="17.5703125" style="100" customWidth="1"/>
    <col min="1823" max="1823" width="14.28515625" style="100" customWidth="1"/>
    <col min="1824" max="1824" width="17.7109375" style="100" customWidth="1"/>
    <col min="1825" max="1825" width="7.140625" style="100" customWidth="1"/>
    <col min="1826" max="1826" width="14.42578125" style="100" customWidth="1"/>
    <col min="1827" max="1827" width="17.5703125" style="100" customWidth="1"/>
    <col min="1828" max="1828" width="14.42578125" style="100" customWidth="1"/>
    <col min="1829" max="1829" width="17.7109375" style="100" customWidth="1"/>
    <col min="1830" max="2048" width="9.140625" style="100"/>
    <col min="2049" max="2049" width="5.7109375" style="100" customWidth="1"/>
    <col min="2050" max="2050" width="9.7109375" style="100" customWidth="1"/>
    <col min="2051" max="2051" width="42.85546875" style="100" customWidth="1"/>
    <col min="2052" max="2052" width="33" style="100" customWidth="1"/>
    <col min="2053" max="2053" width="18.7109375" style="100" customWidth="1"/>
    <col min="2054" max="2054" width="19.140625" style="100" customWidth="1"/>
    <col min="2055" max="2055" width="10.85546875" style="100" customWidth="1"/>
    <col min="2056" max="2056" width="12" style="100" customWidth="1"/>
    <col min="2057" max="2057" width="12.5703125" style="100" customWidth="1"/>
    <col min="2058" max="2058" width="16.140625" style="100" customWidth="1"/>
    <col min="2059" max="2059" width="5.5703125" style="100" customWidth="1"/>
    <col min="2060" max="2062" width="0" style="100" hidden="1" customWidth="1"/>
    <col min="2063" max="2063" width="5.7109375" style="100" customWidth="1"/>
    <col min="2064" max="2064" width="9.5703125" style="100" customWidth="1"/>
    <col min="2065" max="2065" width="10" style="100" customWidth="1"/>
    <col min="2066" max="2066" width="13.5703125" style="100" customWidth="1"/>
    <col min="2067" max="2067" width="18.85546875" style="100" customWidth="1"/>
    <col min="2068" max="2068" width="13.5703125" style="100" customWidth="1"/>
    <col min="2069" max="2069" width="18.85546875" style="100" customWidth="1"/>
    <col min="2070" max="2070" width="9.42578125" style="100" customWidth="1"/>
    <col min="2071" max="2071" width="9.5703125" style="100" customWidth="1"/>
    <col min="2072" max="2072" width="10" style="100" customWidth="1"/>
    <col min="2073" max="2073" width="13.5703125" style="100" customWidth="1"/>
    <col min="2074" max="2074" width="18.85546875" style="100" customWidth="1"/>
    <col min="2075" max="2075" width="13.5703125" style="100" customWidth="1"/>
    <col min="2076" max="2076" width="18.85546875" style="100" customWidth="1"/>
    <col min="2077" max="2077" width="5.7109375" style="100" customWidth="1"/>
    <col min="2078" max="2078" width="17.5703125" style="100" customWidth="1"/>
    <col min="2079" max="2079" width="14.28515625" style="100" customWidth="1"/>
    <col min="2080" max="2080" width="17.7109375" style="100" customWidth="1"/>
    <col min="2081" max="2081" width="7.140625" style="100" customWidth="1"/>
    <col min="2082" max="2082" width="14.42578125" style="100" customWidth="1"/>
    <col min="2083" max="2083" width="17.5703125" style="100" customWidth="1"/>
    <col min="2084" max="2084" width="14.42578125" style="100" customWidth="1"/>
    <col min="2085" max="2085" width="17.7109375" style="100" customWidth="1"/>
    <col min="2086" max="2304" width="9.140625" style="100"/>
    <col min="2305" max="2305" width="5.7109375" style="100" customWidth="1"/>
    <col min="2306" max="2306" width="9.7109375" style="100" customWidth="1"/>
    <col min="2307" max="2307" width="42.85546875" style="100" customWidth="1"/>
    <col min="2308" max="2308" width="33" style="100" customWidth="1"/>
    <col min="2309" max="2309" width="18.7109375" style="100" customWidth="1"/>
    <col min="2310" max="2310" width="19.140625" style="100" customWidth="1"/>
    <col min="2311" max="2311" width="10.85546875" style="100" customWidth="1"/>
    <col min="2312" max="2312" width="12" style="100" customWidth="1"/>
    <col min="2313" max="2313" width="12.5703125" style="100" customWidth="1"/>
    <col min="2314" max="2314" width="16.140625" style="100" customWidth="1"/>
    <col min="2315" max="2315" width="5.5703125" style="100" customWidth="1"/>
    <col min="2316" max="2318" width="0" style="100" hidden="1" customWidth="1"/>
    <col min="2319" max="2319" width="5.7109375" style="100" customWidth="1"/>
    <col min="2320" max="2320" width="9.5703125" style="100" customWidth="1"/>
    <col min="2321" max="2321" width="10" style="100" customWidth="1"/>
    <col min="2322" max="2322" width="13.5703125" style="100" customWidth="1"/>
    <col min="2323" max="2323" width="18.85546875" style="100" customWidth="1"/>
    <col min="2324" max="2324" width="13.5703125" style="100" customWidth="1"/>
    <col min="2325" max="2325" width="18.85546875" style="100" customWidth="1"/>
    <col min="2326" max="2326" width="9.42578125" style="100" customWidth="1"/>
    <col min="2327" max="2327" width="9.5703125" style="100" customWidth="1"/>
    <col min="2328" max="2328" width="10" style="100" customWidth="1"/>
    <col min="2329" max="2329" width="13.5703125" style="100" customWidth="1"/>
    <col min="2330" max="2330" width="18.85546875" style="100" customWidth="1"/>
    <col min="2331" max="2331" width="13.5703125" style="100" customWidth="1"/>
    <col min="2332" max="2332" width="18.85546875" style="100" customWidth="1"/>
    <col min="2333" max="2333" width="5.7109375" style="100" customWidth="1"/>
    <col min="2334" max="2334" width="17.5703125" style="100" customWidth="1"/>
    <col min="2335" max="2335" width="14.28515625" style="100" customWidth="1"/>
    <col min="2336" max="2336" width="17.7109375" style="100" customWidth="1"/>
    <col min="2337" max="2337" width="7.140625" style="100" customWidth="1"/>
    <col min="2338" max="2338" width="14.42578125" style="100" customWidth="1"/>
    <col min="2339" max="2339" width="17.5703125" style="100" customWidth="1"/>
    <col min="2340" max="2340" width="14.42578125" style="100" customWidth="1"/>
    <col min="2341" max="2341" width="17.7109375" style="100" customWidth="1"/>
    <col min="2342" max="2560" width="9.140625" style="100"/>
    <col min="2561" max="2561" width="5.7109375" style="100" customWidth="1"/>
    <col min="2562" max="2562" width="9.7109375" style="100" customWidth="1"/>
    <col min="2563" max="2563" width="42.85546875" style="100" customWidth="1"/>
    <col min="2564" max="2564" width="33" style="100" customWidth="1"/>
    <col min="2565" max="2565" width="18.7109375" style="100" customWidth="1"/>
    <col min="2566" max="2566" width="19.140625" style="100" customWidth="1"/>
    <col min="2567" max="2567" width="10.85546875" style="100" customWidth="1"/>
    <col min="2568" max="2568" width="12" style="100" customWidth="1"/>
    <col min="2569" max="2569" width="12.5703125" style="100" customWidth="1"/>
    <col min="2570" max="2570" width="16.140625" style="100" customWidth="1"/>
    <col min="2571" max="2571" width="5.5703125" style="100" customWidth="1"/>
    <col min="2572" max="2574" width="0" style="100" hidden="1" customWidth="1"/>
    <col min="2575" max="2575" width="5.7109375" style="100" customWidth="1"/>
    <col min="2576" max="2576" width="9.5703125" style="100" customWidth="1"/>
    <col min="2577" max="2577" width="10" style="100" customWidth="1"/>
    <col min="2578" max="2578" width="13.5703125" style="100" customWidth="1"/>
    <col min="2579" max="2579" width="18.85546875" style="100" customWidth="1"/>
    <col min="2580" max="2580" width="13.5703125" style="100" customWidth="1"/>
    <col min="2581" max="2581" width="18.85546875" style="100" customWidth="1"/>
    <col min="2582" max="2582" width="9.42578125" style="100" customWidth="1"/>
    <col min="2583" max="2583" width="9.5703125" style="100" customWidth="1"/>
    <col min="2584" max="2584" width="10" style="100" customWidth="1"/>
    <col min="2585" max="2585" width="13.5703125" style="100" customWidth="1"/>
    <col min="2586" max="2586" width="18.85546875" style="100" customWidth="1"/>
    <col min="2587" max="2587" width="13.5703125" style="100" customWidth="1"/>
    <col min="2588" max="2588" width="18.85546875" style="100" customWidth="1"/>
    <col min="2589" max="2589" width="5.7109375" style="100" customWidth="1"/>
    <col min="2590" max="2590" width="17.5703125" style="100" customWidth="1"/>
    <col min="2591" max="2591" width="14.28515625" style="100" customWidth="1"/>
    <col min="2592" max="2592" width="17.7109375" style="100" customWidth="1"/>
    <col min="2593" max="2593" width="7.140625" style="100" customWidth="1"/>
    <col min="2594" max="2594" width="14.42578125" style="100" customWidth="1"/>
    <col min="2595" max="2595" width="17.5703125" style="100" customWidth="1"/>
    <col min="2596" max="2596" width="14.42578125" style="100" customWidth="1"/>
    <col min="2597" max="2597" width="17.7109375" style="100" customWidth="1"/>
    <col min="2598" max="2816" width="9.140625" style="100"/>
    <col min="2817" max="2817" width="5.7109375" style="100" customWidth="1"/>
    <col min="2818" max="2818" width="9.7109375" style="100" customWidth="1"/>
    <col min="2819" max="2819" width="42.85546875" style="100" customWidth="1"/>
    <col min="2820" max="2820" width="33" style="100" customWidth="1"/>
    <col min="2821" max="2821" width="18.7109375" style="100" customWidth="1"/>
    <col min="2822" max="2822" width="19.140625" style="100" customWidth="1"/>
    <col min="2823" max="2823" width="10.85546875" style="100" customWidth="1"/>
    <col min="2824" max="2824" width="12" style="100" customWidth="1"/>
    <col min="2825" max="2825" width="12.5703125" style="100" customWidth="1"/>
    <col min="2826" max="2826" width="16.140625" style="100" customWidth="1"/>
    <col min="2827" max="2827" width="5.5703125" style="100" customWidth="1"/>
    <col min="2828" max="2830" width="0" style="100" hidden="1" customWidth="1"/>
    <col min="2831" max="2831" width="5.7109375" style="100" customWidth="1"/>
    <col min="2832" max="2832" width="9.5703125" style="100" customWidth="1"/>
    <col min="2833" max="2833" width="10" style="100" customWidth="1"/>
    <col min="2834" max="2834" width="13.5703125" style="100" customWidth="1"/>
    <col min="2835" max="2835" width="18.85546875" style="100" customWidth="1"/>
    <col min="2836" max="2836" width="13.5703125" style="100" customWidth="1"/>
    <col min="2837" max="2837" width="18.85546875" style="100" customWidth="1"/>
    <col min="2838" max="2838" width="9.42578125" style="100" customWidth="1"/>
    <col min="2839" max="2839" width="9.5703125" style="100" customWidth="1"/>
    <col min="2840" max="2840" width="10" style="100" customWidth="1"/>
    <col min="2841" max="2841" width="13.5703125" style="100" customWidth="1"/>
    <col min="2842" max="2842" width="18.85546875" style="100" customWidth="1"/>
    <col min="2843" max="2843" width="13.5703125" style="100" customWidth="1"/>
    <col min="2844" max="2844" width="18.85546875" style="100" customWidth="1"/>
    <col min="2845" max="2845" width="5.7109375" style="100" customWidth="1"/>
    <col min="2846" max="2846" width="17.5703125" style="100" customWidth="1"/>
    <col min="2847" max="2847" width="14.28515625" style="100" customWidth="1"/>
    <col min="2848" max="2848" width="17.7109375" style="100" customWidth="1"/>
    <col min="2849" max="2849" width="7.140625" style="100" customWidth="1"/>
    <col min="2850" max="2850" width="14.42578125" style="100" customWidth="1"/>
    <col min="2851" max="2851" width="17.5703125" style="100" customWidth="1"/>
    <col min="2852" max="2852" width="14.42578125" style="100" customWidth="1"/>
    <col min="2853" max="2853" width="17.7109375" style="100" customWidth="1"/>
    <col min="2854" max="3072" width="9.140625" style="100"/>
    <col min="3073" max="3073" width="5.7109375" style="100" customWidth="1"/>
    <col min="3074" max="3074" width="9.7109375" style="100" customWidth="1"/>
    <col min="3075" max="3075" width="42.85546875" style="100" customWidth="1"/>
    <col min="3076" max="3076" width="33" style="100" customWidth="1"/>
    <col min="3077" max="3077" width="18.7109375" style="100" customWidth="1"/>
    <col min="3078" max="3078" width="19.140625" style="100" customWidth="1"/>
    <col min="3079" max="3079" width="10.85546875" style="100" customWidth="1"/>
    <col min="3080" max="3080" width="12" style="100" customWidth="1"/>
    <col min="3081" max="3081" width="12.5703125" style="100" customWidth="1"/>
    <col min="3082" max="3082" width="16.140625" style="100" customWidth="1"/>
    <col min="3083" max="3083" width="5.5703125" style="100" customWidth="1"/>
    <col min="3084" max="3086" width="0" style="100" hidden="1" customWidth="1"/>
    <col min="3087" max="3087" width="5.7109375" style="100" customWidth="1"/>
    <col min="3088" max="3088" width="9.5703125" style="100" customWidth="1"/>
    <col min="3089" max="3089" width="10" style="100" customWidth="1"/>
    <col min="3090" max="3090" width="13.5703125" style="100" customWidth="1"/>
    <col min="3091" max="3091" width="18.85546875" style="100" customWidth="1"/>
    <col min="3092" max="3092" width="13.5703125" style="100" customWidth="1"/>
    <col min="3093" max="3093" width="18.85546875" style="100" customWidth="1"/>
    <col min="3094" max="3094" width="9.42578125" style="100" customWidth="1"/>
    <col min="3095" max="3095" width="9.5703125" style="100" customWidth="1"/>
    <col min="3096" max="3096" width="10" style="100" customWidth="1"/>
    <col min="3097" max="3097" width="13.5703125" style="100" customWidth="1"/>
    <col min="3098" max="3098" width="18.85546875" style="100" customWidth="1"/>
    <col min="3099" max="3099" width="13.5703125" style="100" customWidth="1"/>
    <col min="3100" max="3100" width="18.85546875" style="100" customWidth="1"/>
    <col min="3101" max="3101" width="5.7109375" style="100" customWidth="1"/>
    <col min="3102" max="3102" width="17.5703125" style="100" customWidth="1"/>
    <col min="3103" max="3103" width="14.28515625" style="100" customWidth="1"/>
    <col min="3104" max="3104" width="17.7109375" style="100" customWidth="1"/>
    <col min="3105" max="3105" width="7.140625" style="100" customWidth="1"/>
    <col min="3106" max="3106" width="14.42578125" style="100" customWidth="1"/>
    <col min="3107" max="3107" width="17.5703125" style="100" customWidth="1"/>
    <col min="3108" max="3108" width="14.42578125" style="100" customWidth="1"/>
    <col min="3109" max="3109" width="17.7109375" style="100" customWidth="1"/>
    <col min="3110" max="3328" width="9.140625" style="100"/>
    <col min="3329" max="3329" width="5.7109375" style="100" customWidth="1"/>
    <col min="3330" max="3330" width="9.7109375" style="100" customWidth="1"/>
    <col min="3331" max="3331" width="42.85546875" style="100" customWidth="1"/>
    <col min="3332" max="3332" width="33" style="100" customWidth="1"/>
    <col min="3333" max="3333" width="18.7109375" style="100" customWidth="1"/>
    <col min="3334" max="3334" width="19.140625" style="100" customWidth="1"/>
    <col min="3335" max="3335" width="10.85546875" style="100" customWidth="1"/>
    <col min="3336" max="3336" width="12" style="100" customWidth="1"/>
    <col min="3337" max="3337" width="12.5703125" style="100" customWidth="1"/>
    <col min="3338" max="3338" width="16.140625" style="100" customWidth="1"/>
    <col min="3339" max="3339" width="5.5703125" style="100" customWidth="1"/>
    <col min="3340" max="3342" width="0" style="100" hidden="1" customWidth="1"/>
    <col min="3343" max="3343" width="5.7109375" style="100" customWidth="1"/>
    <col min="3344" max="3344" width="9.5703125" style="100" customWidth="1"/>
    <col min="3345" max="3345" width="10" style="100" customWidth="1"/>
    <col min="3346" max="3346" width="13.5703125" style="100" customWidth="1"/>
    <col min="3347" max="3347" width="18.85546875" style="100" customWidth="1"/>
    <col min="3348" max="3348" width="13.5703125" style="100" customWidth="1"/>
    <col min="3349" max="3349" width="18.85546875" style="100" customWidth="1"/>
    <col min="3350" max="3350" width="9.42578125" style="100" customWidth="1"/>
    <col min="3351" max="3351" width="9.5703125" style="100" customWidth="1"/>
    <col min="3352" max="3352" width="10" style="100" customWidth="1"/>
    <col min="3353" max="3353" width="13.5703125" style="100" customWidth="1"/>
    <col min="3354" max="3354" width="18.85546875" style="100" customWidth="1"/>
    <col min="3355" max="3355" width="13.5703125" style="100" customWidth="1"/>
    <col min="3356" max="3356" width="18.85546875" style="100" customWidth="1"/>
    <col min="3357" max="3357" width="5.7109375" style="100" customWidth="1"/>
    <col min="3358" max="3358" width="17.5703125" style="100" customWidth="1"/>
    <col min="3359" max="3359" width="14.28515625" style="100" customWidth="1"/>
    <col min="3360" max="3360" width="17.7109375" style="100" customWidth="1"/>
    <col min="3361" max="3361" width="7.140625" style="100" customWidth="1"/>
    <col min="3362" max="3362" width="14.42578125" style="100" customWidth="1"/>
    <col min="3363" max="3363" width="17.5703125" style="100" customWidth="1"/>
    <col min="3364" max="3364" width="14.42578125" style="100" customWidth="1"/>
    <col min="3365" max="3365" width="17.7109375" style="100" customWidth="1"/>
    <col min="3366" max="3584" width="9.140625" style="100"/>
    <col min="3585" max="3585" width="5.7109375" style="100" customWidth="1"/>
    <col min="3586" max="3586" width="9.7109375" style="100" customWidth="1"/>
    <col min="3587" max="3587" width="42.85546875" style="100" customWidth="1"/>
    <col min="3588" max="3588" width="33" style="100" customWidth="1"/>
    <col min="3589" max="3589" width="18.7109375" style="100" customWidth="1"/>
    <col min="3590" max="3590" width="19.140625" style="100" customWidth="1"/>
    <col min="3591" max="3591" width="10.85546875" style="100" customWidth="1"/>
    <col min="3592" max="3592" width="12" style="100" customWidth="1"/>
    <col min="3593" max="3593" width="12.5703125" style="100" customWidth="1"/>
    <col min="3594" max="3594" width="16.140625" style="100" customWidth="1"/>
    <col min="3595" max="3595" width="5.5703125" style="100" customWidth="1"/>
    <col min="3596" max="3598" width="0" style="100" hidden="1" customWidth="1"/>
    <col min="3599" max="3599" width="5.7109375" style="100" customWidth="1"/>
    <col min="3600" max="3600" width="9.5703125" style="100" customWidth="1"/>
    <col min="3601" max="3601" width="10" style="100" customWidth="1"/>
    <col min="3602" max="3602" width="13.5703125" style="100" customWidth="1"/>
    <col min="3603" max="3603" width="18.85546875" style="100" customWidth="1"/>
    <col min="3604" max="3604" width="13.5703125" style="100" customWidth="1"/>
    <col min="3605" max="3605" width="18.85546875" style="100" customWidth="1"/>
    <col min="3606" max="3606" width="9.42578125" style="100" customWidth="1"/>
    <col min="3607" max="3607" width="9.5703125" style="100" customWidth="1"/>
    <col min="3608" max="3608" width="10" style="100" customWidth="1"/>
    <col min="3609" max="3609" width="13.5703125" style="100" customWidth="1"/>
    <col min="3610" max="3610" width="18.85546875" style="100" customWidth="1"/>
    <col min="3611" max="3611" width="13.5703125" style="100" customWidth="1"/>
    <col min="3612" max="3612" width="18.85546875" style="100" customWidth="1"/>
    <col min="3613" max="3613" width="5.7109375" style="100" customWidth="1"/>
    <col min="3614" max="3614" width="17.5703125" style="100" customWidth="1"/>
    <col min="3615" max="3615" width="14.28515625" style="100" customWidth="1"/>
    <col min="3616" max="3616" width="17.7109375" style="100" customWidth="1"/>
    <col min="3617" max="3617" width="7.140625" style="100" customWidth="1"/>
    <col min="3618" max="3618" width="14.42578125" style="100" customWidth="1"/>
    <col min="3619" max="3619" width="17.5703125" style="100" customWidth="1"/>
    <col min="3620" max="3620" width="14.42578125" style="100" customWidth="1"/>
    <col min="3621" max="3621" width="17.7109375" style="100" customWidth="1"/>
    <col min="3622" max="3840" width="9.140625" style="100"/>
    <col min="3841" max="3841" width="5.7109375" style="100" customWidth="1"/>
    <col min="3842" max="3842" width="9.7109375" style="100" customWidth="1"/>
    <col min="3843" max="3843" width="42.85546875" style="100" customWidth="1"/>
    <col min="3844" max="3844" width="33" style="100" customWidth="1"/>
    <col min="3845" max="3845" width="18.7109375" style="100" customWidth="1"/>
    <col min="3846" max="3846" width="19.140625" style="100" customWidth="1"/>
    <col min="3847" max="3847" width="10.85546875" style="100" customWidth="1"/>
    <col min="3848" max="3848" width="12" style="100" customWidth="1"/>
    <col min="3849" max="3849" width="12.5703125" style="100" customWidth="1"/>
    <col min="3850" max="3850" width="16.140625" style="100" customWidth="1"/>
    <col min="3851" max="3851" width="5.5703125" style="100" customWidth="1"/>
    <col min="3852" max="3854" width="0" style="100" hidden="1" customWidth="1"/>
    <col min="3855" max="3855" width="5.7109375" style="100" customWidth="1"/>
    <col min="3856" max="3856" width="9.5703125" style="100" customWidth="1"/>
    <col min="3857" max="3857" width="10" style="100" customWidth="1"/>
    <col min="3858" max="3858" width="13.5703125" style="100" customWidth="1"/>
    <col min="3859" max="3859" width="18.85546875" style="100" customWidth="1"/>
    <col min="3860" max="3860" width="13.5703125" style="100" customWidth="1"/>
    <col min="3861" max="3861" width="18.85546875" style="100" customWidth="1"/>
    <col min="3862" max="3862" width="9.42578125" style="100" customWidth="1"/>
    <col min="3863" max="3863" width="9.5703125" style="100" customWidth="1"/>
    <col min="3864" max="3864" width="10" style="100" customWidth="1"/>
    <col min="3865" max="3865" width="13.5703125" style="100" customWidth="1"/>
    <col min="3866" max="3866" width="18.85546875" style="100" customWidth="1"/>
    <col min="3867" max="3867" width="13.5703125" style="100" customWidth="1"/>
    <col min="3868" max="3868" width="18.85546875" style="100" customWidth="1"/>
    <col min="3869" max="3869" width="5.7109375" style="100" customWidth="1"/>
    <col min="3870" max="3870" width="17.5703125" style="100" customWidth="1"/>
    <col min="3871" max="3871" width="14.28515625" style="100" customWidth="1"/>
    <col min="3872" max="3872" width="17.7109375" style="100" customWidth="1"/>
    <col min="3873" max="3873" width="7.140625" style="100" customWidth="1"/>
    <col min="3874" max="3874" width="14.42578125" style="100" customWidth="1"/>
    <col min="3875" max="3875" width="17.5703125" style="100" customWidth="1"/>
    <col min="3876" max="3876" width="14.42578125" style="100" customWidth="1"/>
    <col min="3877" max="3877" width="17.7109375" style="100" customWidth="1"/>
    <col min="3878" max="4096" width="9.140625" style="100"/>
    <col min="4097" max="4097" width="5.7109375" style="100" customWidth="1"/>
    <col min="4098" max="4098" width="9.7109375" style="100" customWidth="1"/>
    <col min="4099" max="4099" width="42.85546875" style="100" customWidth="1"/>
    <col min="4100" max="4100" width="33" style="100" customWidth="1"/>
    <col min="4101" max="4101" width="18.7109375" style="100" customWidth="1"/>
    <col min="4102" max="4102" width="19.140625" style="100" customWidth="1"/>
    <col min="4103" max="4103" width="10.85546875" style="100" customWidth="1"/>
    <col min="4104" max="4104" width="12" style="100" customWidth="1"/>
    <col min="4105" max="4105" width="12.5703125" style="100" customWidth="1"/>
    <col min="4106" max="4106" width="16.140625" style="100" customWidth="1"/>
    <col min="4107" max="4107" width="5.5703125" style="100" customWidth="1"/>
    <col min="4108" max="4110" width="0" style="100" hidden="1" customWidth="1"/>
    <col min="4111" max="4111" width="5.7109375" style="100" customWidth="1"/>
    <col min="4112" max="4112" width="9.5703125" style="100" customWidth="1"/>
    <col min="4113" max="4113" width="10" style="100" customWidth="1"/>
    <col min="4114" max="4114" width="13.5703125" style="100" customWidth="1"/>
    <col min="4115" max="4115" width="18.85546875" style="100" customWidth="1"/>
    <col min="4116" max="4116" width="13.5703125" style="100" customWidth="1"/>
    <col min="4117" max="4117" width="18.85546875" style="100" customWidth="1"/>
    <col min="4118" max="4118" width="9.42578125" style="100" customWidth="1"/>
    <col min="4119" max="4119" width="9.5703125" style="100" customWidth="1"/>
    <col min="4120" max="4120" width="10" style="100" customWidth="1"/>
    <col min="4121" max="4121" width="13.5703125" style="100" customWidth="1"/>
    <col min="4122" max="4122" width="18.85546875" style="100" customWidth="1"/>
    <col min="4123" max="4123" width="13.5703125" style="100" customWidth="1"/>
    <col min="4124" max="4124" width="18.85546875" style="100" customWidth="1"/>
    <col min="4125" max="4125" width="5.7109375" style="100" customWidth="1"/>
    <col min="4126" max="4126" width="17.5703125" style="100" customWidth="1"/>
    <col min="4127" max="4127" width="14.28515625" style="100" customWidth="1"/>
    <col min="4128" max="4128" width="17.7109375" style="100" customWidth="1"/>
    <col min="4129" max="4129" width="7.140625" style="100" customWidth="1"/>
    <col min="4130" max="4130" width="14.42578125" style="100" customWidth="1"/>
    <col min="4131" max="4131" width="17.5703125" style="100" customWidth="1"/>
    <col min="4132" max="4132" width="14.42578125" style="100" customWidth="1"/>
    <col min="4133" max="4133" width="17.7109375" style="100" customWidth="1"/>
    <col min="4134" max="4352" width="9.140625" style="100"/>
    <col min="4353" max="4353" width="5.7109375" style="100" customWidth="1"/>
    <col min="4354" max="4354" width="9.7109375" style="100" customWidth="1"/>
    <col min="4355" max="4355" width="42.85546875" style="100" customWidth="1"/>
    <col min="4356" max="4356" width="33" style="100" customWidth="1"/>
    <col min="4357" max="4357" width="18.7109375" style="100" customWidth="1"/>
    <col min="4358" max="4358" width="19.140625" style="100" customWidth="1"/>
    <col min="4359" max="4359" width="10.85546875" style="100" customWidth="1"/>
    <col min="4360" max="4360" width="12" style="100" customWidth="1"/>
    <col min="4361" max="4361" width="12.5703125" style="100" customWidth="1"/>
    <col min="4362" max="4362" width="16.140625" style="100" customWidth="1"/>
    <col min="4363" max="4363" width="5.5703125" style="100" customWidth="1"/>
    <col min="4364" max="4366" width="0" style="100" hidden="1" customWidth="1"/>
    <col min="4367" max="4367" width="5.7109375" style="100" customWidth="1"/>
    <col min="4368" max="4368" width="9.5703125" style="100" customWidth="1"/>
    <col min="4369" max="4369" width="10" style="100" customWidth="1"/>
    <col min="4370" max="4370" width="13.5703125" style="100" customWidth="1"/>
    <col min="4371" max="4371" width="18.85546875" style="100" customWidth="1"/>
    <col min="4372" max="4372" width="13.5703125" style="100" customWidth="1"/>
    <col min="4373" max="4373" width="18.85546875" style="100" customWidth="1"/>
    <col min="4374" max="4374" width="9.42578125" style="100" customWidth="1"/>
    <col min="4375" max="4375" width="9.5703125" style="100" customWidth="1"/>
    <col min="4376" max="4376" width="10" style="100" customWidth="1"/>
    <col min="4377" max="4377" width="13.5703125" style="100" customWidth="1"/>
    <col min="4378" max="4378" width="18.85546875" style="100" customWidth="1"/>
    <col min="4379" max="4379" width="13.5703125" style="100" customWidth="1"/>
    <col min="4380" max="4380" width="18.85546875" style="100" customWidth="1"/>
    <col min="4381" max="4381" width="5.7109375" style="100" customWidth="1"/>
    <col min="4382" max="4382" width="17.5703125" style="100" customWidth="1"/>
    <col min="4383" max="4383" width="14.28515625" style="100" customWidth="1"/>
    <col min="4384" max="4384" width="17.7109375" style="100" customWidth="1"/>
    <col min="4385" max="4385" width="7.140625" style="100" customWidth="1"/>
    <col min="4386" max="4386" width="14.42578125" style="100" customWidth="1"/>
    <col min="4387" max="4387" width="17.5703125" style="100" customWidth="1"/>
    <col min="4388" max="4388" width="14.42578125" style="100" customWidth="1"/>
    <col min="4389" max="4389" width="17.7109375" style="100" customWidth="1"/>
    <col min="4390" max="4608" width="9.140625" style="100"/>
    <col min="4609" max="4609" width="5.7109375" style="100" customWidth="1"/>
    <col min="4610" max="4610" width="9.7109375" style="100" customWidth="1"/>
    <col min="4611" max="4611" width="42.85546875" style="100" customWidth="1"/>
    <col min="4612" max="4612" width="33" style="100" customWidth="1"/>
    <col min="4613" max="4613" width="18.7109375" style="100" customWidth="1"/>
    <col min="4614" max="4614" width="19.140625" style="100" customWidth="1"/>
    <col min="4615" max="4615" width="10.85546875" style="100" customWidth="1"/>
    <col min="4616" max="4616" width="12" style="100" customWidth="1"/>
    <col min="4617" max="4617" width="12.5703125" style="100" customWidth="1"/>
    <col min="4618" max="4618" width="16.140625" style="100" customWidth="1"/>
    <col min="4619" max="4619" width="5.5703125" style="100" customWidth="1"/>
    <col min="4620" max="4622" width="0" style="100" hidden="1" customWidth="1"/>
    <col min="4623" max="4623" width="5.7109375" style="100" customWidth="1"/>
    <col min="4624" max="4624" width="9.5703125" style="100" customWidth="1"/>
    <col min="4625" max="4625" width="10" style="100" customWidth="1"/>
    <col min="4626" max="4626" width="13.5703125" style="100" customWidth="1"/>
    <col min="4627" max="4627" width="18.85546875" style="100" customWidth="1"/>
    <col min="4628" max="4628" width="13.5703125" style="100" customWidth="1"/>
    <col min="4629" max="4629" width="18.85546875" style="100" customWidth="1"/>
    <col min="4630" max="4630" width="9.42578125" style="100" customWidth="1"/>
    <col min="4631" max="4631" width="9.5703125" style="100" customWidth="1"/>
    <col min="4632" max="4632" width="10" style="100" customWidth="1"/>
    <col min="4633" max="4633" width="13.5703125" style="100" customWidth="1"/>
    <col min="4634" max="4634" width="18.85546875" style="100" customWidth="1"/>
    <col min="4635" max="4635" width="13.5703125" style="100" customWidth="1"/>
    <col min="4636" max="4636" width="18.85546875" style="100" customWidth="1"/>
    <col min="4637" max="4637" width="5.7109375" style="100" customWidth="1"/>
    <col min="4638" max="4638" width="17.5703125" style="100" customWidth="1"/>
    <col min="4639" max="4639" width="14.28515625" style="100" customWidth="1"/>
    <col min="4640" max="4640" width="17.7109375" style="100" customWidth="1"/>
    <col min="4641" max="4641" width="7.140625" style="100" customWidth="1"/>
    <col min="4642" max="4642" width="14.42578125" style="100" customWidth="1"/>
    <col min="4643" max="4643" width="17.5703125" style="100" customWidth="1"/>
    <col min="4644" max="4644" width="14.42578125" style="100" customWidth="1"/>
    <col min="4645" max="4645" width="17.7109375" style="100" customWidth="1"/>
    <col min="4646" max="4864" width="9.140625" style="100"/>
    <col min="4865" max="4865" width="5.7109375" style="100" customWidth="1"/>
    <col min="4866" max="4866" width="9.7109375" style="100" customWidth="1"/>
    <col min="4867" max="4867" width="42.85546875" style="100" customWidth="1"/>
    <col min="4868" max="4868" width="33" style="100" customWidth="1"/>
    <col min="4869" max="4869" width="18.7109375" style="100" customWidth="1"/>
    <col min="4870" max="4870" width="19.140625" style="100" customWidth="1"/>
    <col min="4871" max="4871" width="10.85546875" style="100" customWidth="1"/>
    <col min="4872" max="4872" width="12" style="100" customWidth="1"/>
    <col min="4873" max="4873" width="12.5703125" style="100" customWidth="1"/>
    <col min="4874" max="4874" width="16.140625" style="100" customWidth="1"/>
    <col min="4875" max="4875" width="5.5703125" style="100" customWidth="1"/>
    <col min="4876" max="4878" width="0" style="100" hidden="1" customWidth="1"/>
    <col min="4879" max="4879" width="5.7109375" style="100" customWidth="1"/>
    <col min="4880" max="4880" width="9.5703125" style="100" customWidth="1"/>
    <col min="4881" max="4881" width="10" style="100" customWidth="1"/>
    <col min="4882" max="4882" width="13.5703125" style="100" customWidth="1"/>
    <col min="4883" max="4883" width="18.85546875" style="100" customWidth="1"/>
    <col min="4884" max="4884" width="13.5703125" style="100" customWidth="1"/>
    <col min="4885" max="4885" width="18.85546875" style="100" customWidth="1"/>
    <col min="4886" max="4886" width="9.42578125" style="100" customWidth="1"/>
    <col min="4887" max="4887" width="9.5703125" style="100" customWidth="1"/>
    <col min="4888" max="4888" width="10" style="100" customWidth="1"/>
    <col min="4889" max="4889" width="13.5703125" style="100" customWidth="1"/>
    <col min="4890" max="4890" width="18.85546875" style="100" customWidth="1"/>
    <col min="4891" max="4891" width="13.5703125" style="100" customWidth="1"/>
    <col min="4892" max="4892" width="18.85546875" style="100" customWidth="1"/>
    <col min="4893" max="4893" width="5.7109375" style="100" customWidth="1"/>
    <col min="4894" max="4894" width="17.5703125" style="100" customWidth="1"/>
    <col min="4895" max="4895" width="14.28515625" style="100" customWidth="1"/>
    <col min="4896" max="4896" width="17.7109375" style="100" customWidth="1"/>
    <col min="4897" max="4897" width="7.140625" style="100" customWidth="1"/>
    <col min="4898" max="4898" width="14.42578125" style="100" customWidth="1"/>
    <col min="4899" max="4899" width="17.5703125" style="100" customWidth="1"/>
    <col min="4900" max="4900" width="14.42578125" style="100" customWidth="1"/>
    <col min="4901" max="4901" width="17.7109375" style="100" customWidth="1"/>
    <col min="4902" max="5120" width="9.140625" style="100"/>
    <col min="5121" max="5121" width="5.7109375" style="100" customWidth="1"/>
    <col min="5122" max="5122" width="9.7109375" style="100" customWidth="1"/>
    <col min="5123" max="5123" width="42.85546875" style="100" customWidth="1"/>
    <col min="5124" max="5124" width="33" style="100" customWidth="1"/>
    <col min="5125" max="5125" width="18.7109375" style="100" customWidth="1"/>
    <col min="5126" max="5126" width="19.140625" style="100" customWidth="1"/>
    <col min="5127" max="5127" width="10.85546875" style="100" customWidth="1"/>
    <col min="5128" max="5128" width="12" style="100" customWidth="1"/>
    <col min="5129" max="5129" width="12.5703125" style="100" customWidth="1"/>
    <col min="5130" max="5130" width="16.140625" style="100" customWidth="1"/>
    <col min="5131" max="5131" width="5.5703125" style="100" customWidth="1"/>
    <col min="5132" max="5134" width="0" style="100" hidden="1" customWidth="1"/>
    <col min="5135" max="5135" width="5.7109375" style="100" customWidth="1"/>
    <col min="5136" max="5136" width="9.5703125" style="100" customWidth="1"/>
    <col min="5137" max="5137" width="10" style="100" customWidth="1"/>
    <col min="5138" max="5138" width="13.5703125" style="100" customWidth="1"/>
    <col min="5139" max="5139" width="18.85546875" style="100" customWidth="1"/>
    <col min="5140" max="5140" width="13.5703125" style="100" customWidth="1"/>
    <col min="5141" max="5141" width="18.85546875" style="100" customWidth="1"/>
    <col min="5142" max="5142" width="9.42578125" style="100" customWidth="1"/>
    <col min="5143" max="5143" width="9.5703125" style="100" customWidth="1"/>
    <col min="5144" max="5144" width="10" style="100" customWidth="1"/>
    <col min="5145" max="5145" width="13.5703125" style="100" customWidth="1"/>
    <col min="5146" max="5146" width="18.85546875" style="100" customWidth="1"/>
    <col min="5147" max="5147" width="13.5703125" style="100" customWidth="1"/>
    <col min="5148" max="5148" width="18.85546875" style="100" customWidth="1"/>
    <col min="5149" max="5149" width="5.7109375" style="100" customWidth="1"/>
    <col min="5150" max="5150" width="17.5703125" style="100" customWidth="1"/>
    <col min="5151" max="5151" width="14.28515625" style="100" customWidth="1"/>
    <col min="5152" max="5152" width="17.7109375" style="100" customWidth="1"/>
    <col min="5153" max="5153" width="7.140625" style="100" customWidth="1"/>
    <col min="5154" max="5154" width="14.42578125" style="100" customWidth="1"/>
    <col min="5155" max="5155" width="17.5703125" style="100" customWidth="1"/>
    <col min="5156" max="5156" width="14.42578125" style="100" customWidth="1"/>
    <col min="5157" max="5157" width="17.7109375" style="100" customWidth="1"/>
    <col min="5158" max="5376" width="9.140625" style="100"/>
    <col min="5377" max="5377" width="5.7109375" style="100" customWidth="1"/>
    <col min="5378" max="5378" width="9.7109375" style="100" customWidth="1"/>
    <col min="5379" max="5379" width="42.85546875" style="100" customWidth="1"/>
    <col min="5380" max="5380" width="33" style="100" customWidth="1"/>
    <col min="5381" max="5381" width="18.7109375" style="100" customWidth="1"/>
    <col min="5382" max="5382" width="19.140625" style="100" customWidth="1"/>
    <col min="5383" max="5383" width="10.85546875" style="100" customWidth="1"/>
    <col min="5384" max="5384" width="12" style="100" customWidth="1"/>
    <col min="5385" max="5385" width="12.5703125" style="100" customWidth="1"/>
    <col min="5386" max="5386" width="16.140625" style="100" customWidth="1"/>
    <col min="5387" max="5387" width="5.5703125" style="100" customWidth="1"/>
    <col min="5388" max="5390" width="0" style="100" hidden="1" customWidth="1"/>
    <col min="5391" max="5391" width="5.7109375" style="100" customWidth="1"/>
    <col min="5392" max="5392" width="9.5703125" style="100" customWidth="1"/>
    <col min="5393" max="5393" width="10" style="100" customWidth="1"/>
    <col min="5394" max="5394" width="13.5703125" style="100" customWidth="1"/>
    <col min="5395" max="5395" width="18.85546875" style="100" customWidth="1"/>
    <col min="5396" max="5396" width="13.5703125" style="100" customWidth="1"/>
    <col min="5397" max="5397" width="18.85546875" style="100" customWidth="1"/>
    <col min="5398" max="5398" width="9.42578125" style="100" customWidth="1"/>
    <col min="5399" max="5399" width="9.5703125" style="100" customWidth="1"/>
    <col min="5400" max="5400" width="10" style="100" customWidth="1"/>
    <col min="5401" max="5401" width="13.5703125" style="100" customWidth="1"/>
    <col min="5402" max="5402" width="18.85546875" style="100" customWidth="1"/>
    <col min="5403" max="5403" width="13.5703125" style="100" customWidth="1"/>
    <col min="5404" max="5404" width="18.85546875" style="100" customWidth="1"/>
    <col min="5405" max="5405" width="5.7109375" style="100" customWidth="1"/>
    <col min="5406" max="5406" width="17.5703125" style="100" customWidth="1"/>
    <col min="5407" max="5407" width="14.28515625" style="100" customWidth="1"/>
    <col min="5408" max="5408" width="17.7109375" style="100" customWidth="1"/>
    <col min="5409" max="5409" width="7.140625" style="100" customWidth="1"/>
    <col min="5410" max="5410" width="14.42578125" style="100" customWidth="1"/>
    <col min="5411" max="5411" width="17.5703125" style="100" customWidth="1"/>
    <col min="5412" max="5412" width="14.42578125" style="100" customWidth="1"/>
    <col min="5413" max="5413" width="17.7109375" style="100" customWidth="1"/>
    <col min="5414" max="5632" width="9.140625" style="100"/>
    <col min="5633" max="5633" width="5.7109375" style="100" customWidth="1"/>
    <col min="5634" max="5634" width="9.7109375" style="100" customWidth="1"/>
    <col min="5635" max="5635" width="42.85546875" style="100" customWidth="1"/>
    <col min="5636" max="5636" width="33" style="100" customWidth="1"/>
    <col min="5637" max="5637" width="18.7109375" style="100" customWidth="1"/>
    <col min="5638" max="5638" width="19.140625" style="100" customWidth="1"/>
    <col min="5639" max="5639" width="10.85546875" style="100" customWidth="1"/>
    <col min="5640" max="5640" width="12" style="100" customWidth="1"/>
    <col min="5641" max="5641" width="12.5703125" style="100" customWidth="1"/>
    <col min="5642" max="5642" width="16.140625" style="100" customWidth="1"/>
    <col min="5643" max="5643" width="5.5703125" style="100" customWidth="1"/>
    <col min="5644" max="5646" width="0" style="100" hidden="1" customWidth="1"/>
    <col min="5647" max="5647" width="5.7109375" style="100" customWidth="1"/>
    <col min="5648" max="5648" width="9.5703125" style="100" customWidth="1"/>
    <col min="5649" max="5649" width="10" style="100" customWidth="1"/>
    <col min="5650" max="5650" width="13.5703125" style="100" customWidth="1"/>
    <col min="5651" max="5651" width="18.85546875" style="100" customWidth="1"/>
    <col min="5652" max="5652" width="13.5703125" style="100" customWidth="1"/>
    <col min="5653" max="5653" width="18.85546875" style="100" customWidth="1"/>
    <col min="5654" max="5654" width="9.42578125" style="100" customWidth="1"/>
    <col min="5655" max="5655" width="9.5703125" style="100" customWidth="1"/>
    <col min="5656" max="5656" width="10" style="100" customWidth="1"/>
    <col min="5657" max="5657" width="13.5703125" style="100" customWidth="1"/>
    <col min="5658" max="5658" width="18.85546875" style="100" customWidth="1"/>
    <col min="5659" max="5659" width="13.5703125" style="100" customWidth="1"/>
    <col min="5660" max="5660" width="18.85546875" style="100" customWidth="1"/>
    <col min="5661" max="5661" width="5.7109375" style="100" customWidth="1"/>
    <col min="5662" max="5662" width="17.5703125" style="100" customWidth="1"/>
    <col min="5663" max="5663" width="14.28515625" style="100" customWidth="1"/>
    <col min="5664" max="5664" width="17.7109375" style="100" customWidth="1"/>
    <col min="5665" max="5665" width="7.140625" style="100" customWidth="1"/>
    <col min="5666" max="5666" width="14.42578125" style="100" customWidth="1"/>
    <col min="5667" max="5667" width="17.5703125" style="100" customWidth="1"/>
    <col min="5668" max="5668" width="14.42578125" style="100" customWidth="1"/>
    <col min="5669" max="5669" width="17.7109375" style="100" customWidth="1"/>
    <col min="5670" max="5888" width="9.140625" style="100"/>
    <col min="5889" max="5889" width="5.7109375" style="100" customWidth="1"/>
    <col min="5890" max="5890" width="9.7109375" style="100" customWidth="1"/>
    <col min="5891" max="5891" width="42.85546875" style="100" customWidth="1"/>
    <col min="5892" max="5892" width="33" style="100" customWidth="1"/>
    <col min="5893" max="5893" width="18.7109375" style="100" customWidth="1"/>
    <col min="5894" max="5894" width="19.140625" style="100" customWidth="1"/>
    <col min="5895" max="5895" width="10.85546875" style="100" customWidth="1"/>
    <col min="5896" max="5896" width="12" style="100" customWidth="1"/>
    <col min="5897" max="5897" width="12.5703125" style="100" customWidth="1"/>
    <col min="5898" max="5898" width="16.140625" style="100" customWidth="1"/>
    <col min="5899" max="5899" width="5.5703125" style="100" customWidth="1"/>
    <col min="5900" max="5902" width="0" style="100" hidden="1" customWidth="1"/>
    <col min="5903" max="5903" width="5.7109375" style="100" customWidth="1"/>
    <col min="5904" max="5904" width="9.5703125" style="100" customWidth="1"/>
    <col min="5905" max="5905" width="10" style="100" customWidth="1"/>
    <col min="5906" max="5906" width="13.5703125" style="100" customWidth="1"/>
    <col min="5907" max="5907" width="18.85546875" style="100" customWidth="1"/>
    <col min="5908" max="5908" width="13.5703125" style="100" customWidth="1"/>
    <col min="5909" max="5909" width="18.85546875" style="100" customWidth="1"/>
    <col min="5910" max="5910" width="9.42578125" style="100" customWidth="1"/>
    <col min="5911" max="5911" width="9.5703125" style="100" customWidth="1"/>
    <col min="5912" max="5912" width="10" style="100" customWidth="1"/>
    <col min="5913" max="5913" width="13.5703125" style="100" customWidth="1"/>
    <col min="5914" max="5914" width="18.85546875" style="100" customWidth="1"/>
    <col min="5915" max="5915" width="13.5703125" style="100" customWidth="1"/>
    <col min="5916" max="5916" width="18.85546875" style="100" customWidth="1"/>
    <col min="5917" max="5917" width="5.7109375" style="100" customWidth="1"/>
    <col min="5918" max="5918" width="17.5703125" style="100" customWidth="1"/>
    <col min="5919" max="5919" width="14.28515625" style="100" customWidth="1"/>
    <col min="5920" max="5920" width="17.7109375" style="100" customWidth="1"/>
    <col min="5921" max="5921" width="7.140625" style="100" customWidth="1"/>
    <col min="5922" max="5922" width="14.42578125" style="100" customWidth="1"/>
    <col min="5923" max="5923" width="17.5703125" style="100" customWidth="1"/>
    <col min="5924" max="5924" width="14.42578125" style="100" customWidth="1"/>
    <col min="5925" max="5925" width="17.7109375" style="100" customWidth="1"/>
    <col min="5926" max="6144" width="9.140625" style="100"/>
    <col min="6145" max="6145" width="5.7109375" style="100" customWidth="1"/>
    <col min="6146" max="6146" width="9.7109375" style="100" customWidth="1"/>
    <col min="6147" max="6147" width="42.85546875" style="100" customWidth="1"/>
    <col min="6148" max="6148" width="33" style="100" customWidth="1"/>
    <col min="6149" max="6149" width="18.7109375" style="100" customWidth="1"/>
    <col min="6150" max="6150" width="19.140625" style="100" customWidth="1"/>
    <col min="6151" max="6151" width="10.85546875" style="100" customWidth="1"/>
    <col min="6152" max="6152" width="12" style="100" customWidth="1"/>
    <col min="6153" max="6153" width="12.5703125" style="100" customWidth="1"/>
    <col min="6154" max="6154" width="16.140625" style="100" customWidth="1"/>
    <col min="6155" max="6155" width="5.5703125" style="100" customWidth="1"/>
    <col min="6156" max="6158" width="0" style="100" hidden="1" customWidth="1"/>
    <col min="6159" max="6159" width="5.7109375" style="100" customWidth="1"/>
    <col min="6160" max="6160" width="9.5703125" style="100" customWidth="1"/>
    <col min="6161" max="6161" width="10" style="100" customWidth="1"/>
    <col min="6162" max="6162" width="13.5703125" style="100" customWidth="1"/>
    <col min="6163" max="6163" width="18.85546875" style="100" customWidth="1"/>
    <col min="6164" max="6164" width="13.5703125" style="100" customWidth="1"/>
    <col min="6165" max="6165" width="18.85546875" style="100" customWidth="1"/>
    <col min="6166" max="6166" width="9.42578125" style="100" customWidth="1"/>
    <col min="6167" max="6167" width="9.5703125" style="100" customWidth="1"/>
    <col min="6168" max="6168" width="10" style="100" customWidth="1"/>
    <col min="6169" max="6169" width="13.5703125" style="100" customWidth="1"/>
    <col min="6170" max="6170" width="18.85546875" style="100" customWidth="1"/>
    <col min="6171" max="6171" width="13.5703125" style="100" customWidth="1"/>
    <col min="6172" max="6172" width="18.85546875" style="100" customWidth="1"/>
    <col min="6173" max="6173" width="5.7109375" style="100" customWidth="1"/>
    <col min="6174" max="6174" width="17.5703125" style="100" customWidth="1"/>
    <col min="6175" max="6175" width="14.28515625" style="100" customWidth="1"/>
    <col min="6176" max="6176" width="17.7109375" style="100" customWidth="1"/>
    <col min="6177" max="6177" width="7.140625" style="100" customWidth="1"/>
    <col min="6178" max="6178" width="14.42578125" style="100" customWidth="1"/>
    <col min="6179" max="6179" width="17.5703125" style="100" customWidth="1"/>
    <col min="6180" max="6180" width="14.42578125" style="100" customWidth="1"/>
    <col min="6181" max="6181" width="17.7109375" style="100" customWidth="1"/>
    <col min="6182" max="6400" width="9.140625" style="100"/>
    <col min="6401" max="6401" width="5.7109375" style="100" customWidth="1"/>
    <col min="6402" max="6402" width="9.7109375" style="100" customWidth="1"/>
    <col min="6403" max="6403" width="42.85546875" style="100" customWidth="1"/>
    <col min="6404" max="6404" width="33" style="100" customWidth="1"/>
    <col min="6405" max="6405" width="18.7109375" style="100" customWidth="1"/>
    <col min="6406" max="6406" width="19.140625" style="100" customWidth="1"/>
    <col min="6407" max="6407" width="10.85546875" style="100" customWidth="1"/>
    <col min="6408" max="6408" width="12" style="100" customWidth="1"/>
    <col min="6409" max="6409" width="12.5703125" style="100" customWidth="1"/>
    <col min="6410" max="6410" width="16.140625" style="100" customWidth="1"/>
    <col min="6411" max="6411" width="5.5703125" style="100" customWidth="1"/>
    <col min="6412" max="6414" width="0" style="100" hidden="1" customWidth="1"/>
    <col min="6415" max="6415" width="5.7109375" style="100" customWidth="1"/>
    <col min="6416" max="6416" width="9.5703125" style="100" customWidth="1"/>
    <col min="6417" max="6417" width="10" style="100" customWidth="1"/>
    <col min="6418" max="6418" width="13.5703125" style="100" customWidth="1"/>
    <col min="6419" max="6419" width="18.85546875" style="100" customWidth="1"/>
    <col min="6420" max="6420" width="13.5703125" style="100" customWidth="1"/>
    <col min="6421" max="6421" width="18.85546875" style="100" customWidth="1"/>
    <col min="6422" max="6422" width="9.42578125" style="100" customWidth="1"/>
    <col min="6423" max="6423" width="9.5703125" style="100" customWidth="1"/>
    <col min="6424" max="6424" width="10" style="100" customWidth="1"/>
    <col min="6425" max="6425" width="13.5703125" style="100" customWidth="1"/>
    <col min="6426" max="6426" width="18.85546875" style="100" customWidth="1"/>
    <col min="6427" max="6427" width="13.5703125" style="100" customWidth="1"/>
    <col min="6428" max="6428" width="18.85546875" style="100" customWidth="1"/>
    <col min="6429" max="6429" width="5.7109375" style="100" customWidth="1"/>
    <col min="6430" max="6430" width="17.5703125" style="100" customWidth="1"/>
    <col min="6431" max="6431" width="14.28515625" style="100" customWidth="1"/>
    <col min="6432" max="6432" width="17.7109375" style="100" customWidth="1"/>
    <col min="6433" max="6433" width="7.140625" style="100" customWidth="1"/>
    <col min="6434" max="6434" width="14.42578125" style="100" customWidth="1"/>
    <col min="6435" max="6435" width="17.5703125" style="100" customWidth="1"/>
    <col min="6436" max="6436" width="14.42578125" style="100" customWidth="1"/>
    <col min="6437" max="6437" width="17.7109375" style="100" customWidth="1"/>
    <col min="6438" max="6656" width="9.140625" style="100"/>
    <col min="6657" max="6657" width="5.7109375" style="100" customWidth="1"/>
    <col min="6658" max="6658" width="9.7109375" style="100" customWidth="1"/>
    <col min="6659" max="6659" width="42.85546875" style="100" customWidth="1"/>
    <col min="6660" max="6660" width="33" style="100" customWidth="1"/>
    <col min="6661" max="6661" width="18.7109375" style="100" customWidth="1"/>
    <col min="6662" max="6662" width="19.140625" style="100" customWidth="1"/>
    <col min="6663" max="6663" width="10.85546875" style="100" customWidth="1"/>
    <col min="6664" max="6664" width="12" style="100" customWidth="1"/>
    <col min="6665" max="6665" width="12.5703125" style="100" customWidth="1"/>
    <col min="6666" max="6666" width="16.140625" style="100" customWidth="1"/>
    <col min="6667" max="6667" width="5.5703125" style="100" customWidth="1"/>
    <col min="6668" max="6670" width="0" style="100" hidden="1" customWidth="1"/>
    <col min="6671" max="6671" width="5.7109375" style="100" customWidth="1"/>
    <col min="6672" max="6672" width="9.5703125" style="100" customWidth="1"/>
    <col min="6673" max="6673" width="10" style="100" customWidth="1"/>
    <col min="6674" max="6674" width="13.5703125" style="100" customWidth="1"/>
    <col min="6675" max="6675" width="18.85546875" style="100" customWidth="1"/>
    <col min="6676" max="6676" width="13.5703125" style="100" customWidth="1"/>
    <col min="6677" max="6677" width="18.85546875" style="100" customWidth="1"/>
    <col min="6678" max="6678" width="9.42578125" style="100" customWidth="1"/>
    <col min="6679" max="6679" width="9.5703125" style="100" customWidth="1"/>
    <col min="6680" max="6680" width="10" style="100" customWidth="1"/>
    <col min="6681" max="6681" width="13.5703125" style="100" customWidth="1"/>
    <col min="6682" max="6682" width="18.85546875" style="100" customWidth="1"/>
    <col min="6683" max="6683" width="13.5703125" style="100" customWidth="1"/>
    <col min="6684" max="6684" width="18.85546875" style="100" customWidth="1"/>
    <col min="6685" max="6685" width="5.7109375" style="100" customWidth="1"/>
    <col min="6686" max="6686" width="17.5703125" style="100" customWidth="1"/>
    <col min="6687" max="6687" width="14.28515625" style="100" customWidth="1"/>
    <col min="6688" max="6688" width="17.7109375" style="100" customWidth="1"/>
    <col min="6689" max="6689" width="7.140625" style="100" customWidth="1"/>
    <col min="6690" max="6690" width="14.42578125" style="100" customWidth="1"/>
    <col min="6691" max="6691" width="17.5703125" style="100" customWidth="1"/>
    <col min="6692" max="6692" width="14.42578125" style="100" customWidth="1"/>
    <col min="6693" max="6693" width="17.7109375" style="100" customWidth="1"/>
    <col min="6694" max="6912" width="9.140625" style="100"/>
    <col min="6913" max="6913" width="5.7109375" style="100" customWidth="1"/>
    <col min="6914" max="6914" width="9.7109375" style="100" customWidth="1"/>
    <col min="6915" max="6915" width="42.85546875" style="100" customWidth="1"/>
    <col min="6916" max="6916" width="33" style="100" customWidth="1"/>
    <col min="6917" max="6917" width="18.7109375" style="100" customWidth="1"/>
    <col min="6918" max="6918" width="19.140625" style="100" customWidth="1"/>
    <col min="6919" max="6919" width="10.85546875" style="100" customWidth="1"/>
    <col min="6920" max="6920" width="12" style="100" customWidth="1"/>
    <col min="6921" max="6921" width="12.5703125" style="100" customWidth="1"/>
    <col min="6922" max="6922" width="16.140625" style="100" customWidth="1"/>
    <col min="6923" max="6923" width="5.5703125" style="100" customWidth="1"/>
    <col min="6924" max="6926" width="0" style="100" hidden="1" customWidth="1"/>
    <col min="6927" max="6927" width="5.7109375" style="100" customWidth="1"/>
    <col min="6928" max="6928" width="9.5703125" style="100" customWidth="1"/>
    <col min="6929" max="6929" width="10" style="100" customWidth="1"/>
    <col min="6930" max="6930" width="13.5703125" style="100" customWidth="1"/>
    <col min="6931" max="6931" width="18.85546875" style="100" customWidth="1"/>
    <col min="6932" max="6932" width="13.5703125" style="100" customWidth="1"/>
    <col min="6933" max="6933" width="18.85546875" style="100" customWidth="1"/>
    <col min="6934" max="6934" width="9.42578125" style="100" customWidth="1"/>
    <col min="6935" max="6935" width="9.5703125" style="100" customWidth="1"/>
    <col min="6936" max="6936" width="10" style="100" customWidth="1"/>
    <col min="6937" max="6937" width="13.5703125" style="100" customWidth="1"/>
    <col min="6938" max="6938" width="18.85546875" style="100" customWidth="1"/>
    <col min="6939" max="6939" width="13.5703125" style="100" customWidth="1"/>
    <col min="6940" max="6940" width="18.85546875" style="100" customWidth="1"/>
    <col min="6941" max="6941" width="5.7109375" style="100" customWidth="1"/>
    <col min="6942" max="6942" width="17.5703125" style="100" customWidth="1"/>
    <col min="6943" max="6943" width="14.28515625" style="100" customWidth="1"/>
    <col min="6944" max="6944" width="17.7109375" style="100" customWidth="1"/>
    <col min="6945" max="6945" width="7.140625" style="100" customWidth="1"/>
    <col min="6946" max="6946" width="14.42578125" style="100" customWidth="1"/>
    <col min="6947" max="6947" width="17.5703125" style="100" customWidth="1"/>
    <col min="6948" max="6948" width="14.42578125" style="100" customWidth="1"/>
    <col min="6949" max="6949" width="17.7109375" style="100" customWidth="1"/>
    <col min="6950" max="7168" width="9.140625" style="100"/>
    <col min="7169" max="7169" width="5.7109375" style="100" customWidth="1"/>
    <col min="7170" max="7170" width="9.7109375" style="100" customWidth="1"/>
    <col min="7171" max="7171" width="42.85546875" style="100" customWidth="1"/>
    <col min="7172" max="7172" width="33" style="100" customWidth="1"/>
    <col min="7173" max="7173" width="18.7109375" style="100" customWidth="1"/>
    <col min="7174" max="7174" width="19.140625" style="100" customWidth="1"/>
    <col min="7175" max="7175" width="10.85546875" style="100" customWidth="1"/>
    <col min="7176" max="7176" width="12" style="100" customWidth="1"/>
    <col min="7177" max="7177" width="12.5703125" style="100" customWidth="1"/>
    <col min="7178" max="7178" width="16.140625" style="100" customWidth="1"/>
    <col min="7179" max="7179" width="5.5703125" style="100" customWidth="1"/>
    <col min="7180" max="7182" width="0" style="100" hidden="1" customWidth="1"/>
    <col min="7183" max="7183" width="5.7109375" style="100" customWidth="1"/>
    <col min="7184" max="7184" width="9.5703125" style="100" customWidth="1"/>
    <col min="7185" max="7185" width="10" style="100" customWidth="1"/>
    <col min="7186" max="7186" width="13.5703125" style="100" customWidth="1"/>
    <col min="7187" max="7187" width="18.85546875" style="100" customWidth="1"/>
    <col min="7188" max="7188" width="13.5703125" style="100" customWidth="1"/>
    <col min="7189" max="7189" width="18.85546875" style="100" customWidth="1"/>
    <col min="7190" max="7190" width="9.42578125" style="100" customWidth="1"/>
    <col min="7191" max="7191" width="9.5703125" style="100" customWidth="1"/>
    <col min="7192" max="7192" width="10" style="100" customWidth="1"/>
    <col min="7193" max="7193" width="13.5703125" style="100" customWidth="1"/>
    <col min="7194" max="7194" width="18.85546875" style="100" customWidth="1"/>
    <col min="7195" max="7195" width="13.5703125" style="100" customWidth="1"/>
    <col min="7196" max="7196" width="18.85546875" style="100" customWidth="1"/>
    <col min="7197" max="7197" width="5.7109375" style="100" customWidth="1"/>
    <col min="7198" max="7198" width="17.5703125" style="100" customWidth="1"/>
    <col min="7199" max="7199" width="14.28515625" style="100" customWidth="1"/>
    <col min="7200" max="7200" width="17.7109375" style="100" customWidth="1"/>
    <col min="7201" max="7201" width="7.140625" style="100" customWidth="1"/>
    <col min="7202" max="7202" width="14.42578125" style="100" customWidth="1"/>
    <col min="7203" max="7203" width="17.5703125" style="100" customWidth="1"/>
    <col min="7204" max="7204" width="14.42578125" style="100" customWidth="1"/>
    <col min="7205" max="7205" width="17.7109375" style="100" customWidth="1"/>
    <col min="7206" max="7424" width="9.140625" style="100"/>
    <col min="7425" max="7425" width="5.7109375" style="100" customWidth="1"/>
    <col min="7426" max="7426" width="9.7109375" style="100" customWidth="1"/>
    <col min="7427" max="7427" width="42.85546875" style="100" customWidth="1"/>
    <col min="7428" max="7428" width="33" style="100" customWidth="1"/>
    <col min="7429" max="7429" width="18.7109375" style="100" customWidth="1"/>
    <col min="7430" max="7430" width="19.140625" style="100" customWidth="1"/>
    <col min="7431" max="7431" width="10.85546875" style="100" customWidth="1"/>
    <col min="7432" max="7432" width="12" style="100" customWidth="1"/>
    <col min="7433" max="7433" width="12.5703125" style="100" customWidth="1"/>
    <col min="7434" max="7434" width="16.140625" style="100" customWidth="1"/>
    <col min="7435" max="7435" width="5.5703125" style="100" customWidth="1"/>
    <col min="7436" max="7438" width="0" style="100" hidden="1" customWidth="1"/>
    <col min="7439" max="7439" width="5.7109375" style="100" customWidth="1"/>
    <col min="7440" max="7440" width="9.5703125" style="100" customWidth="1"/>
    <col min="7441" max="7441" width="10" style="100" customWidth="1"/>
    <col min="7442" max="7442" width="13.5703125" style="100" customWidth="1"/>
    <col min="7443" max="7443" width="18.85546875" style="100" customWidth="1"/>
    <col min="7444" max="7444" width="13.5703125" style="100" customWidth="1"/>
    <col min="7445" max="7445" width="18.85546875" style="100" customWidth="1"/>
    <col min="7446" max="7446" width="9.42578125" style="100" customWidth="1"/>
    <col min="7447" max="7447" width="9.5703125" style="100" customWidth="1"/>
    <col min="7448" max="7448" width="10" style="100" customWidth="1"/>
    <col min="7449" max="7449" width="13.5703125" style="100" customWidth="1"/>
    <col min="7450" max="7450" width="18.85546875" style="100" customWidth="1"/>
    <col min="7451" max="7451" width="13.5703125" style="100" customWidth="1"/>
    <col min="7452" max="7452" width="18.85546875" style="100" customWidth="1"/>
    <col min="7453" max="7453" width="5.7109375" style="100" customWidth="1"/>
    <col min="7454" max="7454" width="17.5703125" style="100" customWidth="1"/>
    <col min="7455" max="7455" width="14.28515625" style="100" customWidth="1"/>
    <col min="7456" max="7456" width="17.7109375" style="100" customWidth="1"/>
    <col min="7457" max="7457" width="7.140625" style="100" customWidth="1"/>
    <col min="7458" max="7458" width="14.42578125" style="100" customWidth="1"/>
    <col min="7459" max="7459" width="17.5703125" style="100" customWidth="1"/>
    <col min="7460" max="7460" width="14.42578125" style="100" customWidth="1"/>
    <col min="7461" max="7461" width="17.7109375" style="100" customWidth="1"/>
    <col min="7462" max="7680" width="9.140625" style="100"/>
    <col min="7681" max="7681" width="5.7109375" style="100" customWidth="1"/>
    <col min="7682" max="7682" width="9.7109375" style="100" customWidth="1"/>
    <col min="7683" max="7683" width="42.85546875" style="100" customWidth="1"/>
    <col min="7684" max="7684" width="33" style="100" customWidth="1"/>
    <col min="7685" max="7685" width="18.7109375" style="100" customWidth="1"/>
    <col min="7686" max="7686" width="19.140625" style="100" customWidth="1"/>
    <col min="7687" max="7687" width="10.85546875" style="100" customWidth="1"/>
    <col min="7688" max="7688" width="12" style="100" customWidth="1"/>
    <col min="7689" max="7689" width="12.5703125" style="100" customWidth="1"/>
    <col min="7690" max="7690" width="16.140625" style="100" customWidth="1"/>
    <col min="7691" max="7691" width="5.5703125" style="100" customWidth="1"/>
    <col min="7692" max="7694" width="0" style="100" hidden="1" customWidth="1"/>
    <col min="7695" max="7695" width="5.7109375" style="100" customWidth="1"/>
    <col min="7696" max="7696" width="9.5703125" style="100" customWidth="1"/>
    <col min="7697" max="7697" width="10" style="100" customWidth="1"/>
    <col min="7698" max="7698" width="13.5703125" style="100" customWidth="1"/>
    <col min="7699" max="7699" width="18.85546875" style="100" customWidth="1"/>
    <col min="7700" max="7700" width="13.5703125" style="100" customWidth="1"/>
    <col min="7701" max="7701" width="18.85546875" style="100" customWidth="1"/>
    <col min="7702" max="7702" width="9.42578125" style="100" customWidth="1"/>
    <col min="7703" max="7703" width="9.5703125" style="100" customWidth="1"/>
    <col min="7704" max="7704" width="10" style="100" customWidth="1"/>
    <col min="7705" max="7705" width="13.5703125" style="100" customWidth="1"/>
    <col min="7706" max="7706" width="18.85546875" style="100" customWidth="1"/>
    <col min="7707" max="7707" width="13.5703125" style="100" customWidth="1"/>
    <col min="7708" max="7708" width="18.85546875" style="100" customWidth="1"/>
    <col min="7709" max="7709" width="5.7109375" style="100" customWidth="1"/>
    <col min="7710" max="7710" width="17.5703125" style="100" customWidth="1"/>
    <col min="7711" max="7711" width="14.28515625" style="100" customWidth="1"/>
    <col min="7712" max="7712" width="17.7109375" style="100" customWidth="1"/>
    <col min="7713" max="7713" width="7.140625" style="100" customWidth="1"/>
    <col min="7714" max="7714" width="14.42578125" style="100" customWidth="1"/>
    <col min="7715" max="7715" width="17.5703125" style="100" customWidth="1"/>
    <col min="7716" max="7716" width="14.42578125" style="100" customWidth="1"/>
    <col min="7717" max="7717" width="17.7109375" style="100" customWidth="1"/>
    <col min="7718" max="7936" width="9.140625" style="100"/>
    <col min="7937" max="7937" width="5.7109375" style="100" customWidth="1"/>
    <col min="7938" max="7938" width="9.7109375" style="100" customWidth="1"/>
    <col min="7939" max="7939" width="42.85546875" style="100" customWidth="1"/>
    <col min="7940" max="7940" width="33" style="100" customWidth="1"/>
    <col min="7941" max="7941" width="18.7109375" style="100" customWidth="1"/>
    <col min="7942" max="7942" width="19.140625" style="100" customWidth="1"/>
    <col min="7943" max="7943" width="10.85546875" style="100" customWidth="1"/>
    <col min="7944" max="7944" width="12" style="100" customWidth="1"/>
    <col min="7945" max="7945" width="12.5703125" style="100" customWidth="1"/>
    <col min="7946" max="7946" width="16.140625" style="100" customWidth="1"/>
    <col min="7947" max="7947" width="5.5703125" style="100" customWidth="1"/>
    <col min="7948" max="7950" width="0" style="100" hidden="1" customWidth="1"/>
    <col min="7951" max="7951" width="5.7109375" style="100" customWidth="1"/>
    <col min="7952" max="7952" width="9.5703125" style="100" customWidth="1"/>
    <col min="7953" max="7953" width="10" style="100" customWidth="1"/>
    <col min="7954" max="7954" width="13.5703125" style="100" customWidth="1"/>
    <col min="7955" max="7955" width="18.85546875" style="100" customWidth="1"/>
    <col min="7956" max="7956" width="13.5703125" style="100" customWidth="1"/>
    <col min="7957" max="7957" width="18.85546875" style="100" customWidth="1"/>
    <col min="7958" max="7958" width="9.42578125" style="100" customWidth="1"/>
    <col min="7959" max="7959" width="9.5703125" style="100" customWidth="1"/>
    <col min="7960" max="7960" width="10" style="100" customWidth="1"/>
    <col min="7961" max="7961" width="13.5703125" style="100" customWidth="1"/>
    <col min="7962" max="7962" width="18.85546875" style="100" customWidth="1"/>
    <col min="7963" max="7963" width="13.5703125" style="100" customWidth="1"/>
    <col min="7964" max="7964" width="18.85546875" style="100" customWidth="1"/>
    <col min="7965" max="7965" width="5.7109375" style="100" customWidth="1"/>
    <col min="7966" max="7966" width="17.5703125" style="100" customWidth="1"/>
    <col min="7967" max="7967" width="14.28515625" style="100" customWidth="1"/>
    <col min="7968" max="7968" width="17.7109375" style="100" customWidth="1"/>
    <col min="7969" max="7969" width="7.140625" style="100" customWidth="1"/>
    <col min="7970" max="7970" width="14.42578125" style="100" customWidth="1"/>
    <col min="7971" max="7971" width="17.5703125" style="100" customWidth="1"/>
    <col min="7972" max="7972" width="14.42578125" style="100" customWidth="1"/>
    <col min="7973" max="7973" width="17.7109375" style="100" customWidth="1"/>
    <col min="7974" max="8192" width="9.140625" style="100"/>
    <col min="8193" max="8193" width="5.7109375" style="100" customWidth="1"/>
    <col min="8194" max="8194" width="9.7109375" style="100" customWidth="1"/>
    <col min="8195" max="8195" width="42.85546875" style="100" customWidth="1"/>
    <col min="8196" max="8196" width="33" style="100" customWidth="1"/>
    <col min="8197" max="8197" width="18.7109375" style="100" customWidth="1"/>
    <col min="8198" max="8198" width="19.140625" style="100" customWidth="1"/>
    <col min="8199" max="8199" width="10.85546875" style="100" customWidth="1"/>
    <col min="8200" max="8200" width="12" style="100" customWidth="1"/>
    <col min="8201" max="8201" width="12.5703125" style="100" customWidth="1"/>
    <col min="8202" max="8202" width="16.140625" style="100" customWidth="1"/>
    <col min="8203" max="8203" width="5.5703125" style="100" customWidth="1"/>
    <col min="8204" max="8206" width="0" style="100" hidden="1" customWidth="1"/>
    <col min="8207" max="8207" width="5.7109375" style="100" customWidth="1"/>
    <col min="8208" max="8208" width="9.5703125" style="100" customWidth="1"/>
    <col min="8209" max="8209" width="10" style="100" customWidth="1"/>
    <col min="8210" max="8210" width="13.5703125" style="100" customWidth="1"/>
    <col min="8211" max="8211" width="18.85546875" style="100" customWidth="1"/>
    <col min="8212" max="8212" width="13.5703125" style="100" customWidth="1"/>
    <col min="8213" max="8213" width="18.85546875" style="100" customWidth="1"/>
    <col min="8214" max="8214" width="9.42578125" style="100" customWidth="1"/>
    <col min="8215" max="8215" width="9.5703125" style="100" customWidth="1"/>
    <col min="8216" max="8216" width="10" style="100" customWidth="1"/>
    <col min="8217" max="8217" width="13.5703125" style="100" customWidth="1"/>
    <col min="8218" max="8218" width="18.85546875" style="100" customWidth="1"/>
    <col min="8219" max="8219" width="13.5703125" style="100" customWidth="1"/>
    <col min="8220" max="8220" width="18.85546875" style="100" customWidth="1"/>
    <col min="8221" max="8221" width="5.7109375" style="100" customWidth="1"/>
    <col min="8222" max="8222" width="17.5703125" style="100" customWidth="1"/>
    <col min="8223" max="8223" width="14.28515625" style="100" customWidth="1"/>
    <col min="8224" max="8224" width="17.7109375" style="100" customWidth="1"/>
    <col min="8225" max="8225" width="7.140625" style="100" customWidth="1"/>
    <col min="8226" max="8226" width="14.42578125" style="100" customWidth="1"/>
    <col min="8227" max="8227" width="17.5703125" style="100" customWidth="1"/>
    <col min="8228" max="8228" width="14.42578125" style="100" customWidth="1"/>
    <col min="8229" max="8229" width="17.7109375" style="100" customWidth="1"/>
    <col min="8230" max="8448" width="9.140625" style="100"/>
    <col min="8449" max="8449" width="5.7109375" style="100" customWidth="1"/>
    <col min="8450" max="8450" width="9.7109375" style="100" customWidth="1"/>
    <col min="8451" max="8451" width="42.85546875" style="100" customWidth="1"/>
    <col min="8452" max="8452" width="33" style="100" customWidth="1"/>
    <col min="8453" max="8453" width="18.7109375" style="100" customWidth="1"/>
    <col min="8454" max="8454" width="19.140625" style="100" customWidth="1"/>
    <col min="8455" max="8455" width="10.85546875" style="100" customWidth="1"/>
    <col min="8456" max="8456" width="12" style="100" customWidth="1"/>
    <col min="8457" max="8457" width="12.5703125" style="100" customWidth="1"/>
    <col min="8458" max="8458" width="16.140625" style="100" customWidth="1"/>
    <col min="8459" max="8459" width="5.5703125" style="100" customWidth="1"/>
    <col min="8460" max="8462" width="0" style="100" hidden="1" customWidth="1"/>
    <col min="8463" max="8463" width="5.7109375" style="100" customWidth="1"/>
    <col min="8464" max="8464" width="9.5703125" style="100" customWidth="1"/>
    <col min="8465" max="8465" width="10" style="100" customWidth="1"/>
    <col min="8466" max="8466" width="13.5703125" style="100" customWidth="1"/>
    <col min="8467" max="8467" width="18.85546875" style="100" customWidth="1"/>
    <col min="8468" max="8468" width="13.5703125" style="100" customWidth="1"/>
    <col min="8469" max="8469" width="18.85546875" style="100" customWidth="1"/>
    <col min="8470" max="8470" width="9.42578125" style="100" customWidth="1"/>
    <col min="8471" max="8471" width="9.5703125" style="100" customWidth="1"/>
    <col min="8472" max="8472" width="10" style="100" customWidth="1"/>
    <col min="8473" max="8473" width="13.5703125" style="100" customWidth="1"/>
    <col min="8474" max="8474" width="18.85546875" style="100" customWidth="1"/>
    <col min="8475" max="8475" width="13.5703125" style="100" customWidth="1"/>
    <col min="8476" max="8476" width="18.85546875" style="100" customWidth="1"/>
    <col min="8477" max="8477" width="5.7109375" style="100" customWidth="1"/>
    <col min="8478" max="8478" width="17.5703125" style="100" customWidth="1"/>
    <col min="8479" max="8479" width="14.28515625" style="100" customWidth="1"/>
    <col min="8480" max="8480" width="17.7109375" style="100" customWidth="1"/>
    <col min="8481" max="8481" width="7.140625" style="100" customWidth="1"/>
    <col min="8482" max="8482" width="14.42578125" style="100" customWidth="1"/>
    <col min="8483" max="8483" width="17.5703125" style="100" customWidth="1"/>
    <col min="8484" max="8484" width="14.42578125" style="100" customWidth="1"/>
    <col min="8485" max="8485" width="17.7109375" style="100" customWidth="1"/>
    <col min="8486" max="8704" width="9.140625" style="100"/>
    <col min="8705" max="8705" width="5.7109375" style="100" customWidth="1"/>
    <col min="8706" max="8706" width="9.7109375" style="100" customWidth="1"/>
    <col min="8707" max="8707" width="42.85546875" style="100" customWidth="1"/>
    <col min="8708" max="8708" width="33" style="100" customWidth="1"/>
    <col min="8709" max="8709" width="18.7109375" style="100" customWidth="1"/>
    <col min="8710" max="8710" width="19.140625" style="100" customWidth="1"/>
    <col min="8711" max="8711" width="10.85546875" style="100" customWidth="1"/>
    <col min="8712" max="8712" width="12" style="100" customWidth="1"/>
    <col min="8713" max="8713" width="12.5703125" style="100" customWidth="1"/>
    <col min="8714" max="8714" width="16.140625" style="100" customWidth="1"/>
    <col min="8715" max="8715" width="5.5703125" style="100" customWidth="1"/>
    <col min="8716" max="8718" width="0" style="100" hidden="1" customWidth="1"/>
    <col min="8719" max="8719" width="5.7109375" style="100" customWidth="1"/>
    <col min="8720" max="8720" width="9.5703125" style="100" customWidth="1"/>
    <col min="8721" max="8721" width="10" style="100" customWidth="1"/>
    <col min="8722" max="8722" width="13.5703125" style="100" customWidth="1"/>
    <col min="8723" max="8723" width="18.85546875" style="100" customWidth="1"/>
    <col min="8724" max="8724" width="13.5703125" style="100" customWidth="1"/>
    <col min="8725" max="8725" width="18.85546875" style="100" customWidth="1"/>
    <col min="8726" max="8726" width="9.42578125" style="100" customWidth="1"/>
    <col min="8727" max="8727" width="9.5703125" style="100" customWidth="1"/>
    <col min="8728" max="8728" width="10" style="100" customWidth="1"/>
    <col min="8729" max="8729" width="13.5703125" style="100" customWidth="1"/>
    <col min="8730" max="8730" width="18.85546875" style="100" customWidth="1"/>
    <col min="8731" max="8731" width="13.5703125" style="100" customWidth="1"/>
    <col min="8732" max="8732" width="18.85546875" style="100" customWidth="1"/>
    <col min="8733" max="8733" width="5.7109375" style="100" customWidth="1"/>
    <col min="8734" max="8734" width="17.5703125" style="100" customWidth="1"/>
    <col min="8735" max="8735" width="14.28515625" style="100" customWidth="1"/>
    <col min="8736" max="8736" width="17.7109375" style="100" customWidth="1"/>
    <col min="8737" max="8737" width="7.140625" style="100" customWidth="1"/>
    <col min="8738" max="8738" width="14.42578125" style="100" customWidth="1"/>
    <col min="8739" max="8739" width="17.5703125" style="100" customWidth="1"/>
    <col min="8740" max="8740" width="14.42578125" style="100" customWidth="1"/>
    <col min="8741" max="8741" width="17.7109375" style="100" customWidth="1"/>
    <col min="8742" max="8960" width="9.140625" style="100"/>
    <col min="8961" max="8961" width="5.7109375" style="100" customWidth="1"/>
    <col min="8962" max="8962" width="9.7109375" style="100" customWidth="1"/>
    <col min="8963" max="8963" width="42.85546875" style="100" customWidth="1"/>
    <col min="8964" max="8964" width="33" style="100" customWidth="1"/>
    <col min="8965" max="8965" width="18.7109375" style="100" customWidth="1"/>
    <col min="8966" max="8966" width="19.140625" style="100" customWidth="1"/>
    <col min="8967" max="8967" width="10.85546875" style="100" customWidth="1"/>
    <col min="8968" max="8968" width="12" style="100" customWidth="1"/>
    <col min="8969" max="8969" width="12.5703125" style="100" customWidth="1"/>
    <col min="8970" max="8970" width="16.140625" style="100" customWidth="1"/>
    <col min="8971" max="8971" width="5.5703125" style="100" customWidth="1"/>
    <col min="8972" max="8974" width="0" style="100" hidden="1" customWidth="1"/>
    <col min="8975" max="8975" width="5.7109375" style="100" customWidth="1"/>
    <col min="8976" max="8976" width="9.5703125" style="100" customWidth="1"/>
    <col min="8977" max="8977" width="10" style="100" customWidth="1"/>
    <col min="8978" max="8978" width="13.5703125" style="100" customWidth="1"/>
    <col min="8979" max="8979" width="18.85546875" style="100" customWidth="1"/>
    <col min="8980" max="8980" width="13.5703125" style="100" customWidth="1"/>
    <col min="8981" max="8981" width="18.85546875" style="100" customWidth="1"/>
    <col min="8982" max="8982" width="9.42578125" style="100" customWidth="1"/>
    <col min="8983" max="8983" width="9.5703125" style="100" customWidth="1"/>
    <col min="8984" max="8984" width="10" style="100" customWidth="1"/>
    <col min="8985" max="8985" width="13.5703125" style="100" customWidth="1"/>
    <col min="8986" max="8986" width="18.85546875" style="100" customWidth="1"/>
    <col min="8987" max="8987" width="13.5703125" style="100" customWidth="1"/>
    <col min="8988" max="8988" width="18.85546875" style="100" customWidth="1"/>
    <col min="8989" max="8989" width="5.7109375" style="100" customWidth="1"/>
    <col min="8990" max="8990" width="17.5703125" style="100" customWidth="1"/>
    <col min="8991" max="8991" width="14.28515625" style="100" customWidth="1"/>
    <col min="8992" max="8992" width="17.7109375" style="100" customWidth="1"/>
    <col min="8993" max="8993" width="7.140625" style="100" customWidth="1"/>
    <col min="8994" max="8994" width="14.42578125" style="100" customWidth="1"/>
    <col min="8995" max="8995" width="17.5703125" style="100" customWidth="1"/>
    <col min="8996" max="8996" width="14.42578125" style="100" customWidth="1"/>
    <col min="8997" max="8997" width="17.7109375" style="100" customWidth="1"/>
    <col min="8998" max="9216" width="9.140625" style="100"/>
    <col min="9217" max="9217" width="5.7109375" style="100" customWidth="1"/>
    <col min="9218" max="9218" width="9.7109375" style="100" customWidth="1"/>
    <col min="9219" max="9219" width="42.85546875" style="100" customWidth="1"/>
    <col min="9220" max="9220" width="33" style="100" customWidth="1"/>
    <col min="9221" max="9221" width="18.7109375" style="100" customWidth="1"/>
    <col min="9222" max="9222" width="19.140625" style="100" customWidth="1"/>
    <col min="9223" max="9223" width="10.85546875" style="100" customWidth="1"/>
    <col min="9224" max="9224" width="12" style="100" customWidth="1"/>
    <col min="9225" max="9225" width="12.5703125" style="100" customWidth="1"/>
    <col min="9226" max="9226" width="16.140625" style="100" customWidth="1"/>
    <col min="9227" max="9227" width="5.5703125" style="100" customWidth="1"/>
    <col min="9228" max="9230" width="0" style="100" hidden="1" customWidth="1"/>
    <col min="9231" max="9231" width="5.7109375" style="100" customWidth="1"/>
    <col min="9232" max="9232" width="9.5703125" style="100" customWidth="1"/>
    <col min="9233" max="9233" width="10" style="100" customWidth="1"/>
    <col min="9234" max="9234" width="13.5703125" style="100" customWidth="1"/>
    <col min="9235" max="9235" width="18.85546875" style="100" customWidth="1"/>
    <col min="9236" max="9236" width="13.5703125" style="100" customWidth="1"/>
    <col min="9237" max="9237" width="18.85546875" style="100" customWidth="1"/>
    <col min="9238" max="9238" width="9.42578125" style="100" customWidth="1"/>
    <col min="9239" max="9239" width="9.5703125" style="100" customWidth="1"/>
    <col min="9240" max="9240" width="10" style="100" customWidth="1"/>
    <col min="9241" max="9241" width="13.5703125" style="100" customWidth="1"/>
    <col min="9242" max="9242" width="18.85546875" style="100" customWidth="1"/>
    <col min="9243" max="9243" width="13.5703125" style="100" customWidth="1"/>
    <col min="9244" max="9244" width="18.85546875" style="100" customWidth="1"/>
    <col min="9245" max="9245" width="5.7109375" style="100" customWidth="1"/>
    <col min="9246" max="9246" width="17.5703125" style="100" customWidth="1"/>
    <col min="9247" max="9247" width="14.28515625" style="100" customWidth="1"/>
    <col min="9248" max="9248" width="17.7109375" style="100" customWidth="1"/>
    <col min="9249" max="9249" width="7.140625" style="100" customWidth="1"/>
    <col min="9250" max="9250" width="14.42578125" style="100" customWidth="1"/>
    <col min="9251" max="9251" width="17.5703125" style="100" customWidth="1"/>
    <col min="9252" max="9252" width="14.42578125" style="100" customWidth="1"/>
    <col min="9253" max="9253" width="17.7109375" style="100" customWidth="1"/>
    <col min="9254" max="9472" width="9.140625" style="100"/>
    <col min="9473" max="9473" width="5.7109375" style="100" customWidth="1"/>
    <col min="9474" max="9474" width="9.7109375" style="100" customWidth="1"/>
    <col min="9475" max="9475" width="42.85546875" style="100" customWidth="1"/>
    <col min="9476" max="9476" width="33" style="100" customWidth="1"/>
    <col min="9477" max="9477" width="18.7109375" style="100" customWidth="1"/>
    <col min="9478" max="9478" width="19.140625" style="100" customWidth="1"/>
    <col min="9479" max="9479" width="10.85546875" style="100" customWidth="1"/>
    <col min="9480" max="9480" width="12" style="100" customWidth="1"/>
    <col min="9481" max="9481" width="12.5703125" style="100" customWidth="1"/>
    <col min="9482" max="9482" width="16.140625" style="100" customWidth="1"/>
    <col min="9483" max="9483" width="5.5703125" style="100" customWidth="1"/>
    <col min="9484" max="9486" width="0" style="100" hidden="1" customWidth="1"/>
    <col min="9487" max="9487" width="5.7109375" style="100" customWidth="1"/>
    <col min="9488" max="9488" width="9.5703125" style="100" customWidth="1"/>
    <col min="9489" max="9489" width="10" style="100" customWidth="1"/>
    <col min="9490" max="9490" width="13.5703125" style="100" customWidth="1"/>
    <col min="9491" max="9491" width="18.85546875" style="100" customWidth="1"/>
    <col min="9492" max="9492" width="13.5703125" style="100" customWidth="1"/>
    <col min="9493" max="9493" width="18.85546875" style="100" customWidth="1"/>
    <col min="9494" max="9494" width="9.42578125" style="100" customWidth="1"/>
    <col min="9495" max="9495" width="9.5703125" style="100" customWidth="1"/>
    <col min="9496" max="9496" width="10" style="100" customWidth="1"/>
    <col min="9497" max="9497" width="13.5703125" style="100" customWidth="1"/>
    <col min="9498" max="9498" width="18.85546875" style="100" customWidth="1"/>
    <col min="9499" max="9499" width="13.5703125" style="100" customWidth="1"/>
    <col min="9500" max="9500" width="18.85546875" style="100" customWidth="1"/>
    <col min="9501" max="9501" width="5.7109375" style="100" customWidth="1"/>
    <col min="9502" max="9502" width="17.5703125" style="100" customWidth="1"/>
    <col min="9503" max="9503" width="14.28515625" style="100" customWidth="1"/>
    <col min="9504" max="9504" width="17.7109375" style="100" customWidth="1"/>
    <col min="9505" max="9505" width="7.140625" style="100" customWidth="1"/>
    <col min="9506" max="9506" width="14.42578125" style="100" customWidth="1"/>
    <col min="9507" max="9507" width="17.5703125" style="100" customWidth="1"/>
    <col min="9508" max="9508" width="14.42578125" style="100" customWidth="1"/>
    <col min="9509" max="9509" width="17.7109375" style="100" customWidth="1"/>
    <col min="9510" max="9728" width="9.140625" style="100"/>
    <col min="9729" max="9729" width="5.7109375" style="100" customWidth="1"/>
    <col min="9730" max="9730" width="9.7109375" style="100" customWidth="1"/>
    <col min="9731" max="9731" width="42.85546875" style="100" customWidth="1"/>
    <col min="9732" max="9732" width="33" style="100" customWidth="1"/>
    <col min="9733" max="9733" width="18.7109375" style="100" customWidth="1"/>
    <col min="9734" max="9734" width="19.140625" style="100" customWidth="1"/>
    <col min="9735" max="9735" width="10.85546875" style="100" customWidth="1"/>
    <col min="9736" max="9736" width="12" style="100" customWidth="1"/>
    <col min="9737" max="9737" width="12.5703125" style="100" customWidth="1"/>
    <col min="9738" max="9738" width="16.140625" style="100" customWidth="1"/>
    <col min="9739" max="9739" width="5.5703125" style="100" customWidth="1"/>
    <col min="9740" max="9742" width="0" style="100" hidden="1" customWidth="1"/>
    <col min="9743" max="9743" width="5.7109375" style="100" customWidth="1"/>
    <col min="9744" max="9744" width="9.5703125" style="100" customWidth="1"/>
    <col min="9745" max="9745" width="10" style="100" customWidth="1"/>
    <col min="9746" max="9746" width="13.5703125" style="100" customWidth="1"/>
    <col min="9747" max="9747" width="18.85546875" style="100" customWidth="1"/>
    <col min="9748" max="9748" width="13.5703125" style="100" customWidth="1"/>
    <col min="9749" max="9749" width="18.85546875" style="100" customWidth="1"/>
    <col min="9750" max="9750" width="9.42578125" style="100" customWidth="1"/>
    <col min="9751" max="9751" width="9.5703125" style="100" customWidth="1"/>
    <col min="9752" max="9752" width="10" style="100" customWidth="1"/>
    <col min="9753" max="9753" width="13.5703125" style="100" customWidth="1"/>
    <col min="9754" max="9754" width="18.85546875" style="100" customWidth="1"/>
    <col min="9755" max="9755" width="13.5703125" style="100" customWidth="1"/>
    <col min="9756" max="9756" width="18.85546875" style="100" customWidth="1"/>
    <col min="9757" max="9757" width="5.7109375" style="100" customWidth="1"/>
    <col min="9758" max="9758" width="17.5703125" style="100" customWidth="1"/>
    <col min="9759" max="9759" width="14.28515625" style="100" customWidth="1"/>
    <col min="9760" max="9760" width="17.7109375" style="100" customWidth="1"/>
    <col min="9761" max="9761" width="7.140625" style="100" customWidth="1"/>
    <col min="9762" max="9762" width="14.42578125" style="100" customWidth="1"/>
    <col min="9763" max="9763" width="17.5703125" style="100" customWidth="1"/>
    <col min="9764" max="9764" width="14.42578125" style="100" customWidth="1"/>
    <col min="9765" max="9765" width="17.7109375" style="100" customWidth="1"/>
    <col min="9766" max="9984" width="9.140625" style="100"/>
    <col min="9985" max="9985" width="5.7109375" style="100" customWidth="1"/>
    <col min="9986" max="9986" width="9.7109375" style="100" customWidth="1"/>
    <col min="9987" max="9987" width="42.85546875" style="100" customWidth="1"/>
    <col min="9988" max="9988" width="33" style="100" customWidth="1"/>
    <col min="9989" max="9989" width="18.7109375" style="100" customWidth="1"/>
    <col min="9990" max="9990" width="19.140625" style="100" customWidth="1"/>
    <col min="9991" max="9991" width="10.85546875" style="100" customWidth="1"/>
    <col min="9992" max="9992" width="12" style="100" customWidth="1"/>
    <col min="9993" max="9993" width="12.5703125" style="100" customWidth="1"/>
    <col min="9994" max="9994" width="16.140625" style="100" customWidth="1"/>
    <col min="9995" max="9995" width="5.5703125" style="100" customWidth="1"/>
    <col min="9996" max="9998" width="0" style="100" hidden="1" customWidth="1"/>
    <col min="9999" max="9999" width="5.7109375" style="100" customWidth="1"/>
    <col min="10000" max="10000" width="9.5703125" style="100" customWidth="1"/>
    <col min="10001" max="10001" width="10" style="100" customWidth="1"/>
    <col min="10002" max="10002" width="13.5703125" style="100" customWidth="1"/>
    <col min="10003" max="10003" width="18.85546875" style="100" customWidth="1"/>
    <col min="10004" max="10004" width="13.5703125" style="100" customWidth="1"/>
    <col min="10005" max="10005" width="18.85546875" style="100" customWidth="1"/>
    <col min="10006" max="10006" width="9.42578125" style="100" customWidth="1"/>
    <col min="10007" max="10007" width="9.5703125" style="100" customWidth="1"/>
    <col min="10008" max="10008" width="10" style="100" customWidth="1"/>
    <col min="10009" max="10009" width="13.5703125" style="100" customWidth="1"/>
    <col min="10010" max="10010" width="18.85546875" style="100" customWidth="1"/>
    <col min="10011" max="10011" width="13.5703125" style="100" customWidth="1"/>
    <col min="10012" max="10012" width="18.85546875" style="100" customWidth="1"/>
    <col min="10013" max="10013" width="5.7109375" style="100" customWidth="1"/>
    <col min="10014" max="10014" width="17.5703125" style="100" customWidth="1"/>
    <col min="10015" max="10015" width="14.28515625" style="100" customWidth="1"/>
    <col min="10016" max="10016" width="17.7109375" style="100" customWidth="1"/>
    <col min="10017" max="10017" width="7.140625" style="100" customWidth="1"/>
    <col min="10018" max="10018" width="14.42578125" style="100" customWidth="1"/>
    <col min="10019" max="10019" width="17.5703125" style="100" customWidth="1"/>
    <col min="10020" max="10020" width="14.42578125" style="100" customWidth="1"/>
    <col min="10021" max="10021" width="17.7109375" style="100" customWidth="1"/>
    <col min="10022" max="10240" width="9.140625" style="100"/>
    <col min="10241" max="10241" width="5.7109375" style="100" customWidth="1"/>
    <col min="10242" max="10242" width="9.7109375" style="100" customWidth="1"/>
    <col min="10243" max="10243" width="42.85546875" style="100" customWidth="1"/>
    <col min="10244" max="10244" width="33" style="100" customWidth="1"/>
    <col min="10245" max="10245" width="18.7109375" style="100" customWidth="1"/>
    <col min="10246" max="10246" width="19.140625" style="100" customWidth="1"/>
    <col min="10247" max="10247" width="10.85546875" style="100" customWidth="1"/>
    <col min="10248" max="10248" width="12" style="100" customWidth="1"/>
    <col min="10249" max="10249" width="12.5703125" style="100" customWidth="1"/>
    <col min="10250" max="10250" width="16.140625" style="100" customWidth="1"/>
    <col min="10251" max="10251" width="5.5703125" style="100" customWidth="1"/>
    <col min="10252" max="10254" width="0" style="100" hidden="1" customWidth="1"/>
    <col min="10255" max="10255" width="5.7109375" style="100" customWidth="1"/>
    <col min="10256" max="10256" width="9.5703125" style="100" customWidth="1"/>
    <col min="10257" max="10257" width="10" style="100" customWidth="1"/>
    <col min="10258" max="10258" width="13.5703125" style="100" customWidth="1"/>
    <col min="10259" max="10259" width="18.85546875" style="100" customWidth="1"/>
    <col min="10260" max="10260" width="13.5703125" style="100" customWidth="1"/>
    <col min="10261" max="10261" width="18.85546875" style="100" customWidth="1"/>
    <col min="10262" max="10262" width="9.42578125" style="100" customWidth="1"/>
    <col min="10263" max="10263" width="9.5703125" style="100" customWidth="1"/>
    <col min="10264" max="10264" width="10" style="100" customWidth="1"/>
    <col min="10265" max="10265" width="13.5703125" style="100" customWidth="1"/>
    <col min="10266" max="10266" width="18.85546875" style="100" customWidth="1"/>
    <col min="10267" max="10267" width="13.5703125" style="100" customWidth="1"/>
    <col min="10268" max="10268" width="18.85546875" style="100" customWidth="1"/>
    <col min="10269" max="10269" width="5.7109375" style="100" customWidth="1"/>
    <col min="10270" max="10270" width="17.5703125" style="100" customWidth="1"/>
    <col min="10271" max="10271" width="14.28515625" style="100" customWidth="1"/>
    <col min="10272" max="10272" width="17.7109375" style="100" customWidth="1"/>
    <col min="10273" max="10273" width="7.140625" style="100" customWidth="1"/>
    <col min="10274" max="10274" width="14.42578125" style="100" customWidth="1"/>
    <col min="10275" max="10275" width="17.5703125" style="100" customWidth="1"/>
    <col min="10276" max="10276" width="14.42578125" style="100" customWidth="1"/>
    <col min="10277" max="10277" width="17.7109375" style="100" customWidth="1"/>
    <col min="10278" max="10496" width="9.140625" style="100"/>
    <col min="10497" max="10497" width="5.7109375" style="100" customWidth="1"/>
    <col min="10498" max="10498" width="9.7109375" style="100" customWidth="1"/>
    <col min="10499" max="10499" width="42.85546875" style="100" customWidth="1"/>
    <col min="10500" max="10500" width="33" style="100" customWidth="1"/>
    <col min="10501" max="10501" width="18.7109375" style="100" customWidth="1"/>
    <col min="10502" max="10502" width="19.140625" style="100" customWidth="1"/>
    <col min="10503" max="10503" width="10.85546875" style="100" customWidth="1"/>
    <col min="10504" max="10504" width="12" style="100" customWidth="1"/>
    <col min="10505" max="10505" width="12.5703125" style="100" customWidth="1"/>
    <col min="10506" max="10506" width="16.140625" style="100" customWidth="1"/>
    <col min="10507" max="10507" width="5.5703125" style="100" customWidth="1"/>
    <col min="10508" max="10510" width="0" style="100" hidden="1" customWidth="1"/>
    <col min="10511" max="10511" width="5.7109375" style="100" customWidth="1"/>
    <col min="10512" max="10512" width="9.5703125" style="100" customWidth="1"/>
    <col min="10513" max="10513" width="10" style="100" customWidth="1"/>
    <col min="10514" max="10514" width="13.5703125" style="100" customWidth="1"/>
    <col min="10515" max="10515" width="18.85546875" style="100" customWidth="1"/>
    <col min="10516" max="10516" width="13.5703125" style="100" customWidth="1"/>
    <col min="10517" max="10517" width="18.85546875" style="100" customWidth="1"/>
    <col min="10518" max="10518" width="9.42578125" style="100" customWidth="1"/>
    <col min="10519" max="10519" width="9.5703125" style="100" customWidth="1"/>
    <col min="10520" max="10520" width="10" style="100" customWidth="1"/>
    <col min="10521" max="10521" width="13.5703125" style="100" customWidth="1"/>
    <col min="10522" max="10522" width="18.85546875" style="100" customWidth="1"/>
    <col min="10523" max="10523" width="13.5703125" style="100" customWidth="1"/>
    <col min="10524" max="10524" width="18.85546875" style="100" customWidth="1"/>
    <col min="10525" max="10525" width="5.7109375" style="100" customWidth="1"/>
    <col min="10526" max="10526" width="17.5703125" style="100" customWidth="1"/>
    <col min="10527" max="10527" width="14.28515625" style="100" customWidth="1"/>
    <col min="10528" max="10528" width="17.7109375" style="100" customWidth="1"/>
    <col min="10529" max="10529" width="7.140625" style="100" customWidth="1"/>
    <col min="10530" max="10530" width="14.42578125" style="100" customWidth="1"/>
    <col min="10531" max="10531" width="17.5703125" style="100" customWidth="1"/>
    <col min="10532" max="10532" width="14.42578125" style="100" customWidth="1"/>
    <col min="10533" max="10533" width="17.7109375" style="100" customWidth="1"/>
    <col min="10534" max="10752" width="9.140625" style="100"/>
    <col min="10753" max="10753" width="5.7109375" style="100" customWidth="1"/>
    <col min="10754" max="10754" width="9.7109375" style="100" customWidth="1"/>
    <col min="10755" max="10755" width="42.85546875" style="100" customWidth="1"/>
    <col min="10756" max="10756" width="33" style="100" customWidth="1"/>
    <col min="10757" max="10757" width="18.7109375" style="100" customWidth="1"/>
    <col min="10758" max="10758" width="19.140625" style="100" customWidth="1"/>
    <col min="10759" max="10759" width="10.85546875" style="100" customWidth="1"/>
    <col min="10760" max="10760" width="12" style="100" customWidth="1"/>
    <col min="10761" max="10761" width="12.5703125" style="100" customWidth="1"/>
    <col min="10762" max="10762" width="16.140625" style="100" customWidth="1"/>
    <col min="10763" max="10763" width="5.5703125" style="100" customWidth="1"/>
    <col min="10764" max="10766" width="0" style="100" hidden="1" customWidth="1"/>
    <col min="10767" max="10767" width="5.7109375" style="100" customWidth="1"/>
    <col min="10768" max="10768" width="9.5703125" style="100" customWidth="1"/>
    <col min="10769" max="10769" width="10" style="100" customWidth="1"/>
    <col min="10770" max="10770" width="13.5703125" style="100" customWidth="1"/>
    <col min="10771" max="10771" width="18.85546875" style="100" customWidth="1"/>
    <col min="10772" max="10772" width="13.5703125" style="100" customWidth="1"/>
    <col min="10773" max="10773" width="18.85546875" style="100" customWidth="1"/>
    <col min="10774" max="10774" width="9.42578125" style="100" customWidth="1"/>
    <col min="10775" max="10775" width="9.5703125" style="100" customWidth="1"/>
    <col min="10776" max="10776" width="10" style="100" customWidth="1"/>
    <col min="10777" max="10777" width="13.5703125" style="100" customWidth="1"/>
    <col min="10778" max="10778" width="18.85546875" style="100" customWidth="1"/>
    <col min="10779" max="10779" width="13.5703125" style="100" customWidth="1"/>
    <col min="10780" max="10780" width="18.85546875" style="100" customWidth="1"/>
    <col min="10781" max="10781" width="5.7109375" style="100" customWidth="1"/>
    <col min="10782" max="10782" width="17.5703125" style="100" customWidth="1"/>
    <col min="10783" max="10783" width="14.28515625" style="100" customWidth="1"/>
    <col min="10784" max="10784" width="17.7109375" style="100" customWidth="1"/>
    <col min="10785" max="10785" width="7.140625" style="100" customWidth="1"/>
    <col min="10786" max="10786" width="14.42578125" style="100" customWidth="1"/>
    <col min="10787" max="10787" width="17.5703125" style="100" customWidth="1"/>
    <col min="10788" max="10788" width="14.42578125" style="100" customWidth="1"/>
    <col min="10789" max="10789" width="17.7109375" style="100" customWidth="1"/>
    <col min="10790" max="11008" width="9.140625" style="100"/>
    <col min="11009" max="11009" width="5.7109375" style="100" customWidth="1"/>
    <col min="11010" max="11010" width="9.7109375" style="100" customWidth="1"/>
    <col min="11011" max="11011" width="42.85546875" style="100" customWidth="1"/>
    <col min="11012" max="11012" width="33" style="100" customWidth="1"/>
    <col min="11013" max="11013" width="18.7109375" style="100" customWidth="1"/>
    <col min="11014" max="11014" width="19.140625" style="100" customWidth="1"/>
    <col min="11015" max="11015" width="10.85546875" style="100" customWidth="1"/>
    <col min="11016" max="11016" width="12" style="100" customWidth="1"/>
    <col min="11017" max="11017" width="12.5703125" style="100" customWidth="1"/>
    <col min="11018" max="11018" width="16.140625" style="100" customWidth="1"/>
    <col min="11019" max="11019" width="5.5703125" style="100" customWidth="1"/>
    <col min="11020" max="11022" width="0" style="100" hidden="1" customWidth="1"/>
    <col min="11023" max="11023" width="5.7109375" style="100" customWidth="1"/>
    <col min="11024" max="11024" width="9.5703125" style="100" customWidth="1"/>
    <col min="11025" max="11025" width="10" style="100" customWidth="1"/>
    <col min="11026" max="11026" width="13.5703125" style="100" customWidth="1"/>
    <col min="11027" max="11027" width="18.85546875" style="100" customWidth="1"/>
    <col min="11028" max="11028" width="13.5703125" style="100" customWidth="1"/>
    <col min="11029" max="11029" width="18.85546875" style="100" customWidth="1"/>
    <col min="11030" max="11030" width="9.42578125" style="100" customWidth="1"/>
    <col min="11031" max="11031" width="9.5703125" style="100" customWidth="1"/>
    <col min="11032" max="11032" width="10" style="100" customWidth="1"/>
    <col min="11033" max="11033" width="13.5703125" style="100" customWidth="1"/>
    <col min="11034" max="11034" width="18.85546875" style="100" customWidth="1"/>
    <col min="11035" max="11035" width="13.5703125" style="100" customWidth="1"/>
    <col min="11036" max="11036" width="18.85546875" style="100" customWidth="1"/>
    <col min="11037" max="11037" width="5.7109375" style="100" customWidth="1"/>
    <col min="11038" max="11038" width="17.5703125" style="100" customWidth="1"/>
    <col min="11039" max="11039" width="14.28515625" style="100" customWidth="1"/>
    <col min="11040" max="11040" width="17.7109375" style="100" customWidth="1"/>
    <col min="11041" max="11041" width="7.140625" style="100" customWidth="1"/>
    <col min="11042" max="11042" width="14.42578125" style="100" customWidth="1"/>
    <col min="11043" max="11043" width="17.5703125" style="100" customWidth="1"/>
    <col min="11044" max="11044" width="14.42578125" style="100" customWidth="1"/>
    <col min="11045" max="11045" width="17.7109375" style="100" customWidth="1"/>
    <col min="11046" max="11264" width="9.140625" style="100"/>
    <col min="11265" max="11265" width="5.7109375" style="100" customWidth="1"/>
    <col min="11266" max="11266" width="9.7109375" style="100" customWidth="1"/>
    <col min="11267" max="11267" width="42.85546875" style="100" customWidth="1"/>
    <col min="11268" max="11268" width="33" style="100" customWidth="1"/>
    <col min="11269" max="11269" width="18.7109375" style="100" customWidth="1"/>
    <col min="11270" max="11270" width="19.140625" style="100" customWidth="1"/>
    <col min="11271" max="11271" width="10.85546875" style="100" customWidth="1"/>
    <col min="11272" max="11272" width="12" style="100" customWidth="1"/>
    <col min="11273" max="11273" width="12.5703125" style="100" customWidth="1"/>
    <col min="11274" max="11274" width="16.140625" style="100" customWidth="1"/>
    <col min="11275" max="11275" width="5.5703125" style="100" customWidth="1"/>
    <col min="11276" max="11278" width="0" style="100" hidden="1" customWidth="1"/>
    <col min="11279" max="11279" width="5.7109375" style="100" customWidth="1"/>
    <col min="11280" max="11280" width="9.5703125" style="100" customWidth="1"/>
    <col min="11281" max="11281" width="10" style="100" customWidth="1"/>
    <col min="11282" max="11282" width="13.5703125" style="100" customWidth="1"/>
    <col min="11283" max="11283" width="18.85546875" style="100" customWidth="1"/>
    <col min="11284" max="11284" width="13.5703125" style="100" customWidth="1"/>
    <col min="11285" max="11285" width="18.85546875" style="100" customWidth="1"/>
    <col min="11286" max="11286" width="9.42578125" style="100" customWidth="1"/>
    <col min="11287" max="11287" width="9.5703125" style="100" customWidth="1"/>
    <col min="11288" max="11288" width="10" style="100" customWidth="1"/>
    <col min="11289" max="11289" width="13.5703125" style="100" customWidth="1"/>
    <col min="11290" max="11290" width="18.85546875" style="100" customWidth="1"/>
    <col min="11291" max="11291" width="13.5703125" style="100" customWidth="1"/>
    <col min="11292" max="11292" width="18.85546875" style="100" customWidth="1"/>
    <col min="11293" max="11293" width="5.7109375" style="100" customWidth="1"/>
    <col min="11294" max="11294" width="17.5703125" style="100" customWidth="1"/>
    <col min="11295" max="11295" width="14.28515625" style="100" customWidth="1"/>
    <col min="11296" max="11296" width="17.7109375" style="100" customWidth="1"/>
    <col min="11297" max="11297" width="7.140625" style="100" customWidth="1"/>
    <col min="11298" max="11298" width="14.42578125" style="100" customWidth="1"/>
    <col min="11299" max="11299" width="17.5703125" style="100" customWidth="1"/>
    <col min="11300" max="11300" width="14.42578125" style="100" customWidth="1"/>
    <col min="11301" max="11301" width="17.7109375" style="100" customWidth="1"/>
    <col min="11302" max="11520" width="9.140625" style="100"/>
    <col min="11521" max="11521" width="5.7109375" style="100" customWidth="1"/>
    <col min="11522" max="11522" width="9.7109375" style="100" customWidth="1"/>
    <col min="11523" max="11523" width="42.85546875" style="100" customWidth="1"/>
    <col min="11524" max="11524" width="33" style="100" customWidth="1"/>
    <col min="11525" max="11525" width="18.7109375" style="100" customWidth="1"/>
    <col min="11526" max="11526" width="19.140625" style="100" customWidth="1"/>
    <col min="11527" max="11527" width="10.85546875" style="100" customWidth="1"/>
    <col min="11528" max="11528" width="12" style="100" customWidth="1"/>
    <col min="11529" max="11529" width="12.5703125" style="100" customWidth="1"/>
    <col min="11530" max="11530" width="16.140625" style="100" customWidth="1"/>
    <col min="11531" max="11531" width="5.5703125" style="100" customWidth="1"/>
    <col min="11532" max="11534" width="0" style="100" hidden="1" customWidth="1"/>
    <col min="11535" max="11535" width="5.7109375" style="100" customWidth="1"/>
    <col min="11536" max="11536" width="9.5703125" style="100" customWidth="1"/>
    <col min="11537" max="11537" width="10" style="100" customWidth="1"/>
    <col min="11538" max="11538" width="13.5703125" style="100" customWidth="1"/>
    <col min="11539" max="11539" width="18.85546875" style="100" customWidth="1"/>
    <col min="11540" max="11540" width="13.5703125" style="100" customWidth="1"/>
    <col min="11541" max="11541" width="18.85546875" style="100" customWidth="1"/>
    <col min="11542" max="11542" width="9.42578125" style="100" customWidth="1"/>
    <col min="11543" max="11543" width="9.5703125" style="100" customWidth="1"/>
    <col min="11544" max="11544" width="10" style="100" customWidth="1"/>
    <col min="11545" max="11545" width="13.5703125" style="100" customWidth="1"/>
    <col min="11546" max="11546" width="18.85546875" style="100" customWidth="1"/>
    <col min="11547" max="11547" width="13.5703125" style="100" customWidth="1"/>
    <col min="11548" max="11548" width="18.85546875" style="100" customWidth="1"/>
    <col min="11549" max="11549" width="5.7109375" style="100" customWidth="1"/>
    <col min="11550" max="11550" width="17.5703125" style="100" customWidth="1"/>
    <col min="11551" max="11551" width="14.28515625" style="100" customWidth="1"/>
    <col min="11552" max="11552" width="17.7109375" style="100" customWidth="1"/>
    <col min="11553" max="11553" width="7.140625" style="100" customWidth="1"/>
    <col min="11554" max="11554" width="14.42578125" style="100" customWidth="1"/>
    <col min="11555" max="11555" width="17.5703125" style="100" customWidth="1"/>
    <col min="11556" max="11556" width="14.42578125" style="100" customWidth="1"/>
    <col min="11557" max="11557" width="17.7109375" style="100" customWidth="1"/>
    <col min="11558" max="11776" width="9.140625" style="100"/>
    <col min="11777" max="11777" width="5.7109375" style="100" customWidth="1"/>
    <col min="11778" max="11778" width="9.7109375" style="100" customWidth="1"/>
    <col min="11779" max="11779" width="42.85546875" style="100" customWidth="1"/>
    <col min="11780" max="11780" width="33" style="100" customWidth="1"/>
    <col min="11781" max="11781" width="18.7109375" style="100" customWidth="1"/>
    <col min="11782" max="11782" width="19.140625" style="100" customWidth="1"/>
    <col min="11783" max="11783" width="10.85546875" style="100" customWidth="1"/>
    <col min="11784" max="11784" width="12" style="100" customWidth="1"/>
    <col min="11785" max="11785" width="12.5703125" style="100" customWidth="1"/>
    <col min="11786" max="11786" width="16.140625" style="100" customWidth="1"/>
    <col min="11787" max="11787" width="5.5703125" style="100" customWidth="1"/>
    <col min="11788" max="11790" width="0" style="100" hidden="1" customWidth="1"/>
    <col min="11791" max="11791" width="5.7109375" style="100" customWidth="1"/>
    <col min="11792" max="11792" width="9.5703125" style="100" customWidth="1"/>
    <col min="11793" max="11793" width="10" style="100" customWidth="1"/>
    <col min="11794" max="11794" width="13.5703125" style="100" customWidth="1"/>
    <col min="11795" max="11795" width="18.85546875" style="100" customWidth="1"/>
    <col min="11796" max="11796" width="13.5703125" style="100" customWidth="1"/>
    <col min="11797" max="11797" width="18.85546875" style="100" customWidth="1"/>
    <col min="11798" max="11798" width="9.42578125" style="100" customWidth="1"/>
    <col min="11799" max="11799" width="9.5703125" style="100" customWidth="1"/>
    <col min="11800" max="11800" width="10" style="100" customWidth="1"/>
    <col min="11801" max="11801" width="13.5703125" style="100" customWidth="1"/>
    <col min="11802" max="11802" width="18.85546875" style="100" customWidth="1"/>
    <col min="11803" max="11803" width="13.5703125" style="100" customWidth="1"/>
    <col min="11804" max="11804" width="18.85546875" style="100" customWidth="1"/>
    <col min="11805" max="11805" width="5.7109375" style="100" customWidth="1"/>
    <col min="11806" max="11806" width="17.5703125" style="100" customWidth="1"/>
    <col min="11807" max="11807" width="14.28515625" style="100" customWidth="1"/>
    <col min="11808" max="11808" width="17.7109375" style="100" customWidth="1"/>
    <col min="11809" max="11809" width="7.140625" style="100" customWidth="1"/>
    <col min="11810" max="11810" width="14.42578125" style="100" customWidth="1"/>
    <col min="11811" max="11811" width="17.5703125" style="100" customWidth="1"/>
    <col min="11812" max="11812" width="14.42578125" style="100" customWidth="1"/>
    <col min="11813" max="11813" width="17.7109375" style="100" customWidth="1"/>
    <col min="11814" max="12032" width="9.140625" style="100"/>
    <col min="12033" max="12033" width="5.7109375" style="100" customWidth="1"/>
    <col min="12034" max="12034" width="9.7109375" style="100" customWidth="1"/>
    <col min="12035" max="12035" width="42.85546875" style="100" customWidth="1"/>
    <col min="12036" max="12036" width="33" style="100" customWidth="1"/>
    <col min="12037" max="12037" width="18.7109375" style="100" customWidth="1"/>
    <col min="12038" max="12038" width="19.140625" style="100" customWidth="1"/>
    <col min="12039" max="12039" width="10.85546875" style="100" customWidth="1"/>
    <col min="12040" max="12040" width="12" style="100" customWidth="1"/>
    <col min="12041" max="12041" width="12.5703125" style="100" customWidth="1"/>
    <col min="12042" max="12042" width="16.140625" style="100" customWidth="1"/>
    <col min="12043" max="12043" width="5.5703125" style="100" customWidth="1"/>
    <col min="12044" max="12046" width="0" style="100" hidden="1" customWidth="1"/>
    <col min="12047" max="12047" width="5.7109375" style="100" customWidth="1"/>
    <col min="12048" max="12048" width="9.5703125" style="100" customWidth="1"/>
    <col min="12049" max="12049" width="10" style="100" customWidth="1"/>
    <col min="12050" max="12050" width="13.5703125" style="100" customWidth="1"/>
    <col min="12051" max="12051" width="18.85546875" style="100" customWidth="1"/>
    <col min="12052" max="12052" width="13.5703125" style="100" customWidth="1"/>
    <col min="12053" max="12053" width="18.85546875" style="100" customWidth="1"/>
    <col min="12054" max="12054" width="9.42578125" style="100" customWidth="1"/>
    <col min="12055" max="12055" width="9.5703125" style="100" customWidth="1"/>
    <col min="12056" max="12056" width="10" style="100" customWidth="1"/>
    <col min="12057" max="12057" width="13.5703125" style="100" customWidth="1"/>
    <col min="12058" max="12058" width="18.85546875" style="100" customWidth="1"/>
    <col min="12059" max="12059" width="13.5703125" style="100" customWidth="1"/>
    <col min="12060" max="12060" width="18.85546875" style="100" customWidth="1"/>
    <col min="12061" max="12061" width="5.7109375" style="100" customWidth="1"/>
    <col min="12062" max="12062" width="17.5703125" style="100" customWidth="1"/>
    <col min="12063" max="12063" width="14.28515625" style="100" customWidth="1"/>
    <col min="12064" max="12064" width="17.7109375" style="100" customWidth="1"/>
    <col min="12065" max="12065" width="7.140625" style="100" customWidth="1"/>
    <col min="12066" max="12066" width="14.42578125" style="100" customWidth="1"/>
    <col min="12067" max="12067" width="17.5703125" style="100" customWidth="1"/>
    <col min="12068" max="12068" width="14.42578125" style="100" customWidth="1"/>
    <col min="12069" max="12069" width="17.7109375" style="100" customWidth="1"/>
    <col min="12070" max="12288" width="9.140625" style="100"/>
    <col min="12289" max="12289" width="5.7109375" style="100" customWidth="1"/>
    <col min="12290" max="12290" width="9.7109375" style="100" customWidth="1"/>
    <col min="12291" max="12291" width="42.85546875" style="100" customWidth="1"/>
    <col min="12292" max="12292" width="33" style="100" customWidth="1"/>
    <col min="12293" max="12293" width="18.7109375" style="100" customWidth="1"/>
    <col min="12294" max="12294" width="19.140625" style="100" customWidth="1"/>
    <col min="12295" max="12295" width="10.85546875" style="100" customWidth="1"/>
    <col min="12296" max="12296" width="12" style="100" customWidth="1"/>
    <col min="12297" max="12297" width="12.5703125" style="100" customWidth="1"/>
    <col min="12298" max="12298" width="16.140625" style="100" customWidth="1"/>
    <col min="12299" max="12299" width="5.5703125" style="100" customWidth="1"/>
    <col min="12300" max="12302" width="0" style="100" hidden="1" customWidth="1"/>
    <col min="12303" max="12303" width="5.7109375" style="100" customWidth="1"/>
    <col min="12304" max="12304" width="9.5703125" style="100" customWidth="1"/>
    <col min="12305" max="12305" width="10" style="100" customWidth="1"/>
    <col min="12306" max="12306" width="13.5703125" style="100" customWidth="1"/>
    <col min="12307" max="12307" width="18.85546875" style="100" customWidth="1"/>
    <col min="12308" max="12308" width="13.5703125" style="100" customWidth="1"/>
    <col min="12309" max="12309" width="18.85546875" style="100" customWidth="1"/>
    <col min="12310" max="12310" width="9.42578125" style="100" customWidth="1"/>
    <col min="12311" max="12311" width="9.5703125" style="100" customWidth="1"/>
    <col min="12312" max="12312" width="10" style="100" customWidth="1"/>
    <col min="12313" max="12313" width="13.5703125" style="100" customWidth="1"/>
    <col min="12314" max="12314" width="18.85546875" style="100" customWidth="1"/>
    <col min="12315" max="12315" width="13.5703125" style="100" customWidth="1"/>
    <col min="12316" max="12316" width="18.85546875" style="100" customWidth="1"/>
    <col min="12317" max="12317" width="5.7109375" style="100" customWidth="1"/>
    <col min="12318" max="12318" width="17.5703125" style="100" customWidth="1"/>
    <col min="12319" max="12319" width="14.28515625" style="100" customWidth="1"/>
    <col min="12320" max="12320" width="17.7109375" style="100" customWidth="1"/>
    <col min="12321" max="12321" width="7.140625" style="100" customWidth="1"/>
    <col min="12322" max="12322" width="14.42578125" style="100" customWidth="1"/>
    <col min="12323" max="12323" width="17.5703125" style="100" customWidth="1"/>
    <col min="12324" max="12324" width="14.42578125" style="100" customWidth="1"/>
    <col min="12325" max="12325" width="17.7109375" style="100" customWidth="1"/>
    <col min="12326" max="12544" width="9.140625" style="100"/>
    <col min="12545" max="12545" width="5.7109375" style="100" customWidth="1"/>
    <col min="12546" max="12546" width="9.7109375" style="100" customWidth="1"/>
    <col min="12547" max="12547" width="42.85546875" style="100" customWidth="1"/>
    <col min="12548" max="12548" width="33" style="100" customWidth="1"/>
    <col min="12549" max="12549" width="18.7109375" style="100" customWidth="1"/>
    <col min="12550" max="12550" width="19.140625" style="100" customWidth="1"/>
    <col min="12551" max="12551" width="10.85546875" style="100" customWidth="1"/>
    <col min="12552" max="12552" width="12" style="100" customWidth="1"/>
    <col min="12553" max="12553" width="12.5703125" style="100" customWidth="1"/>
    <col min="12554" max="12554" width="16.140625" style="100" customWidth="1"/>
    <col min="12555" max="12555" width="5.5703125" style="100" customWidth="1"/>
    <col min="12556" max="12558" width="0" style="100" hidden="1" customWidth="1"/>
    <col min="12559" max="12559" width="5.7109375" style="100" customWidth="1"/>
    <col min="12560" max="12560" width="9.5703125" style="100" customWidth="1"/>
    <col min="12561" max="12561" width="10" style="100" customWidth="1"/>
    <col min="12562" max="12562" width="13.5703125" style="100" customWidth="1"/>
    <col min="12563" max="12563" width="18.85546875" style="100" customWidth="1"/>
    <col min="12564" max="12564" width="13.5703125" style="100" customWidth="1"/>
    <col min="12565" max="12565" width="18.85546875" style="100" customWidth="1"/>
    <col min="12566" max="12566" width="9.42578125" style="100" customWidth="1"/>
    <col min="12567" max="12567" width="9.5703125" style="100" customWidth="1"/>
    <col min="12568" max="12568" width="10" style="100" customWidth="1"/>
    <col min="12569" max="12569" width="13.5703125" style="100" customWidth="1"/>
    <col min="12570" max="12570" width="18.85546875" style="100" customWidth="1"/>
    <col min="12571" max="12571" width="13.5703125" style="100" customWidth="1"/>
    <col min="12572" max="12572" width="18.85546875" style="100" customWidth="1"/>
    <col min="12573" max="12573" width="5.7109375" style="100" customWidth="1"/>
    <col min="12574" max="12574" width="17.5703125" style="100" customWidth="1"/>
    <col min="12575" max="12575" width="14.28515625" style="100" customWidth="1"/>
    <col min="12576" max="12576" width="17.7109375" style="100" customWidth="1"/>
    <col min="12577" max="12577" width="7.140625" style="100" customWidth="1"/>
    <col min="12578" max="12578" width="14.42578125" style="100" customWidth="1"/>
    <col min="12579" max="12579" width="17.5703125" style="100" customWidth="1"/>
    <col min="12580" max="12580" width="14.42578125" style="100" customWidth="1"/>
    <col min="12581" max="12581" width="17.7109375" style="100" customWidth="1"/>
    <col min="12582" max="12800" width="9.140625" style="100"/>
    <col min="12801" max="12801" width="5.7109375" style="100" customWidth="1"/>
    <col min="12802" max="12802" width="9.7109375" style="100" customWidth="1"/>
    <col min="12803" max="12803" width="42.85546875" style="100" customWidth="1"/>
    <col min="12804" max="12804" width="33" style="100" customWidth="1"/>
    <col min="12805" max="12805" width="18.7109375" style="100" customWidth="1"/>
    <col min="12806" max="12806" width="19.140625" style="100" customWidth="1"/>
    <col min="12807" max="12807" width="10.85546875" style="100" customWidth="1"/>
    <col min="12808" max="12808" width="12" style="100" customWidth="1"/>
    <col min="12809" max="12809" width="12.5703125" style="100" customWidth="1"/>
    <col min="12810" max="12810" width="16.140625" style="100" customWidth="1"/>
    <col min="12811" max="12811" width="5.5703125" style="100" customWidth="1"/>
    <col min="12812" max="12814" width="0" style="100" hidden="1" customWidth="1"/>
    <col min="12815" max="12815" width="5.7109375" style="100" customWidth="1"/>
    <col min="12816" max="12816" width="9.5703125" style="100" customWidth="1"/>
    <col min="12817" max="12817" width="10" style="100" customWidth="1"/>
    <col min="12818" max="12818" width="13.5703125" style="100" customWidth="1"/>
    <col min="12819" max="12819" width="18.85546875" style="100" customWidth="1"/>
    <col min="12820" max="12820" width="13.5703125" style="100" customWidth="1"/>
    <col min="12821" max="12821" width="18.85546875" style="100" customWidth="1"/>
    <col min="12822" max="12822" width="9.42578125" style="100" customWidth="1"/>
    <col min="12823" max="12823" width="9.5703125" style="100" customWidth="1"/>
    <col min="12824" max="12824" width="10" style="100" customWidth="1"/>
    <col min="12825" max="12825" width="13.5703125" style="100" customWidth="1"/>
    <col min="12826" max="12826" width="18.85546875" style="100" customWidth="1"/>
    <col min="12827" max="12827" width="13.5703125" style="100" customWidth="1"/>
    <col min="12828" max="12828" width="18.85546875" style="100" customWidth="1"/>
    <col min="12829" max="12829" width="5.7109375" style="100" customWidth="1"/>
    <col min="12830" max="12830" width="17.5703125" style="100" customWidth="1"/>
    <col min="12831" max="12831" width="14.28515625" style="100" customWidth="1"/>
    <col min="12832" max="12832" width="17.7109375" style="100" customWidth="1"/>
    <col min="12833" max="12833" width="7.140625" style="100" customWidth="1"/>
    <col min="12834" max="12834" width="14.42578125" style="100" customWidth="1"/>
    <col min="12835" max="12835" width="17.5703125" style="100" customWidth="1"/>
    <col min="12836" max="12836" width="14.42578125" style="100" customWidth="1"/>
    <col min="12837" max="12837" width="17.7109375" style="100" customWidth="1"/>
    <col min="12838" max="13056" width="9.140625" style="100"/>
    <col min="13057" max="13057" width="5.7109375" style="100" customWidth="1"/>
    <col min="13058" max="13058" width="9.7109375" style="100" customWidth="1"/>
    <col min="13059" max="13059" width="42.85546875" style="100" customWidth="1"/>
    <col min="13060" max="13060" width="33" style="100" customWidth="1"/>
    <col min="13061" max="13061" width="18.7109375" style="100" customWidth="1"/>
    <col min="13062" max="13062" width="19.140625" style="100" customWidth="1"/>
    <col min="13063" max="13063" width="10.85546875" style="100" customWidth="1"/>
    <col min="13064" max="13064" width="12" style="100" customWidth="1"/>
    <col min="13065" max="13065" width="12.5703125" style="100" customWidth="1"/>
    <col min="13066" max="13066" width="16.140625" style="100" customWidth="1"/>
    <col min="13067" max="13067" width="5.5703125" style="100" customWidth="1"/>
    <col min="13068" max="13070" width="0" style="100" hidden="1" customWidth="1"/>
    <col min="13071" max="13071" width="5.7109375" style="100" customWidth="1"/>
    <col min="13072" max="13072" width="9.5703125" style="100" customWidth="1"/>
    <col min="13073" max="13073" width="10" style="100" customWidth="1"/>
    <col min="13074" max="13074" width="13.5703125" style="100" customWidth="1"/>
    <col min="13075" max="13075" width="18.85546875" style="100" customWidth="1"/>
    <col min="13076" max="13076" width="13.5703125" style="100" customWidth="1"/>
    <col min="13077" max="13077" width="18.85546875" style="100" customWidth="1"/>
    <col min="13078" max="13078" width="9.42578125" style="100" customWidth="1"/>
    <col min="13079" max="13079" width="9.5703125" style="100" customWidth="1"/>
    <col min="13080" max="13080" width="10" style="100" customWidth="1"/>
    <col min="13081" max="13081" width="13.5703125" style="100" customWidth="1"/>
    <col min="13082" max="13082" width="18.85546875" style="100" customWidth="1"/>
    <col min="13083" max="13083" width="13.5703125" style="100" customWidth="1"/>
    <col min="13084" max="13084" width="18.85546875" style="100" customWidth="1"/>
    <col min="13085" max="13085" width="5.7109375" style="100" customWidth="1"/>
    <col min="13086" max="13086" width="17.5703125" style="100" customWidth="1"/>
    <col min="13087" max="13087" width="14.28515625" style="100" customWidth="1"/>
    <col min="13088" max="13088" width="17.7109375" style="100" customWidth="1"/>
    <col min="13089" max="13089" width="7.140625" style="100" customWidth="1"/>
    <col min="13090" max="13090" width="14.42578125" style="100" customWidth="1"/>
    <col min="13091" max="13091" width="17.5703125" style="100" customWidth="1"/>
    <col min="13092" max="13092" width="14.42578125" style="100" customWidth="1"/>
    <col min="13093" max="13093" width="17.7109375" style="100" customWidth="1"/>
    <col min="13094" max="13312" width="9.140625" style="100"/>
    <col min="13313" max="13313" width="5.7109375" style="100" customWidth="1"/>
    <col min="13314" max="13314" width="9.7109375" style="100" customWidth="1"/>
    <col min="13315" max="13315" width="42.85546875" style="100" customWidth="1"/>
    <col min="13316" max="13316" width="33" style="100" customWidth="1"/>
    <col min="13317" max="13317" width="18.7109375" style="100" customWidth="1"/>
    <col min="13318" max="13318" width="19.140625" style="100" customWidth="1"/>
    <col min="13319" max="13319" width="10.85546875" style="100" customWidth="1"/>
    <col min="13320" max="13320" width="12" style="100" customWidth="1"/>
    <col min="13321" max="13321" width="12.5703125" style="100" customWidth="1"/>
    <col min="13322" max="13322" width="16.140625" style="100" customWidth="1"/>
    <col min="13323" max="13323" width="5.5703125" style="100" customWidth="1"/>
    <col min="13324" max="13326" width="0" style="100" hidden="1" customWidth="1"/>
    <col min="13327" max="13327" width="5.7109375" style="100" customWidth="1"/>
    <col min="13328" max="13328" width="9.5703125" style="100" customWidth="1"/>
    <col min="13329" max="13329" width="10" style="100" customWidth="1"/>
    <col min="13330" max="13330" width="13.5703125" style="100" customWidth="1"/>
    <col min="13331" max="13331" width="18.85546875" style="100" customWidth="1"/>
    <col min="13332" max="13332" width="13.5703125" style="100" customWidth="1"/>
    <col min="13333" max="13333" width="18.85546875" style="100" customWidth="1"/>
    <col min="13334" max="13334" width="9.42578125" style="100" customWidth="1"/>
    <col min="13335" max="13335" width="9.5703125" style="100" customWidth="1"/>
    <col min="13336" max="13336" width="10" style="100" customWidth="1"/>
    <col min="13337" max="13337" width="13.5703125" style="100" customWidth="1"/>
    <col min="13338" max="13338" width="18.85546875" style="100" customWidth="1"/>
    <col min="13339" max="13339" width="13.5703125" style="100" customWidth="1"/>
    <col min="13340" max="13340" width="18.85546875" style="100" customWidth="1"/>
    <col min="13341" max="13341" width="5.7109375" style="100" customWidth="1"/>
    <col min="13342" max="13342" width="17.5703125" style="100" customWidth="1"/>
    <col min="13343" max="13343" width="14.28515625" style="100" customWidth="1"/>
    <col min="13344" max="13344" width="17.7109375" style="100" customWidth="1"/>
    <col min="13345" max="13345" width="7.140625" style="100" customWidth="1"/>
    <col min="13346" max="13346" width="14.42578125" style="100" customWidth="1"/>
    <col min="13347" max="13347" width="17.5703125" style="100" customWidth="1"/>
    <col min="13348" max="13348" width="14.42578125" style="100" customWidth="1"/>
    <col min="13349" max="13349" width="17.7109375" style="100" customWidth="1"/>
    <col min="13350" max="13568" width="9.140625" style="100"/>
    <col min="13569" max="13569" width="5.7109375" style="100" customWidth="1"/>
    <col min="13570" max="13570" width="9.7109375" style="100" customWidth="1"/>
    <col min="13571" max="13571" width="42.85546875" style="100" customWidth="1"/>
    <col min="13572" max="13572" width="33" style="100" customWidth="1"/>
    <col min="13573" max="13573" width="18.7109375" style="100" customWidth="1"/>
    <col min="13574" max="13574" width="19.140625" style="100" customWidth="1"/>
    <col min="13575" max="13575" width="10.85546875" style="100" customWidth="1"/>
    <col min="13576" max="13576" width="12" style="100" customWidth="1"/>
    <col min="13577" max="13577" width="12.5703125" style="100" customWidth="1"/>
    <col min="13578" max="13578" width="16.140625" style="100" customWidth="1"/>
    <col min="13579" max="13579" width="5.5703125" style="100" customWidth="1"/>
    <col min="13580" max="13582" width="0" style="100" hidden="1" customWidth="1"/>
    <col min="13583" max="13583" width="5.7109375" style="100" customWidth="1"/>
    <col min="13584" max="13584" width="9.5703125" style="100" customWidth="1"/>
    <col min="13585" max="13585" width="10" style="100" customWidth="1"/>
    <col min="13586" max="13586" width="13.5703125" style="100" customWidth="1"/>
    <col min="13587" max="13587" width="18.85546875" style="100" customWidth="1"/>
    <col min="13588" max="13588" width="13.5703125" style="100" customWidth="1"/>
    <col min="13589" max="13589" width="18.85546875" style="100" customWidth="1"/>
    <col min="13590" max="13590" width="9.42578125" style="100" customWidth="1"/>
    <col min="13591" max="13591" width="9.5703125" style="100" customWidth="1"/>
    <col min="13592" max="13592" width="10" style="100" customWidth="1"/>
    <col min="13593" max="13593" width="13.5703125" style="100" customWidth="1"/>
    <col min="13594" max="13594" width="18.85546875" style="100" customWidth="1"/>
    <col min="13595" max="13595" width="13.5703125" style="100" customWidth="1"/>
    <col min="13596" max="13596" width="18.85546875" style="100" customWidth="1"/>
    <col min="13597" max="13597" width="5.7109375" style="100" customWidth="1"/>
    <col min="13598" max="13598" width="17.5703125" style="100" customWidth="1"/>
    <col min="13599" max="13599" width="14.28515625" style="100" customWidth="1"/>
    <col min="13600" max="13600" width="17.7109375" style="100" customWidth="1"/>
    <col min="13601" max="13601" width="7.140625" style="100" customWidth="1"/>
    <col min="13602" max="13602" width="14.42578125" style="100" customWidth="1"/>
    <col min="13603" max="13603" width="17.5703125" style="100" customWidth="1"/>
    <col min="13604" max="13604" width="14.42578125" style="100" customWidth="1"/>
    <col min="13605" max="13605" width="17.7109375" style="100" customWidth="1"/>
    <col min="13606" max="13824" width="9.140625" style="100"/>
    <col min="13825" max="13825" width="5.7109375" style="100" customWidth="1"/>
    <col min="13826" max="13826" width="9.7109375" style="100" customWidth="1"/>
    <col min="13827" max="13827" width="42.85546875" style="100" customWidth="1"/>
    <col min="13828" max="13828" width="33" style="100" customWidth="1"/>
    <col min="13829" max="13829" width="18.7109375" style="100" customWidth="1"/>
    <col min="13830" max="13830" width="19.140625" style="100" customWidth="1"/>
    <col min="13831" max="13831" width="10.85546875" style="100" customWidth="1"/>
    <col min="13832" max="13832" width="12" style="100" customWidth="1"/>
    <col min="13833" max="13833" width="12.5703125" style="100" customWidth="1"/>
    <col min="13834" max="13834" width="16.140625" style="100" customWidth="1"/>
    <col min="13835" max="13835" width="5.5703125" style="100" customWidth="1"/>
    <col min="13836" max="13838" width="0" style="100" hidden="1" customWidth="1"/>
    <col min="13839" max="13839" width="5.7109375" style="100" customWidth="1"/>
    <col min="13840" max="13840" width="9.5703125" style="100" customWidth="1"/>
    <col min="13841" max="13841" width="10" style="100" customWidth="1"/>
    <col min="13842" max="13842" width="13.5703125" style="100" customWidth="1"/>
    <col min="13843" max="13843" width="18.85546875" style="100" customWidth="1"/>
    <col min="13844" max="13844" width="13.5703125" style="100" customWidth="1"/>
    <col min="13845" max="13845" width="18.85546875" style="100" customWidth="1"/>
    <col min="13846" max="13846" width="9.42578125" style="100" customWidth="1"/>
    <col min="13847" max="13847" width="9.5703125" style="100" customWidth="1"/>
    <col min="13848" max="13848" width="10" style="100" customWidth="1"/>
    <col min="13849" max="13849" width="13.5703125" style="100" customWidth="1"/>
    <col min="13850" max="13850" width="18.85546875" style="100" customWidth="1"/>
    <col min="13851" max="13851" width="13.5703125" style="100" customWidth="1"/>
    <col min="13852" max="13852" width="18.85546875" style="100" customWidth="1"/>
    <col min="13853" max="13853" width="5.7109375" style="100" customWidth="1"/>
    <col min="13854" max="13854" width="17.5703125" style="100" customWidth="1"/>
    <col min="13855" max="13855" width="14.28515625" style="100" customWidth="1"/>
    <col min="13856" max="13856" width="17.7109375" style="100" customWidth="1"/>
    <col min="13857" max="13857" width="7.140625" style="100" customWidth="1"/>
    <col min="13858" max="13858" width="14.42578125" style="100" customWidth="1"/>
    <col min="13859" max="13859" width="17.5703125" style="100" customWidth="1"/>
    <col min="13860" max="13860" width="14.42578125" style="100" customWidth="1"/>
    <col min="13861" max="13861" width="17.7109375" style="100" customWidth="1"/>
    <col min="13862" max="14080" width="9.140625" style="100"/>
    <col min="14081" max="14081" width="5.7109375" style="100" customWidth="1"/>
    <col min="14082" max="14082" width="9.7109375" style="100" customWidth="1"/>
    <col min="14083" max="14083" width="42.85546875" style="100" customWidth="1"/>
    <col min="14084" max="14084" width="33" style="100" customWidth="1"/>
    <col min="14085" max="14085" width="18.7109375" style="100" customWidth="1"/>
    <col min="14086" max="14086" width="19.140625" style="100" customWidth="1"/>
    <col min="14087" max="14087" width="10.85546875" style="100" customWidth="1"/>
    <col min="14088" max="14088" width="12" style="100" customWidth="1"/>
    <col min="14089" max="14089" width="12.5703125" style="100" customWidth="1"/>
    <col min="14090" max="14090" width="16.140625" style="100" customWidth="1"/>
    <col min="14091" max="14091" width="5.5703125" style="100" customWidth="1"/>
    <col min="14092" max="14094" width="0" style="100" hidden="1" customWidth="1"/>
    <col min="14095" max="14095" width="5.7109375" style="100" customWidth="1"/>
    <col min="14096" max="14096" width="9.5703125" style="100" customWidth="1"/>
    <col min="14097" max="14097" width="10" style="100" customWidth="1"/>
    <col min="14098" max="14098" width="13.5703125" style="100" customWidth="1"/>
    <col min="14099" max="14099" width="18.85546875" style="100" customWidth="1"/>
    <col min="14100" max="14100" width="13.5703125" style="100" customWidth="1"/>
    <col min="14101" max="14101" width="18.85546875" style="100" customWidth="1"/>
    <col min="14102" max="14102" width="9.42578125" style="100" customWidth="1"/>
    <col min="14103" max="14103" width="9.5703125" style="100" customWidth="1"/>
    <col min="14104" max="14104" width="10" style="100" customWidth="1"/>
    <col min="14105" max="14105" width="13.5703125" style="100" customWidth="1"/>
    <col min="14106" max="14106" width="18.85546875" style="100" customWidth="1"/>
    <col min="14107" max="14107" width="13.5703125" style="100" customWidth="1"/>
    <col min="14108" max="14108" width="18.85546875" style="100" customWidth="1"/>
    <col min="14109" max="14109" width="5.7109375" style="100" customWidth="1"/>
    <col min="14110" max="14110" width="17.5703125" style="100" customWidth="1"/>
    <col min="14111" max="14111" width="14.28515625" style="100" customWidth="1"/>
    <col min="14112" max="14112" width="17.7109375" style="100" customWidth="1"/>
    <col min="14113" max="14113" width="7.140625" style="100" customWidth="1"/>
    <col min="14114" max="14114" width="14.42578125" style="100" customWidth="1"/>
    <col min="14115" max="14115" width="17.5703125" style="100" customWidth="1"/>
    <col min="14116" max="14116" width="14.42578125" style="100" customWidth="1"/>
    <col min="14117" max="14117" width="17.7109375" style="100" customWidth="1"/>
    <col min="14118" max="14336" width="9.140625" style="100"/>
    <col min="14337" max="14337" width="5.7109375" style="100" customWidth="1"/>
    <col min="14338" max="14338" width="9.7109375" style="100" customWidth="1"/>
    <col min="14339" max="14339" width="42.85546875" style="100" customWidth="1"/>
    <col min="14340" max="14340" width="33" style="100" customWidth="1"/>
    <col min="14341" max="14341" width="18.7109375" style="100" customWidth="1"/>
    <col min="14342" max="14342" width="19.140625" style="100" customWidth="1"/>
    <col min="14343" max="14343" width="10.85546875" style="100" customWidth="1"/>
    <col min="14344" max="14344" width="12" style="100" customWidth="1"/>
    <col min="14345" max="14345" width="12.5703125" style="100" customWidth="1"/>
    <col min="14346" max="14346" width="16.140625" style="100" customWidth="1"/>
    <col min="14347" max="14347" width="5.5703125" style="100" customWidth="1"/>
    <col min="14348" max="14350" width="0" style="100" hidden="1" customWidth="1"/>
    <col min="14351" max="14351" width="5.7109375" style="100" customWidth="1"/>
    <col min="14352" max="14352" width="9.5703125" style="100" customWidth="1"/>
    <col min="14353" max="14353" width="10" style="100" customWidth="1"/>
    <col min="14354" max="14354" width="13.5703125" style="100" customWidth="1"/>
    <col min="14355" max="14355" width="18.85546875" style="100" customWidth="1"/>
    <col min="14356" max="14356" width="13.5703125" style="100" customWidth="1"/>
    <col min="14357" max="14357" width="18.85546875" style="100" customWidth="1"/>
    <col min="14358" max="14358" width="9.42578125" style="100" customWidth="1"/>
    <col min="14359" max="14359" width="9.5703125" style="100" customWidth="1"/>
    <col min="14360" max="14360" width="10" style="100" customWidth="1"/>
    <col min="14361" max="14361" width="13.5703125" style="100" customWidth="1"/>
    <col min="14362" max="14362" width="18.85546875" style="100" customWidth="1"/>
    <col min="14363" max="14363" width="13.5703125" style="100" customWidth="1"/>
    <col min="14364" max="14364" width="18.85546875" style="100" customWidth="1"/>
    <col min="14365" max="14365" width="5.7109375" style="100" customWidth="1"/>
    <col min="14366" max="14366" width="17.5703125" style="100" customWidth="1"/>
    <col min="14367" max="14367" width="14.28515625" style="100" customWidth="1"/>
    <col min="14368" max="14368" width="17.7109375" style="100" customWidth="1"/>
    <col min="14369" max="14369" width="7.140625" style="100" customWidth="1"/>
    <col min="14370" max="14370" width="14.42578125" style="100" customWidth="1"/>
    <col min="14371" max="14371" width="17.5703125" style="100" customWidth="1"/>
    <col min="14372" max="14372" width="14.42578125" style="100" customWidth="1"/>
    <col min="14373" max="14373" width="17.7109375" style="100" customWidth="1"/>
    <col min="14374" max="14592" width="9.140625" style="100"/>
    <col min="14593" max="14593" width="5.7109375" style="100" customWidth="1"/>
    <col min="14594" max="14594" width="9.7109375" style="100" customWidth="1"/>
    <col min="14595" max="14595" width="42.85546875" style="100" customWidth="1"/>
    <col min="14596" max="14596" width="33" style="100" customWidth="1"/>
    <col min="14597" max="14597" width="18.7109375" style="100" customWidth="1"/>
    <col min="14598" max="14598" width="19.140625" style="100" customWidth="1"/>
    <col min="14599" max="14599" width="10.85546875" style="100" customWidth="1"/>
    <col min="14600" max="14600" width="12" style="100" customWidth="1"/>
    <col min="14601" max="14601" width="12.5703125" style="100" customWidth="1"/>
    <col min="14602" max="14602" width="16.140625" style="100" customWidth="1"/>
    <col min="14603" max="14603" width="5.5703125" style="100" customWidth="1"/>
    <col min="14604" max="14606" width="0" style="100" hidden="1" customWidth="1"/>
    <col min="14607" max="14607" width="5.7109375" style="100" customWidth="1"/>
    <col min="14608" max="14608" width="9.5703125" style="100" customWidth="1"/>
    <col min="14609" max="14609" width="10" style="100" customWidth="1"/>
    <col min="14610" max="14610" width="13.5703125" style="100" customWidth="1"/>
    <col min="14611" max="14611" width="18.85546875" style="100" customWidth="1"/>
    <col min="14612" max="14612" width="13.5703125" style="100" customWidth="1"/>
    <col min="14613" max="14613" width="18.85546875" style="100" customWidth="1"/>
    <col min="14614" max="14614" width="9.42578125" style="100" customWidth="1"/>
    <col min="14615" max="14615" width="9.5703125" style="100" customWidth="1"/>
    <col min="14616" max="14616" width="10" style="100" customWidth="1"/>
    <col min="14617" max="14617" width="13.5703125" style="100" customWidth="1"/>
    <col min="14618" max="14618" width="18.85546875" style="100" customWidth="1"/>
    <col min="14619" max="14619" width="13.5703125" style="100" customWidth="1"/>
    <col min="14620" max="14620" width="18.85546875" style="100" customWidth="1"/>
    <col min="14621" max="14621" width="5.7109375" style="100" customWidth="1"/>
    <col min="14622" max="14622" width="17.5703125" style="100" customWidth="1"/>
    <col min="14623" max="14623" width="14.28515625" style="100" customWidth="1"/>
    <col min="14624" max="14624" width="17.7109375" style="100" customWidth="1"/>
    <col min="14625" max="14625" width="7.140625" style="100" customWidth="1"/>
    <col min="14626" max="14626" width="14.42578125" style="100" customWidth="1"/>
    <col min="14627" max="14627" width="17.5703125" style="100" customWidth="1"/>
    <col min="14628" max="14628" width="14.42578125" style="100" customWidth="1"/>
    <col min="14629" max="14629" width="17.7109375" style="100" customWidth="1"/>
    <col min="14630" max="14848" width="9.140625" style="100"/>
    <col min="14849" max="14849" width="5.7109375" style="100" customWidth="1"/>
    <col min="14850" max="14850" width="9.7109375" style="100" customWidth="1"/>
    <col min="14851" max="14851" width="42.85546875" style="100" customWidth="1"/>
    <col min="14852" max="14852" width="33" style="100" customWidth="1"/>
    <col min="14853" max="14853" width="18.7109375" style="100" customWidth="1"/>
    <col min="14854" max="14854" width="19.140625" style="100" customWidth="1"/>
    <col min="14855" max="14855" width="10.85546875" style="100" customWidth="1"/>
    <col min="14856" max="14856" width="12" style="100" customWidth="1"/>
    <col min="14857" max="14857" width="12.5703125" style="100" customWidth="1"/>
    <col min="14858" max="14858" width="16.140625" style="100" customWidth="1"/>
    <col min="14859" max="14859" width="5.5703125" style="100" customWidth="1"/>
    <col min="14860" max="14862" width="0" style="100" hidden="1" customWidth="1"/>
    <col min="14863" max="14863" width="5.7109375" style="100" customWidth="1"/>
    <col min="14864" max="14864" width="9.5703125" style="100" customWidth="1"/>
    <col min="14865" max="14865" width="10" style="100" customWidth="1"/>
    <col min="14866" max="14866" width="13.5703125" style="100" customWidth="1"/>
    <col min="14867" max="14867" width="18.85546875" style="100" customWidth="1"/>
    <col min="14868" max="14868" width="13.5703125" style="100" customWidth="1"/>
    <col min="14869" max="14869" width="18.85546875" style="100" customWidth="1"/>
    <col min="14870" max="14870" width="9.42578125" style="100" customWidth="1"/>
    <col min="14871" max="14871" width="9.5703125" style="100" customWidth="1"/>
    <col min="14872" max="14872" width="10" style="100" customWidth="1"/>
    <col min="14873" max="14873" width="13.5703125" style="100" customWidth="1"/>
    <col min="14874" max="14874" width="18.85546875" style="100" customWidth="1"/>
    <col min="14875" max="14875" width="13.5703125" style="100" customWidth="1"/>
    <col min="14876" max="14876" width="18.85546875" style="100" customWidth="1"/>
    <col min="14877" max="14877" width="5.7109375" style="100" customWidth="1"/>
    <col min="14878" max="14878" width="17.5703125" style="100" customWidth="1"/>
    <col min="14879" max="14879" width="14.28515625" style="100" customWidth="1"/>
    <col min="14880" max="14880" width="17.7109375" style="100" customWidth="1"/>
    <col min="14881" max="14881" width="7.140625" style="100" customWidth="1"/>
    <col min="14882" max="14882" width="14.42578125" style="100" customWidth="1"/>
    <col min="14883" max="14883" width="17.5703125" style="100" customWidth="1"/>
    <col min="14884" max="14884" width="14.42578125" style="100" customWidth="1"/>
    <col min="14885" max="14885" width="17.7109375" style="100" customWidth="1"/>
    <col min="14886" max="15104" width="9.140625" style="100"/>
    <col min="15105" max="15105" width="5.7109375" style="100" customWidth="1"/>
    <col min="15106" max="15106" width="9.7109375" style="100" customWidth="1"/>
    <col min="15107" max="15107" width="42.85546875" style="100" customWidth="1"/>
    <col min="15108" max="15108" width="33" style="100" customWidth="1"/>
    <col min="15109" max="15109" width="18.7109375" style="100" customWidth="1"/>
    <col min="15110" max="15110" width="19.140625" style="100" customWidth="1"/>
    <col min="15111" max="15111" width="10.85546875" style="100" customWidth="1"/>
    <col min="15112" max="15112" width="12" style="100" customWidth="1"/>
    <col min="15113" max="15113" width="12.5703125" style="100" customWidth="1"/>
    <col min="15114" max="15114" width="16.140625" style="100" customWidth="1"/>
    <col min="15115" max="15115" width="5.5703125" style="100" customWidth="1"/>
    <col min="15116" max="15118" width="0" style="100" hidden="1" customWidth="1"/>
    <col min="15119" max="15119" width="5.7109375" style="100" customWidth="1"/>
    <col min="15120" max="15120" width="9.5703125" style="100" customWidth="1"/>
    <col min="15121" max="15121" width="10" style="100" customWidth="1"/>
    <col min="15122" max="15122" width="13.5703125" style="100" customWidth="1"/>
    <col min="15123" max="15123" width="18.85546875" style="100" customWidth="1"/>
    <col min="15124" max="15124" width="13.5703125" style="100" customWidth="1"/>
    <col min="15125" max="15125" width="18.85546875" style="100" customWidth="1"/>
    <col min="15126" max="15126" width="9.42578125" style="100" customWidth="1"/>
    <col min="15127" max="15127" width="9.5703125" style="100" customWidth="1"/>
    <col min="15128" max="15128" width="10" style="100" customWidth="1"/>
    <col min="15129" max="15129" width="13.5703125" style="100" customWidth="1"/>
    <col min="15130" max="15130" width="18.85546875" style="100" customWidth="1"/>
    <col min="15131" max="15131" width="13.5703125" style="100" customWidth="1"/>
    <col min="15132" max="15132" width="18.85546875" style="100" customWidth="1"/>
    <col min="15133" max="15133" width="5.7109375" style="100" customWidth="1"/>
    <col min="15134" max="15134" width="17.5703125" style="100" customWidth="1"/>
    <col min="15135" max="15135" width="14.28515625" style="100" customWidth="1"/>
    <col min="15136" max="15136" width="17.7109375" style="100" customWidth="1"/>
    <col min="15137" max="15137" width="7.140625" style="100" customWidth="1"/>
    <col min="15138" max="15138" width="14.42578125" style="100" customWidth="1"/>
    <col min="15139" max="15139" width="17.5703125" style="100" customWidth="1"/>
    <col min="15140" max="15140" width="14.42578125" style="100" customWidth="1"/>
    <col min="15141" max="15141" width="17.7109375" style="100" customWidth="1"/>
    <col min="15142" max="15360" width="9.140625" style="100"/>
    <col min="15361" max="15361" width="5.7109375" style="100" customWidth="1"/>
    <col min="15362" max="15362" width="9.7109375" style="100" customWidth="1"/>
    <col min="15363" max="15363" width="42.85546875" style="100" customWidth="1"/>
    <col min="15364" max="15364" width="33" style="100" customWidth="1"/>
    <col min="15365" max="15365" width="18.7109375" style="100" customWidth="1"/>
    <col min="15366" max="15366" width="19.140625" style="100" customWidth="1"/>
    <col min="15367" max="15367" width="10.85546875" style="100" customWidth="1"/>
    <col min="15368" max="15368" width="12" style="100" customWidth="1"/>
    <col min="15369" max="15369" width="12.5703125" style="100" customWidth="1"/>
    <col min="15370" max="15370" width="16.140625" style="100" customWidth="1"/>
    <col min="15371" max="15371" width="5.5703125" style="100" customWidth="1"/>
    <col min="15372" max="15374" width="0" style="100" hidden="1" customWidth="1"/>
    <col min="15375" max="15375" width="5.7109375" style="100" customWidth="1"/>
    <col min="15376" max="15376" width="9.5703125" style="100" customWidth="1"/>
    <col min="15377" max="15377" width="10" style="100" customWidth="1"/>
    <col min="15378" max="15378" width="13.5703125" style="100" customWidth="1"/>
    <col min="15379" max="15379" width="18.85546875" style="100" customWidth="1"/>
    <col min="15380" max="15380" width="13.5703125" style="100" customWidth="1"/>
    <col min="15381" max="15381" width="18.85546875" style="100" customWidth="1"/>
    <col min="15382" max="15382" width="9.42578125" style="100" customWidth="1"/>
    <col min="15383" max="15383" width="9.5703125" style="100" customWidth="1"/>
    <col min="15384" max="15384" width="10" style="100" customWidth="1"/>
    <col min="15385" max="15385" width="13.5703125" style="100" customWidth="1"/>
    <col min="15386" max="15386" width="18.85546875" style="100" customWidth="1"/>
    <col min="15387" max="15387" width="13.5703125" style="100" customWidth="1"/>
    <col min="15388" max="15388" width="18.85546875" style="100" customWidth="1"/>
    <col min="15389" max="15389" width="5.7109375" style="100" customWidth="1"/>
    <col min="15390" max="15390" width="17.5703125" style="100" customWidth="1"/>
    <col min="15391" max="15391" width="14.28515625" style="100" customWidth="1"/>
    <col min="15392" max="15392" width="17.7109375" style="100" customWidth="1"/>
    <col min="15393" max="15393" width="7.140625" style="100" customWidth="1"/>
    <col min="15394" max="15394" width="14.42578125" style="100" customWidth="1"/>
    <col min="15395" max="15395" width="17.5703125" style="100" customWidth="1"/>
    <col min="15396" max="15396" width="14.42578125" style="100" customWidth="1"/>
    <col min="15397" max="15397" width="17.7109375" style="100" customWidth="1"/>
    <col min="15398" max="15616" width="9.140625" style="100"/>
    <col min="15617" max="15617" width="5.7109375" style="100" customWidth="1"/>
    <col min="15618" max="15618" width="9.7109375" style="100" customWidth="1"/>
    <col min="15619" max="15619" width="42.85546875" style="100" customWidth="1"/>
    <col min="15620" max="15620" width="33" style="100" customWidth="1"/>
    <col min="15621" max="15621" width="18.7109375" style="100" customWidth="1"/>
    <col min="15622" max="15622" width="19.140625" style="100" customWidth="1"/>
    <col min="15623" max="15623" width="10.85546875" style="100" customWidth="1"/>
    <col min="15624" max="15624" width="12" style="100" customWidth="1"/>
    <col min="15625" max="15625" width="12.5703125" style="100" customWidth="1"/>
    <col min="15626" max="15626" width="16.140625" style="100" customWidth="1"/>
    <col min="15627" max="15627" width="5.5703125" style="100" customWidth="1"/>
    <col min="15628" max="15630" width="0" style="100" hidden="1" customWidth="1"/>
    <col min="15631" max="15631" width="5.7109375" style="100" customWidth="1"/>
    <col min="15632" max="15632" width="9.5703125" style="100" customWidth="1"/>
    <col min="15633" max="15633" width="10" style="100" customWidth="1"/>
    <col min="15634" max="15634" width="13.5703125" style="100" customWidth="1"/>
    <col min="15635" max="15635" width="18.85546875" style="100" customWidth="1"/>
    <col min="15636" max="15636" width="13.5703125" style="100" customWidth="1"/>
    <col min="15637" max="15637" width="18.85546875" style="100" customWidth="1"/>
    <col min="15638" max="15638" width="9.42578125" style="100" customWidth="1"/>
    <col min="15639" max="15639" width="9.5703125" style="100" customWidth="1"/>
    <col min="15640" max="15640" width="10" style="100" customWidth="1"/>
    <col min="15641" max="15641" width="13.5703125" style="100" customWidth="1"/>
    <col min="15642" max="15642" width="18.85546875" style="100" customWidth="1"/>
    <col min="15643" max="15643" width="13.5703125" style="100" customWidth="1"/>
    <col min="15644" max="15644" width="18.85546875" style="100" customWidth="1"/>
    <col min="15645" max="15645" width="5.7109375" style="100" customWidth="1"/>
    <col min="15646" max="15646" width="17.5703125" style="100" customWidth="1"/>
    <col min="15647" max="15647" width="14.28515625" style="100" customWidth="1"/>
    <col min="15648" max="15648" width="17.7109375" style="100" customWidth="1"/>
    <col min="15649" max="15649" width="7.140625" style="100" customWidth="1"/>
    <col min="15650" max="15650" width="14.42578125" style="100" customWidth="1"/>
    <col min="15651" max="15651" width="17.5703125" style="100" customWidth="1"/>
    <col min="15652" max="15652" width="14.42578125" style="100" customWidth="1"/>
    <col min="15653" max="15653" width="17.7109375" style="100" customWidth="1"/>
    <col min="15654" max="15872" width="9.140625" style="100"/>
    <col min="15873" max="15873" width="5.7109375" style="100" customWidth="1"/>
    <col min="15874" max="15874" width="9.7109375" style="100" customWidth="1"/>
    <col min="15875" max="15875" width="42.85546875" style="100" customWidth="1"/>
    <col min="15876" max="15876" width="33" style="100" customWidth="1"/>
    <col min="15877" max="15877" width="18.7109375" style="100" customWidth="1"/>
    <col min="15878" max="15878" width="19.140625" style="100" customWidth="1"/>
    <col min="15879" max="15879" width="10.85546875" style="100" customWidth="1"/>
    <col min="15880" max="15880" width="12" style="100" customWidth="1"/>
    <col min="15881" max="15881" width="12.5703125" style="100" customWidth="1"/>
    <col min="15882" max="15882" width="16.140625" style="100" customWidth="1"/>
    <col min="15883" max="15883" width="5.5703125" style="100" customWidth="1"/>
    <col min="15884" max="15886" width="0" style="100" hidden="1" customWidth="1"/>
    <col min="15887" max="15887" width="5.7109375" style="100" customWidth="1"/>
    <col min="15888" max="15888" width="9.5703125" style="100" customWidth="1"/>
    <col min="15889" max="15889" width="10" style="100" customWidth="1"/>
    <col min="15890" max="15890" width="13.5703125" style="100" customWidth="1"/>
    <col min="15891" max="15891" width="18.85546875" style="100" customWidth="1"/>
    <col min="15892" max="15892" width="13.5703125" style="100" customWidth="1"/>
    <col min="15893" max="15893" width="18.85546875" style="100" customWidth="1"/>
    <col min="15894" max="15894" width="9.42578125" style="100" customWidth="1"/>
    <col min="15895" max="15895" width="9.5703125" style="100" customWidth="1"/>
    <col min="15896" max="15896" width="10" style="100" customWidth="1"/>
    <col min="15897" max="15897" width="13.5703125" style="100" customWidth="1"/>
    <col min="15898" max="15898" width="18.85546875" style="100" customWidth="1"/>
    <col min="15899" max="15899" width="13.5703125" style="100" customWidth="1"/>
    <col min="15900" max="15900" width="18.85546875" style="100" customWidth="1"/>
    <col min="15901" max="15901" width="5.7109375" style="100" customWidth="1"/>
    <col min="15902" max="15902" width="17.5703125" style="100" customWidth="1"/>
    <col min="15903" max="15903" width="14.28515625" style="100" customWidth="1"/>
    <col min="15904" max="15904" width="17.7109375" style="100" customWidth="1"/>
    <col min="15905" max="15905" width="7.140625" style="100" customWidth="1"/>
    <col min="15906" max="15906" width="14.42578125" style="100" customWidth="1"/>
    <col min="15907" max="15907" width="17.5703125" style="100" customWidth="1"/>
    <col min="15908" max="15908" width="14.42578125" style="100" customWidth="1"/>
    <col min="15909" max="15909" width="17.7109375" style="100" customWidth="1"/>
    <col min="15910" max="16128" width="9.140625" style="100"/>
    <col min="16129" max="16129" width="5.7109375" style="100" customWidth="1"/>
    <col min="16130" max="16130" width="9.7109375" style="100" customWidth="1"/>
    <col min="16131" max="16131" width="42.85546875" style="100" customWidth="1"/>
    <col min="16132" max="16132" width="33" style="100" customWidth="1"/>
    <col min="16133" max="16133" width="18.7109375" style="100" customWidth="1"/>
    <col min="16134" max="16134" width="19.140625" style="100" customWidth="1"/>
    <col min="16135" max="16135" width="10.85546875" style="100" customWidth="1"/>
    <col min="16136" max="16136" width="12" style="100" customWidth="1"/>
    <col min="16137" max="16137" width="12.5703125" style="100" customWidth="1"/>
    <col min="16138" max="16138" width="16.140625" style="100" customWidth="1"/>
    <col min="16139" max="16139" width="5.5703125" style="100" customWidth="1"/>
    <col min="16140" max="16142" width="0" style="100" hidden="1" customWidth="1"/>
    <col min="16143" max="16143" width="5.7109375" style="100" customWidth="1"/>
    <col min="16144" max="16144" width="9.5703125" style="100" customWidth="1"/>
    <col min="16145" max="16145" width="10" style="100" customWidth="1"/>
    <col min="16146" max="16146" width="13.5703125" style="100" customWidth="1"/>
    <col min="16147" max="16147" width="18.85546875" style="100" customWidth="1"/>
    <col min="16148" max="16148" width="13.5703125" style="100" customWidth="1"/>
    <col min="16149" max="16149" width="18.85546875" style="100" customWidth="1"/>
    <col min="16150" max="16150" width="9.42578125" style="100" customWidth="1"/>
    <col min="16151" max="16151" width="9.5703125" style="100" customWidth="1"/>
    <col min="16152" max="16152" width="10" style="100" customWidth="1"/>
    <col min="16153" max="16153" width="13.5703125" style="100" customWidth="1"/>
    <col min="16154" max="16154" width="18.85546875" style="100" customWidth="1"/>
    <col min="16155" max="16155" width="13.5703125" style="100" customWidth="1"/>
    <col min="16156" max="16156" width="18.85546875" style="100" customWidth="1"/>
    <col min="16157" max="16157" width="5.7109375" style="100" customWidth="1"/>
    <col min="16158" max="16158" width="17.5703125" style="100" customWidth="1"/>
    <col min="16159" max="16159" width="14.28515625" style="100" customWidth="1"/>
    <col min="16160" max="16160" width="17.7109375" style="100" customWidth="1"/>
    <col min="16161" max="16161" width="7.140625" style="100" customWidth="1"/>
    <col min="16162" max="16162" width="14.42578125" style="100" customWidth="1"/>
    <col min="16163" max="16163" width="17.5703125" style="100" customWidth="1"/>
    <col min="16164" max="16164" width="14.42578125" style="100" customWidth="1"/>
    <col min="16165" max="16165" width="17.7109375" style="100" customWidth="1"/>
    <col min="16166" max="16384" width="9.140625" style="100"/>
  </cols>
  <sheetData>
    <row r="1" spans="1:38" ht="90" customHeight="1">
      <c r="D1" s="101"/>
      <c r="E1" s="240" t="s">
        <v>199</v>
      </c>
      <c r="F1" s="240"/>
      <c r="G1" s="240"/>
      <c r="H1" s="240"/>
      <c r="I1" s="240"/>
      <c r="J1" s="240"/>
      <c r="L1" s="103" t="s">
        <v>0</v>
      </c>
      <c r="N1" s="104">
        <v>23</v>
      </c>
    </row>
    <row r="2" spans="1:38" ht="16.5" customHeight="1">
      <c r="D2" s="101"/>
      <c r="E2" s="240"/>
      <c r="F2" s="240"/>
      <c r="G2" s="240"/>
      <c r="H2" s="240"/>
      <c r="I2" s="240"/>
      <c r="J2" s="240"/>
      <c r="L2" s="107" t="e">
        <f ca="1">INDIRECT("лоты!C"&amp;SUM(N1,3))</f>
        <v>#REF!</v>
      </c>
      <c r="M2" s="108" t="s">
        <v>1</v>
      </c>
      <c r="N2" s="109"/>
      <c r="O2" s="110"/>
      <c r="P2" s="220" t="s">
        <v>2</v>
      </c>
      <c r="Q2" s="220"/>
      <c r="R2" s="220"/>
      <c r="S2" s="220"/>
      <c r="T2" s="220"/>
      <c r="U2" s="220"/>
      <c r="V2" s="220"/>
      <c r="W2" s="220"/>
      <c r="X2" s="220"/>
      <c r="Y2" s="220"/>
      <c r="Z2" s="220"/>
      <c r="AA2" s="220"/>
      <c r="AB2" s="220"/>
      <c r="AD2" s="111"/>
      <c r="AE2" s="111"/>
      <c r="AF2" s="111"/>
      <c r="AG2" s="111"/>
      <c r="AH2" s="112"/>
      <c r="AI2" s="111"/>
      <c r="AJ2" s="111"/>
      <c r="AK2" s="112"/>
      <c r="AL2" s="111"/>
    </row>
    <row r="3" spans="1:38" ht="15" customHeight="1">
      <c r="D3" s="101"/>
      <c r="E3" s="240"/>
      <c r="F3" s="240"/>
      <c r="G3" s="240"/>
      <c r="H3" s="240"/>
      <c r="I3" s="240"/>
      <c r="J3" s="240"/>
      <c r="L3" s="100" t="e">
        <f ca="1">IF(INDIRECT("лоты!d"&amp;SUM(N1,3))="","",INDIRECT("лоты!d"&amp;SUM(N1,3)))</f>
        <v>#REF!</v>
      </c>
      <c r="M3" s="100" t="s">
        <v>3</v>
      </c>
      <c r="N3" s="113"/>
      <c r="O3" s="110"/>
      <c r="AI3" s="111"/>
      <c r="AJ3" s="111"/>
      <c r="AK3" s="112"/>
      <c r="AL3" s="111"/>
    </row>
    <row r="4" spans="1:38" ht="15" customHeight="1">
      <c r="L4" s="108">
        <v>127</v>
      </c>
      <c r="M4" s="108" t="s">
        <v>4</v>
      </c>
      <c r="N4" s="109"/>
      <c r="O4" s="110"/>
      <c r="P4" s="205" t="s">
        <v>5</v>
      </c>
      <c r="Q4" s="205" t="s">
        <v>6</v>
      </c>
      <c r="R4" s="205" t="s">
        <v>7</v>
      </c>
      <c r="S4" s="205" t="s">
        <v>8</v>
      </c>
      <c r="T4" s="205" t="s">
        <v>9</v>
      </c>
      <c r="U4" s="205" t="s">
        <v>10</v>
      </c>
      <c r="V4" s="205" t="s">
        <v>11</v>
      </c>
      <c r="W4" s="205" t="s">
        <v>12</v>
      </c>
      <c r="X4" s="209" t="s">
        <v>13</v>
      </c>
      <c r="Y4" s="210" t="s">
        <v>14</v>
      </c>
      <c r="Z4" s="211"/>
      <c r="AA4" s="210" t="s">
        <v>15</v>
      </c>
      <c r="AB4" s="211"/>
      <c r="AI4" s="111"/>
      <c r="AJ4" s="111"/>
      <c r="AK4" s="112"/>
      <c r="AL4" s="111"/>
    </row>
    <row r="5" spans="1:38" ht="15" customHeight="1">
      <c r="B5" s="241" t="s">
        <v>170</v>
      </c>
      <c r="C5" s="241"/>
      <c r="D5" s="241"/>
      <c r="E5" s="241"/>
      <c r="F5" s="241"/>
      <c r="G5" s="241"/>
      <c r="H5" s="241"/>
      <c r="I5" s="241"/>
      <c r="J5" s="241"/>
      <c r="L5" s="111">
        <v>127</v>
      </c>
      <c r="M5" s="111" t="s">
        <v>17</v>
      </c>
      <c r="N5" s="113"/>
      <c r="O5" s="110"/>
      <c r="P5" s="206"/>
      <c r="Q5" s="206"/>
      <c r="R5" s="206"/>
      <c r="S5" s="206"/>
      <c r="T5" s="206"/>
      <c r="U5" s="206"/>
      <c r="V5" s="206"/>
      <c r="W5" s="206"/>
      <c r="X5" s="209"/>
      <c r="Y5" s="212"/>
      <c r="Z5" s="213"/>
      <c r="AA5" s="212"/>
      <c r="AB5" s="213"/>
      <c r="AI5" s="111"/>
      <c r="AJ5" s="111"/>
      <c r="AK5" s="112"/>
      <c r="AL5" s="111"/>
    </row>
    <row r="6" spans="1:38" ht="15.75" customHeight="1">
      <c r="B6" s="241"/>
      <c r="C6" s="241"/>
      <c r="D6" s="241"/>
      <c r="E6" s="241"/>
      <c r="F6" s="241"/>
      <c r="G6" s="241"/>
      <c r="H6" s="241"/>
      <c r="I6" s="241"/>
      <c r="J6" s="241"/>
      <c r="L6" s="114">
        <v>249</v>
      </c>
      <c r="M6" s="108" t="s">
        <v>18</v>
      </c>
      <c r="N6" s="108"/>
      <c r="P6" s="206"/>
      <c r="Q6" s="206"/>
      <c r="R6" s="206"/>
      <c r="S6" s="206"/>
      <c r="T6" s="206"/>
      <c r="U6" s="206"/>
      <c r="V6" s="206"/>
      <c r="W6" s="206"/>
      <c r="X6" s="209"/>
      <c r="Y6" s="212"/>
      <c r="Z6" s="213"/>
      <c r="AA6" s="212"/>
      <c r="AB6" s="213"/>
      <c r="AI6" s="111"/>
      <c r="AJ6" s="111"/>
      <c r="AK6" s="112"/>
      <c r="AL6" s="111"/>
    </row>
    <row r="7" spans="1:38" ht="15.75" customHeight="1">
      <c r="A7" s="115"/>
      <c r="L7" s="111">
        <v>250</v>
      </c>
      <c r="M7" s="111" t="s">
        <v>19</v>
      </c>
      <c r="N7" s="111"/>
      <c r="P7" s="207"/>
      <c r="Q7" s="207"/>
      <c r="R7" s="207"/>
      <c r="S7" s="207"/>
      <c r="T7" s="207"/>
      <c r="U7" s="207"/>
      <c r="V7" s="207"/>
      <c r="W7" s="207"/>
      <c r="X7" s="209"/>
      <c r="Y7" s="214"/>
      <c r="Z7" s="215"/>
      <c r="AA7" s="214"/>
      <c r="AB7" s="215"/>
      <c r="AI7" s="111"/>
      <c r="AJ7" s="111"/>
      <c r="AK7" s="112"/>
      <c r="AL7" s="111"/>
    </row>
    <row r="8" spans="1:38" ht="15.75" customHeight="1">
      <c r="A8" s="115"/>
      <c r="B8" s="241" t="s">
        <v>20</v>
      </c>
      <c r="C8" s="241"/>
      <c r="D8" s="241"/>
      <c r="E8" s="241"/>
      <c r="F8" s="241"/>
      <c r="G8" s="241"/>
      <c r="H8" s="241"/>
      <c r="I8" s="241"/>
      <c r="J8" s="241"/>
      <c r="L8" s="108">
        <v>1</v>
      </c>
      <c r="M8" s="108" t="s">
        <v>21</v>
      </c>
      <c r="N8" s="108"/>
      <c r="P8" s="116">
        <v>1</v>
      </c>
      <c r="Q8" s="117">
        <v>1</v>
      </c>
      <c r="R8" s="117">
        <v>1</v>
      </c>
      <c r="S8" s="117">
        <v>1</v>
      </c>
      <c r="T8" s="117">
        <v>1</v>
      </c>
      <c r="U8" s="117">
        <v>1</v>
      </c>
      <c r="V8" s="117">
        <v>0</v>
      </c>
      <c r="W8" s="117">
        <v>0</v>
      </c>
      <c r="X8" s="117">
        <v>0</v>
      </c>
      <c r="Y8" s="217" t="s">
        <v>22</v>
      </c>
      <c r="Z8" s="217"/>
      <c r="AA8" s="217" t="s">
        <v>23</v>
      </c>
      <c r="AB8" s="217"/>
      <c r="AD8" s="111"/>
      <c r="AE8" s="111"/>
      <c r="AF8" s="111"/>
      <c r="AG8" s="111"/>
      <c r="AH8" s="112"/>
      <c r="AI8" s="111"/>
      <c r="AJ8" s="111"/>
      <c r="AK8" s="112"/>
      <c r="AL8" s="111"/>
    </row>
    <row r="9" spans="1:38" ht="15.75" customHeight="1">
      <c r="A9" s="115"/>
      <c r="B9" s="241"/>
      <c r="C9" s="241"/>
      <c r="D9" s="241"/>
      <c r="E9" s="241"/>
      <c r="F9" s="241"/>
      <c r="G9" s="241"/>
      <c r="H9" s="241"/>
      <c r="I9" s="241"/>
      <c r="J9" s="241"/>
      <c r="L9" s="108" t="s">
        <v>24</v>
      </c>
      <c r="M9" s="108" t="s">
        <v>25</v>
      </c>
      <c r="N9" s="108"/>
      <c r="P9" s="116">
        <v>2</v>
      </c>
      <c r="Q9" s="117">
        <v>0</v>
      </c>
      <c r="R9" s="117">
        <v>0</v>
      </c>
      <c r="S9" s="117">
        <v>0</v>
      </c>
      <c r="T9" s="117">
        <v>0</v>
      </c>
      <c r="U9" s="117">
        <v>0</v>
      </c>
      <c r="V9" s="117">
        <v>1</v>
      </c>
      <c r="W9" s="117">
        <v>1</v>
      </c>
      <c r="X9" s="117">
        <v>1</v>
      </c>
      <c r="Y9" s="217" t="s">
        <v>22</v>
      </c>
      <c r="Z9" s="217"/>
      <c r="AA9" s="217" t="s">
        <v>23</v>
      </c>
      <c r="AB9" s="217"/>
      <c r="AD9" s="111"/>
      <c r="AE9" s="111"/>
      <c r="AF9" s="111"/>
      <c r="AG9" s="111"/>
      <c r="AH9" s="112"/>
      <c r="AI9" s="111"/>
      <c r="AJ9" s="111"/>
      <c r="AK9" s="112"/>
      <c r="AL9" s="111"/>
    </row>
    <row r="10" spans="1:38" ht="15.75" customHeight="1">
      <c r="A10" s="115"/>
      <c r="B10" s="242" t="s">
        <v>26</v>
      </c>
      <c r="C10" s="242"/>
      <c r="D10" s="242"/>
      <c r="E10" s="242"/>
      <c r="F10" s="242"/>
      <c r="G10" s="242"/>
      <c r="H10" s="242"/>
      <c r="I10" s="242"/>
      <c r="J10" s="242"/>
      <c r="L10" s="118" t="e">
        <f ca="1">INDIRECT("лоты!e"&amp;SUM(N1,3))</f>
        <v>#REF!</v>
      </c>
      <c r="M10" s="108" t="s">
        <v>27</v>
      </c>
      <c r="N10" s="108"/>
      <c r="P10" s="116">
        <v>3</v>
      </c>
      <c r="Q10" s="117">
        <v>1</v>
      </c>
      <c r="R10" s="117">
        <v>1</v>
      </c>
      <c r="S10" s="117">
        <v>1</v>
      </c>
      <c r="T10" s="117">
        <v>1</v>
      </c>
      <c r="U10" s="117">
        <v>1</v>
      </c>
      <c r="V10" s="117">
        <v>0</v>
      </c>
      <c r="W10" s="117">
        <v>0</v>
      </c>
      <c r="X10" s="117">
        <v>0</v>
      </c>
      <c r="Y10" s="217" t="s">
        <v>28</v>
      </c>
      <c r="Z10" s="217"/>
      <c r="AA10" s="217" t="s">
        <v>29</v>
      </c>
      <c r="AB10" s="217"/>
      <c r="AD10" s="111"/>
      <c r="AE10" s="111"/>
      <c r="AF10" s="111"/>
      <c r="AG10" s="111"/>
      <c r="AH10" s="112"/>
      <c r="AI10" s="111"/>
      <c r="AJ10" s="111"/>
      <c r="AK10" s="112"/>
      <c r="AL10" s="111"/>
    </row>
    <row r="11" spans="1:38" ht="15.75" customHeight="1">
      <c r="A11" s="115"/>
      <c r="B11" s="242"/>
      <c r="C11" s="242"/>
      <c r="D11" s="242"/>
      <c r="E11" s="242"/>
      <c r="F11" s="242"/>
      <c r="G11" s="242"/>
      <c r="H11" s="242"/>
      <c r="I11" s="242"/>
      <c r="J11" s="242"/>
      <c r="L11" s="111" t="str">
        <f>INDEX(C113:C222,MATCH(L9,C113:C222,0)-1)</f>
        <v>ТЦ "Москва"</v>
      </c>
      <c r="M11" s="119" t="s">
        <v>30</v>
      </c>
      <c r="N11" s="111"/>
      <c r="O11" s="120"/>
      <c r="P11" s="116">
        <v>4</v>
      </c>
      <c r="Q11" s="117">
        <v>0</v>
      </c>
      <c r="R11" s="117">
        <v>0</v>
      </c>
      <c r="S11" s="117">
        <v>0</v>
      </c>
      <c r="T11" s="117">
        <v>0</v>
      </c>
      <c r="U11" s="117">
        <v>0</v>
      </c>
      <c r="V11" s="117">
        <v>1</v>
      </c>
      <c r="W11" s="117">
        <v>1</v>
      </c>
      <c r="X11" s="117">
        <v>1</v>
      </c>
      <c r="Y11" s="217" t="s">
        <v>28</v>
      </c>
      <c r="Z11" s="217"/>
      <c r="AA11" s="217" t="s">
        <v>29</v>
      </c>
      <c r="AB11" s="217"/>
      <c r="AD11" s="111"/>
      <c r="AE11" s="111"/>
      <c r="AF11" s="111"/>
      <c r="AG11" s="111"/>
      <c r="AH11" s="112"/>
      <c r="AI11" s="111"/>
      <c r="AJ11" s="111"/>
      <c r="AK11" s="112"/>
      <c r="AL11" s="111"/>
    </row>
    <row r="12" spans="1:38" ht="15.75" customHeight="1">
      <c r="A12" s="115"/>
      <c r="L12" s="119"/>
      <c r="M12" s="111"/>
      <c r="N12" s="121" t="s">
        <v>31</v>
      </c>
      <c r="O12" s="120"/>
      <c r="AD12" s="111"/>
      <c r="AE12" s="111"/>
      <c r="AF12" s="111"/>
      <c r="AG12" s="111"/>
      <c r="AH12" s="112"/>
      <c r="AI12" s="111"/>
      <c r="AJ12" s="111"/>
      <c r="AK12" s="112"/>
      <c r="AL12" s="111"/>
    </row>
    <row r="13" spans="1:38" ht="15.75" customHeight="1">
      <c r="A13" s="115"/>
      <c r="L13" s="122" t="e">
        <v>#N/A</v>
      </c>
      <c r="M13" s="111" t="s">
        <v>32</v>
      </c>
      <c r="N13" s="123" t="e">
        <f>L13-E39</f>
        <v>#N/A</v>
      </c>
      <c r="O13" s="120"/>
      <c r="P13" s="208" t="s">
        <v>33</v>
      </c>
      <c r="Q13" s="208"/>
      <c r="R13" s="208"/>
      <c r="S13" s="208"/>
      <c r="T13" s="208"/>
      <c r="U13" s="208"/>
      <c r="V13" s="208"/>
      <c r="W13" s="208"/>
      <c r="X13" s="208"/>
      <c r="Y13" s="208"/>
      <c r="Z13" s="208"/>
      <c r="AA13" s="208"/>
      <c r="AB13" s="208"/>
      <c r="AC13" s="124"/>
      <c r="AD13" s="111"/>
      <c r="AE13" s="111"/>
      <c r="AF13" s="111"/>
      <c r="AG13" s="111"/>
      <c r="AH13" s="112"/>
      <c r="AI13" s="111"/>
      <c r="AJ13" s="111"/>
      <c r="AK13" s="112"/>
      <c r="AL13" s="111"/>
    </row>
    <row r="14" spans="1:38" ht="15.75" customHeight="1">
      <c r="A14" s="115"/>
      <c r="B14" s="241" t="s">
        <v>34</v>
      </c>
      <c r="C14" s="241"/>
      <c r="D14" s="241"/>
      <c r="E14" s="241"/>
      <c r="F14" s="241"/>
      <c r="G14" s="241"/>
      <c r="H14" s="241"/>
      <c r="I14" s="241"/>
      <c r="J14" s="241"/>
      <c r="L14" s="125" t="e">
        <v>#N/A</v>
      </c>
      <c r="M14" s="100" t="s">
        <v>35</v>
      </c>
      <c r="N14" s="123" t="e">
        <f>L14-E35</f>
        <v>#N/A</v>
      </c>
      <c r="O14" s="120"/>
      <c r="AD14" s="111"/>
      <c r="AE14" s="111"/>
      <c r="AF14" s="111"/>
      <c r="AG14" s="111"/>
      <c r="AH14" s="112"/>
      <c r="AI14" s="111"/>
      <c r="AJ14" s="111"/>
      <c r="AK14" s="112"/>
      <c r="AL14" s="111"/>
    </row>
    <row r="15" spans="1:38" ht="15.75" customHeight="1">
      <c r="A15" s="115"/>
      <c r="B15" s="241"/>
      <c r="C15" s="241"/>
      <c r="D15" s="241"/>
      <c r="E15" s="241"/>
      <c r="F15" s="241"/>
      <c r="G15" s="241"/>
      <c r="H15" s="241"/>
      <c r="I15" s="241"/>
      <c r="J15" s="241"/>
      <c r="L15" s="125" t="e">
        <v>#N/A</v>
      </c>
      <c r="M15" s="111" t="s">
        <v>36</v>
      </c>
      <c r="N15" s="123" t="e">
        <f>L15-E37</f>
        <v>#N/A</v>
      </c>
      <c r="O15" s="120"/>
      <c r="P15" s="219" t="s">
        <v>5</v>
      </c>
      <c r="Q15" s="219"/>
      <c r="R15" s="219"/>
      <c r="S15" s="219"/>
      <c r="T15" s="209" t="s">
        <v>37</v>
      </c>
      <c r="U15" s="209"/>
      <c r="V15" s="209"/>
      <c r="W15" s="209" t="s">
        <v>38</v>
      </c>
      <c r="X15" s="209"/>
      <c r="Y15" s="209"/>
      <c r="Z15" s="209" t="s">
        <v>39</v>
      </c>
      <c r="AA15" s="209"/>
      <c r="AB15" s="209"/>
      <c r="AD15" s="111"/>
      <c r="AE15" s="111"/>
      <c r="AF15" s="111"/>
      <c r="AG15" s="111"/>
      <c r="AH15" s="112"/>
      <c r="AI15" s="111"/>
      <c r="AJ15" s="111"/>
      <c r="AK15" s="112"/>
      <c r="AL15" s="111"/>
    </row>
    <row r="16" spans="1:38" ht="15.75" customHeight="1">
      <c r="A16" s="115"/>
      <c r="B16" s="242" t="s">
        <v>150</v>
      </c>
      <c r="C16" s="242"/>
      <c r="D16" s="242"/>
      <c r="E16" s="242"/>
      <c r="F16" s="242"/>
      <c r="G16" s="242"/>
      <c r="H16" s="242"/>
      <c r="I16" s="242"/>
      <c r="J16" s="242"/>
      <c r="L16" s="119"/>
      <c r="M16" s="111"/>
      <c r="N16" s="111"/>
      <c r="O16" s="120"/>
      <c r="P16" s="219"/>
      <c r="Q16" s="219"/>
      <c r="R16" s="219"/>
      <c r="S16" s="219"/>
      <c r="T16" s="209"/>
      <c r="U16" s="209"/>
      <c r="V16" s="209"/>
      <c r="W16" s="209"/>
      <c r="X16" s="209"/>
      <c r="Y16" s="209"/>
      <c r="Z16" s="209"/>
      <c r="AA16" s="209"/>
      <c r="AB16" s="209"/>
      <c r="AD16" s="126"/>
      <c r="AE16" s="127"/>
      <c r="AF16" s="126"/>
      <c r="AG16" s="111"/>
      <c r="AH16" s="128"/>
      <c r="AI16" s="111"/>
      <c r="AJ16" s="128"/>
      <c r="AK16" s="111"/>
      <c r="AL16" s="111"/>
    </row>
    <row r="17" spans="1:38" ht="15.75" customHeight="1">
      <c r="A17" s="115"/>
      <c r="B17" s="242"/>
      <c r="C17" s="242"/>
      <c r="D17" s="242"/>
      <c r="E17" s="242"/>
      <c r="F17" s="242"/>
      <c r="G17" s="242"/>
      <c r="H17" s="242"/>
      <c r="I17" s="242"/>
      <c r="J17" s="242"/>
      <c r="L17" s="111"/>
      <c r="M17" s="111"/>
      <c r="N17" s="111"/>
      <c r="O17" s="120"/>
      <c r="P17" s="219" t="s">
        <v>41</v>
      </c>
      <c r="Q17" s="219"/>
      <c r="R17" s="219"/>
      <c r="S17" s="219"/>
      <c r="T17" s="209" t="s">
        <v>42</v>
      </c>
      <c r="U17" s="209"/>
      <c r="V17" s="209"/>
      <c r="W17" s="209" t="s">
        <v>43</v>
      </c>
      <c r="X17" s="209"/>
      <c r="Y17" s="209"/>
      <c r="Z17" s="209" t="s">
        <v>41</v>
      </c>
      <c r="AA17" s="209"/>
      <c r="AB17" s="209"/>
      <c r="AD17" s="126"/>
      <c r="AE17" s="127"/>
      <c r="AF17" s="126"/>
      <c r="AG17" s="111"/>
      <c r="AH17" s="128"/>
      <c r="AI17" s="111"/>
      <c r="AJ17" s="128"/>
      <c r="AK17" s="111"/>
      <c r="AL17" s="111"/>
    </row>
    <row r="18" spans="1:38" ht="15.75" customHeight="1">
      <c r="A18" s="115"/>
      <c r="L18" s="111"/>
      <c r="M18" s="111" t="e">
        <v>#N/A</v>
      </c>
      <c r="N18" s="111"/>
      <c r="O18" s="120"/>
      <c r="AD18" s="126"/>
      <c r="AE18" s="127"/>
      <c r="AF18" s="126"/>
      <c r="AG18" s="111"/>
      <c r="AH18" s="128"/>
      <c r="AI18" s="111"/>
      <c r="AJ18" s="128"/>
      <c r="AK18" s="111"/>
      <c r="AL18" s="111"/>
    </row>
    <row r="19" spans="1:38" ht="15.75" customHeight="1">
      <c r="A19" s="115"/>
      <c r="B19" s="241" t="s">
        <v>45</v>
      </c>
      <c r="C19" s="241"/>
      <c r="D19" s="241"/>
      <c r="E19" s="241"/>
      <c r="F19" s="241"/>
      <c r="G19" s="241"/>
      <c r="H19" s="241"/>
      <c r="I19" s="241"/>
      <c r="J19" s="241"/>
      <c r="L19" s="111"/>
      <c r="M19" s="111" t="s">
        <v>46</v>
      </c>
      <c r="N19" s="111"/>
      <c r="O19" s="120"/>
      <c r="P19" s="220" t="s">
        <v>47</v>
      </c>
      <c r="Q19" s="220"/>
      <c r="R19" s="220"/>
      <c r="S19" s="220"/>
      <c r="T19" s="220"/>
      <c r="U19" s="220"/>
      <c r="V19" s="220"/>
      <c r="W19" s="220"/>
      <c r="X19" s="220"/>
      <c r="Y19" s="220"/>
      <c r="Z19" s="220"/>
      <c r="AA19" s="220"/>
      <c r="AB19" s="220"/>
      <c r="AD19" s="126"/>
      <c r="AE19" s="127"/>
      <c r="AF19" s="126"/>
      <c r="AG19" s="111"/>
      <c r="AH19" s="128"/>
      <c r="AI19" s="111"/>
      <c r="AJ19" s="128"/>
      <c r="AK19" s="111"/>
      <c r="AL19" s="111"/>
    </row>
    <row r="20" spans="1:38" ht="15.75" customHeight="1">
      <c r="A20" s="115"/>
      <c r="B20" s="241"/>
      <c r="C20" s="241"/>
      <c r="D20" s="241"/>
      <c r="E20" s="241"/>
      <c r="F20" s="241"/>
      <c r="G20" s="241"/>
      <c r="H20" s="241"/>
      <c r="I20" s="241"/>
      <c r="J20" s="241"/>
      <c r="L20" s="111"/>
      <c r="M20" s="111"/>
      <c r="N20" s="111"/>
      <c r="O20" s="120"/>
      <c r="Q20" s="129"/>
      <c r="R20" s="129" t="s">
        <v>48</v>
      </c>
      <c r="S20" s="129" t="s">
        <v>49</v>
      </c>
      <c r="T20" s="129" t="s">
        <v>50</v>
      </c>
      <c r="U20" s="129" t="s">
        <v>51</v>
      </c>
      <c r="V20" s="129"/>
      <c r="W20" s="129"/>
      <c r="X20" s="130"/>
      <c r="Y20" s="130" t="s">
        <v>52</v>
      </c>
      <c r="Z20" s="130" t="s">
        <v>53</v>
      </c>
      <c r="AA20" s="130" t="s">
        <v>54</v>
      </c>
      <c r="AB20" s="130" t="s">
        <v>55</v>
      </c>
      <c r="AD20" s="126"/>
      <c r="AE20" s="127"/>
      <c r="AF20" s="126"/>
      <c r="AG20" s="111"/>
      <c r="AH20" s="128"/>
      <c r="AI20" s="111"/>
      <c r="AJ20" s="128"/>
      <c r="AK20" s="111"/>
      <c r="AL20" s="111"/>
    </row>
    <row r="21" spans="1:38" ht="15.75" customHeight="1">
      <c r="A21" s="115"/>
      <c r="P21" s="221" t="s">
        <v>5</v>
      </c>
      <c r="Q21" s="221" t="s">
        <v>56</v>
      </c>
      <c r="R21" s="224" t="s">
        <v>57</v>
      </c>
      <c r="S21" s="225"/>
      <c r="T21" s="224" t="s">
        <v>58</v>
      </c>
      <c r="U21" s="225"/>
      <c r="V21" s="131"/>
      <c r="W21" s="221" t="s">
        <v>5</v>
      </c>
      <c r="X21" s="221" t="s">
        <v>56</v>
      </c>
      <c r="Y21" s="224" t="s">
        <v>57</v>
      </c>
      <c r="Z21" s="225"/>
      <c r="AA21" s="224" t="s">
        <v>58</v>
      </c>
      <c r="AB21" s="225"/>
      <c r="AD21" s="126"/>
      <c r="AE21" s="127"/>
      <c r="AF21" s="126"/>
      <c r="AG21" s="111"/>
      <c r="AH21" s="128"/>
      <c r="AI21" s="111"/>
      <c r="AJ21" s="128"/>
      <c r="AK21" s="111"/>
      <c r="AL21" s="111"/>
    </row>
    <row r="22" spans="1:38" ht="15.75" customHeight="1">
      <c r="A22" s="115"/>
      <c r="B22" s="242" t="s">
        <v>171</v>
      </c>
      <c r="C22" s="242"/>
      <c r="D22" s="242"/>
      <c r="E22" s="242"/>
      <c r="F22" s="242"/>
      <c r="G22" s="242"/>
      <c r="H22" s="242"/>
      <c r="I22" s="242"/>
      <c r="J22" s="242"/>
      <c r="P22" s="222"/>
      <c r="Q22" s="222"/>
      <c r="R22" s="221" t="s">
        <v>60</v>
      </c>
      <c r="S22" s="221" t="s">
        <v>61</v>
      </c>
      <c r="T22" s="221" t="s">
        <v>60</v>
      </c>
      <c r="U22" s="221" t="s">
        <v>61</v>
      </c>
      <c r="V22" s="131"/>
      <c r="W22" s="222"/>
      <c r="X22" s="222"/>
      <c r="Y22" s="221" t="s">
        <v>60</v>
      </c>
      <c r="Z22" s="221" t="s">
        <v>61</v>
      </c>
      <c r="AA22" s="221" t="s">
        <v>60</v>
      </c>
      <c r="AB22" s="221" t="s">
        <v>61</v>
      </c>
      <c r="AD22" s="126"/>
      <c r="AE22" s="127"/>
      <c r="AF22" s="126"/>
      <c r="AG22" s="111"/>
      <c r="AH22" s="128"/>
      <c r="AI22" s="111"/>
      <c r="AJ22" s="128"/>
      <c r="AK22" s="111"/>
      <c r="AL22" s="111"/>
    </row>
    <row r="23" spans="1:38" ht="15.75" customHeight="1">
      <c r="A23" s="115"/>
      <c r="B23" s="242"/>
      <c r="C23" s="242"/>
      <c r="D23" s="242"/>
      <c r="E23" s="242"/>
      <c r="F23" s="242"/>
      <c r="G23" s="242"/>
      <c r="H23" s="242"/>
      <c r="I23" s="242"/>
      <c r="J23" s="242"/>
      <c r="P23" s="222"/>
      <c r="Q23" s="222"/>
      <c r="R23" s="222"/>
      <c r="S23" s="222"/>
      <c r="T23" s="222"/>
      <c r="U23" s="222"/>
      <c r="V23" s="131"/>
      <c r="W23" s="222"/>
      <c r="X23" s="222"/>
      <c r="Y23" s="222"/>
      <c r="Z23" s="222"/>
      <c r="AA23" s="222"/>
      <c r="AB23" s="222"/>
      <c r="AD23" s="126"/>
      <c r="AE23" s="127"/>
      <c r="AF23" s="126"/>
      <c r="AG23" s="111"/>
      <c r="AH23" s="128"/>
      <c r="AI23" s="111"/>
      <c r="AJ23" s="128"/>
      <c r="AK23" s="111"/>
      <c r="AL23" s="111"/>
    </row>
    <row r="24" spans="1:38" ht="15.75" customHeight="1">
      <c r="A24" s="115"/>
      <c r="P24" s="222"/>
      <c r="Q24" s="222"/>
      <c r="R24" s="222"/>
      <c r="S24" s="222"/>
      <c r="T24" s="222"/>
      <c r="U24" s="222"/>
      <c r="V24" s="131"/>
      <c r="W24" s="222"/>
      <c r="X24" s="222"/>
      <c r="Y24" s="222"/>
      <c r="Z24" s="222"/>
      <c r="AA24" s="222"/>
      <c r="AB24" s="222"/>
      <c r="AD24" s="126"/>
      <c r="AE24" s="127"/>
      <c r="AF24" s="126"/>
      <c r="AG24" s="111"/>
      <c r="AH24" s="128"/>
      <c r="AI24" s="111"/>
      <c r="AJ24" s="128"/>
      <c r="AK24" s="111"/>
      <c r="AL24" s="111"/>
    </row>
    <row r="25" spans="1:38" ht="15.75" customHeight="1">
      <c r="A25" s="115"/>
      <c r="P25" s="222"/>
      <c r="Q25" s="222"/>
      <c r="R25" s="222"/>
      <c r="S25" s="222"/>
      <c r="T25" s="222"/>
      <c r="U25" s="222"/>
      <c r="V25" s="131"/>
      <c r="W25" s="222"/>
      <c r="X25" s="222"/>
      <c r="Y25" s="222"/>
      <c r="Z25" s="222"/>
      <c r="AA25" s="222"/>
      <c r="AB25" s="222"/>
      <c r="AD25" s="126"/>
      <c r="AE25" s="127"/>
      <c r="AF25" s="126"/>
      <c r="AG25" s="111"/>
      <c r="AH25" s="128"/>
      <c r="AI25" s="111"/>
      <c r="AJ25" s="128"/>
      <c r="AK25" s="111"/>
      <c r="AL25" s="111"/>
    </row>
    <row r="26" spans="1:38" ht="15.75" customHeight="1">
      <c r="A26" s="115"/>
      <c r="B26" s="242" t="s">
        <v>62</v>
      </c>
      <c r="C26" s="242"/>
      <c r="D26" s="242"/>
      <c r="E26" s="242"/>
      <c r="F26" s="242"/>
      <c r="G26" s="242"/>
      <c r="H26" s="242"/>
      <c r="I26" s="242"/>
      <c r="J26" s="242"/>
      <c r="P26" s="223"/>
      <c r="Q26" s="223"/>
      <c r="R26" s="223"/>
      <c r="S26" s="223"/>
      <c r="T26" s="223"/>
      <c r="U26" s="223"/>
      <c r="V26" s="132"/>
      <c r="W26" s="223"/>
      <c r="X26" s="223"/>
      <c r="Y26" s="223"/>
      <c r="Z26" s="223"/>
      <c r="AA26" s="223"/>
      <c r="AB26" s="223"/>
      <c r="AC26" s="124"/>
      <c r="AD26" s="126"/>
      <c r="AE26" s="127"/>
      <c r="AF26" s="126"/>
      <c r="AG26" s="111"/>
      <c r="AH26" s="128"/>
      <c r="AI26" s="111"/>
      <c r="AJ26" s="128"/>
      <c r="AK26" s="111"/>
      <c r="AL26" s="111"/>
    </row>
    <row r="27" spans="1:38" ht="15.75" customHeight="1">
      <c r="A27" s="115"/>
      <c r="B27" s="242"/>
      <c r="C27" s="242"/>
      <c r="D27" s="242"/>
      <c r="E27" s="242"/>
      <c r="F27" s="242"/>
      <c r="G27" s="242"/>
      <c r="H27" s="242"/>
      <c r="I27" s="242"/>
      <c r="J27" s="242"/>
      <c r="M27" s="100">
        <v>27</v>
      </c>
      <c r="N27" s="100">
        <v>180</v>
      </c>
      <c r="P27" s="133">
        <v>1</v>
      </c>
      <c r="Q27" s="134">
        <v>0.125</v>
      </c>
      <c r="R27" s="133">
        <v>0</v>
      </c>
      <c r="S27" s="133" t="s">
        <v>63</v>
      </c>
      <c r="T27" s="133">
        <v>0</v>
      </c>
      <c r="U27" s="133" t="s">
        <v>63</v>
      </c>
      <c r="V27" s="132"/>
      <c r="W27" s="135">
        <v>2</v>
      </c>
      <c r="X27" s="134">
        <v>0.125</v>
      </c>
      <c r="Y27" s="133">
        <v>0</v>
      </c>
      <c r="Z27" s="133" t="s">
        <v>63</v>
      </c>
      <c r="AA27" s="133">
        <v>0</v>
      </c>
      <c r="AB27" s="133" t="s">
        <v>63</v>
      </c>
      <c r="AC27" s="124"/>
      <c r="AD27" s="126"/>
      <c r="AE27" s="127"/>
      <c r="AF27" s="126"/>
      <c r="AG27" s="111"/>
      <c r="AH27" s="128"/>
      <c r="AI27" s="111"/>
      <c r="AJ27" s="128"/>
      <c r="AK27" s="111"/>
      <c r="AL27" s="111"/>
    </row>
    <row r="28" spans="1:38" ht="15.75" customHeight="1">
      <c r="A28" s="115"/>
      <c r="B28" s="242" t="s">
        <v>64</v>
      </c>
      <c r="C28" s="242"/>
      <c r="D28" s="242"/>
      <c r="E28" s="242"/>
      <c r="F28" s="242"/>
      <c r="G28" s="242"/>
      <c r="H28" s="242"/>
      <c r="I28" s="242"/>
      <c r="J28" s="242"/>
      <c r="M28" s="100">
        <v>28</v>
      </c>
      <c r="N28" s="100">
        <v>210</v>
      </c>
      <c r="P28" s="116">
        <v>1</v>
      </c>
      <c r="Q28" s="136">
        <v>0.14583333333333301</v>
      </c>
      <c r="R28" s="133">
        <v>0</v>
      </c>
      <c r="S28" s="133" t="s">
        <v>63</v>
      </c>
      <c r="T28" s="133">
        <v>0</v>
      </c>
      <c r="U28" s="133" t="s">
        <v>63</v>
      </c>
      <c r="V28" s="131"/>
      <c r="W28" s="137">
        <v>2</v>
      </c>
      <c r="X28" s="136">
        <v>0.14583333333333301</v>
      </c>
      <c r="Y28" s="133">
        <v>0</v>
      </c>
      <c r="Z28" s="133" t="s">
        <v>63</v>
      </c>
      <c r="AA28" s="133">
        <v>0</v>
      </c>
      <c r="AB28" s="133" t="s">
        <v>63</v>
      </c>
      <c r="AD28" s="126"/>
      <c r="AE28" s="127"/>
      <c r="AF28" s="126"/>
      <c r="AG28" s="111"/>
      <c r="AH28" s="128"/>
      <c r="AI28" s="111"/>
      <c r="AJ28" s="128"/>
      <c r="AK28" s="111"/>
      <c r="AL28" s="111"/>
    </row>
    <row r="29" spans="1:38" ht="15.75" customHeight="1">
      <c r="A29" s="115"/>
      <c r="B29" s="242"/>
      <c r="C29" s="242"/>
      <c r="D29" s="242"/>
      <c r="E29" s="242"/>
      <c r="F29" s="242"/>
      <c r="G29" s="242"/>
      <c r="H29" s="242"/>
      <c r="I29" s="242"/>
      <c r="J29" s="242"/>
      <c r="M29" s="100">
        <v>29</v>
      </c>
      <c r="N29" s="100">
        <v>240</v>
      </c>
      <c r="P29" s="116">
        <v>1</v>
      </c>
      <c r="Q29" s="136">
        <v>0.16666666666666699</v>
      </c>
      <c r="R29" s="133">
        <v>0</v>
      </c>
      <c r="S29" s="133" t="s">
        <v>63</v>
      </c>
      <c r="T29" s="133">
        <v>0</v>
      </c>
      <c r="U29" s="133" t="s">
        <v>63</v>
      </c>
      <c r="V29" s="131"/>
      <c r="W29" s="137">
        <v>2</v>
      </c>
      <c r="X29" s="136">
        <v>0.16666666666666699</v>
      </c>
      <c r="Y29" s="133">
        <v>0</v>
      </c>
      <c r="Z29" s="133" t="s">
        <v>63</v>
      </c>
      <c r="AA29" s="133">
        <v>0</v>
      </c>
      <c r="AB29" s="133" t="s">
        <v>63</v>
      </c>
      <c r="AD29" s="126"/>
      <c r="AE29" s="127"/>
      <c r="AF29" s="126"/>
      <c r="AG29" s="111"/>
      <c r="AH29" s="128"/>
      <c r="AI29" s="111"/>
      <c r="AJ29" s="128"/>
      <c r="AK29" s="111"/>
      <c r="AL29" s="111"/>
    </row>
    <row r="30" spans="1:38" ht="15.75" customHeight="1">
      <c r="A30" s="115"/>
      <c r="B30" s="242" t="s">
        <v>172</v>
      </c>
      <c r="C30" s="242"/>
      <c r="D30" s="242"/>
      <c r="E30" s="242"/>
      <c r="F30" s="242"/>
      <c r="G30" s="242"/>
      <c r="H30" s="242"/>
      <c r="I30" s="242"/>
      <c r="J30" s="242"/>
      <c r="M30" s="100">
        <v>30</v>
      </c>
      <c r="N30" s="100">
        <v>270</v>
      </c>
      <c r="P30" s="116">
        <v>1</v>
      </c>
      <c r="Q30" s="136">
        <v>0.1875</v>
      </c>
      <c r="R30" s="133">
        <v>0</v>
      </c>
      <c r="S30" s="133" t="s">
        <v>63</v>
      </c>
      <c r="T30" s="133">
        <v>0</v>
      </c>
      <c r="U30" s="133" t="s">
        <v>63</v>
      </c>
      <c r="V30" s="131"/>
      <c r="W30" s="137">
        <v>2</v>
      </c>
      <c r="X30" s="136">
        <v>0.1875</v>
      </c>
      <c r="Y30" s="133">
        <v>0</v>
      </c>
      <c r="Z30" s="133" t="s">
        <v>63</v>
      </c>
      <c r="AA30" s="133">
        <v>0</v>
      </c>
      <c r="AB30" s="133" t="s">
        <v>63</v>
      </c>
      <c r="AD30" s="126"/>
      <c r="AE30" s="127"/>
      <c r="AF30" s="126"/>
      <c r="AG30" s="111"/>
      <c r="AH30" s="128"/>
      <c r="AI30" s="111"/>
      <c r="AJ30" s="128"/>
      <c r="AK30" s="111"/>
      <c r="AL30" s="111"/>
    </row>
    <row r="31" spans="1:38" ht="15.75" customHeight="1">
      <c r="A31" s="115"/>
      <c r="B31" s="242"/>
      <c r="C31" s="242"/>
      <c r="D31" s="242"/>
      <c r="E31" s="242"/>
      <c r="F31" s="242"/>
      <c r="G31" s="242"/>
      <c r="H31" s="242"/>
      <c r="I31" s="242"/>
      <c r="J31" s="242"/>
      <c r="M31" s="100">
        <v>31</v>
      </c>
      <c r="N31" s="100">
        <v>300</v>
      </c>
      <c r="P31" s="116">
        <v>1</v>
      </c>
      <c r="Q31" s="136">
        <v>0.20833333333333334</v>
      </c>
      <c r="R31" s="133">
        <v>0</v>
      </c>
      <c r="S31" s="133" t="s">
        <v>63</v>
      </c>
      <c r="T31" s="133">
        <v>0</v>
      </c>
      <c r="U31" s="133" t="s">
        <v>63</v>
      </c>
      <c r="V31" s="131"/>
      <c r="W31" s="137">
        <v>2</v>
      </c>
      <c r="X31" s="138">
        <v>0.20833333333333334</v>
      </c>
      <c r="Y31" s="133">
        <v>0</v>
      </c>
      <c r="Z31" s="133" t="s">
        <v>63</v>
      </c>
      <c r="AA31" s="133">
        <v>0</v>
      </c>
      <c r="AB31" s="133" t="s">
        <v>63</v>
      </c>
      <c r="AD31" s="126"/>
      <c r="AE31" s="127"/>
      <c r="AF31" s="126"/>
      <c r="AG31" s="111"/>
      <c r="AH31" s="128"/>
      <c r="AI31" s="111"/>
      <c r="AJ31" s="128"/>
      <c r="AK31" s="111"/>
      <c r="AL31" s="111"/>
    </row>
    <row r="32" spans="1:38" ht="15.75" customHeight="1">
      <c r="A32" s="115"/>
      <c r="B32" s="115"/>
      <c r="C32" s="115"/>
      <c r="D32" s="115"/>
      <c r="E32" s="115"/>
      <c r="F32" s="115"/>
      <c r="G32" s="115"/>
      <c r="H32" s="115"/>
      <c r="I32" s="115"/>
      <c r="M32" s="100">
        <v>32</v>
      </c>
      <c r="N32" s="139">
        <v>330</v>
      </c>
      <c r="P32" s="133">
        <v>1</v>
      </c>
      <c r="Q32" s="134">
        <v>0.22916666666666666</v>
      </c>
      <c r="R32" s="133">
        <v>0</v>
      </c>
      <c r="S32" s="133" t="s">
        <v>63</v>
      </c>
      <c r="T32" s="133">
        <v>0</v>
      </c>
      <c r="U32" s="133" t="s">
        <v>63</v>
      </c>
      <c r="V32" s="132"/>
      <c r="W32" s="135">
        <v>2</v>
      </c>
      <c r="X32" s="140">
        <v>0.22916666666666666</v>
      </c>
      <c r="Y32" s="133">
        <v>0</v>
      </c>
      <c r="Z32" s="133" t="s">
        <v>63</v>
      </c>
      <c r="AA32" s="133">
        <v>0</v>
      </c>
      <c r="AB32" s="133" t="s">
        <v>63</v>
      </c>
      <c r="AC32" s="124"/>
      <c r="AD32" s="126"/>
      <c r="AE32" s="127"/>
      <c r="AF32" s="126"/>
      <c r="AG32" s="111"/>
      <c r="AH32" s="128"/>
      <c r="AI32" s="111"/>
      <c r="AJ32" s="128"/>
      <c r="AK32" s="111"/>
      <c r="AL32" s="111"/>
    </row>
    <row r="33" spans="1:38" ht="15.75" customHeight="1">
      <c r="A33" s="115"/>
      <c r="B33" s="241" t="s">
        <v>68</v>
      </c>
      <c r="C33" s="241"/>
      <c r="D33" s="241"/>
      <c r="E33" s="241"/>
      <c r="F33" s="241"/>
      <c r="G33" s="241"/>
      <c r="H33" s="241"/>
      <c r="I33" s="241"/>
      <c r="J33" s="241"/>
      <c r="M33" s="100">
        <v>33</v>
      </c>
      <c r="N33" s="139">
        <v>360</v>
      </c>
      <c r="P33" s="133">
        <v>1</v>
      </c>
      <c r="Q33" s="134">
        <v>0.25</v>
      </c>
      <c r="R33" s="133">
        <v>0</v>
      </c>
      <c r="S33" s="133" t="s">
        <v>63</v>
      </c>
      <c r="T33" s="133">
        <v>0</v>
      </c>
      <c r="U33" s="133" t="s">
        <v>63</v>
      </c>
      <c r="V33" s="132"/>
      <c r="W33" s="135">
        <v>2</v>
      </c>
      <c r="X33" s="140">
        <v>0.25</v>
      </c>
      <c r="Y33" s="133">
        <v>0</v>
      </c>
      <c r="Z33" s="133" t="s">
        <v>63</v>
      </c>
      <c r="AA33" s="133">
        <v>0</v>
      </c>
      <c r="AB33" s="133" t="s">
        <v>63</v>
      </c>
      <c r="AC33" s="124"/>
      <c r="AD33" s="126"/>
      <c r="AE33" s="127"/>
      <c r="AF33" s="126"/>
      <c r="AG33" s="111"/>
      <c r="AH33" s="128"/>
      <c r="AI33" s="111"/>
      <c r="AJ33" s="128"/>
      <c r="AK33" s="111"/>
      <c r="AL33" s="111"/>
    </row>
    <row r="34" spans="1:38" ht="15.75" customHeight="1">
      <c r="A34" s="115"/>
      <c r="B34" s="241"/>
      <c r="C34" s="241"/>
      <c r="D34" s="241"/>
      <c r="E34" s="241"/>
      <c r="F34" s="241"/>
      <c r="G34" s="241"/>
      <c r="H34" s="241"/>
      <c r="I34" s="241"/>
      <c r="J34" s="241"/>
      <c r="M34" s="100">
        <v>34</v>
      </c>
      <c r="N34" s="100">
        <v>390</v>
      </c>
      <c r="O34" s="105"/>
      <c r="P34" s="133">
        <v>1</v>
      </c>
      <c r="Q34" s="134">
        <v>0.27083333333333331</v>
      </c>
      <c r="R34" s="133">
        <v>1</v>
      </c>
      <c r="S34" s="133" t="s">
        <v>66</v>
      </c>
      <c r="T34" s="133">
        <v>1</v>
      </c>
      <c r="U34" s="133" t="s">
        <v>66</v>
      </c>
      <c r="V34" s="132"/>
      <c r="W34" s="135">
        <v>2</v>
      </c>
      <c r="X34" s="140">
        <v>0.27083333333333331</v>
      </c>
      <c r="Y34" s="133">
        <v>1</v>
      </c>
      <c r="Z34" s="133" t="s">
        <v>66</v>
      </c>
      <c r="AA34" s="133">
        <v>1</v>
      </c>
      <c r="AB34" s="133" t="s">
        <v>66</v>
      </c>
      <c r="AC34" s="124"/>
      <c r="AD34" s="126"/>
      <c r="AE34" s="127"/>
      <c r="AF34" s="126"/>
      <c r="AG34" s="111"/>
      <c r="AH34" s="128"/>
      <c r="AI34" s="111"/>
      <c r="AJ34" s="128"/>
      <c r="AK34" s="111"/>
      <c r="AL34" s="111"/>
    </row>
    <row r="35" spans="1:38" ht="15.75" customHeight="1">
      <c r="A35" s="115"/>
      <c r="B35" s="226" t="s">
        <v>69</v>
      </c>
      <c r="C35" s="226"/>
      <c r="D35" s="226"/>
      <c r="E35" s="227">
        <f t="array" ref="E35">ROUND(MAX(IF(G104:G223=0,H104:H223)),2)</f>
        <v>12.24</v>
      </c>
      <c r="F35" s="115"/>
      <c r="G35" s="115"/>
      <c r="H35" s="115"/>
      <c r="I35" s="115"/>
      <c r="M35" s="100">
        <v>35</v>
      </c>
      <c r="N35" s="100">
        <v>420</v>
      </c>
      <c r="O35" s="105"/>
      <c r="P35" s="133">
        <v>1</v>
      </c>
      <c r="Q35" s="134">
        <v>0.29166666666666669</v>
      </c>
      <c r="R35" s="133">
        <v>5</v>
      </c>
      <c r="S35" s="133">
        <v>7</v>
      </c>
      <c r="T35" s="133">
        <v>5</v>
      </c>
      <c r="U35" s="133">
        <v>7</v>
      </c>
      <c r="V35" s="132"/>
      <c r="W35" s="135">
        <v>2</v>
      </c>
      <c r="X35" s="140">
        <v>0.29166666666666669</v>
      </c>
      <c r="Y35" s="133">
        <v>1</v>
      </c>
      <c r="Z35" s="133" t="s">
        <v>66</v>
      </c>
      <c r="AA35" s="133">
        <v>1</v>
      </c>
      <c r="AB35" s="133" t="s">
        <v>66</v>
      </c>
      <c r="AC35" s="124"/>
      <c r="AD35" s="126"/>
      <c r="AE35" s="127"/>
      <c r="AF35" s="126"/>
      <c r="AG35" s="111"/>
      <c r="AH35" s="128"/>
      <c r="AI35" s="111"/>
      <c r="AJ35" s="128"/>
      <c r="AK35" s="111"/>
      <c r="AL35" s="111"/>
    </row>
    <row r="36" spans="1:38" ht="15.75" customHeight="1">
      <c r="A36" s="115"/>
      <c r="B36" s="226"/>
      <c r="C36" s="226"/>
      <c r="D36" s="226"/>
      <c r="E36" s="227"/>
      <c r="F36" s="115"/>
      <c r="G36" s="115"/>
      <c r="H36" s="115"/>
      <c r="I36" s="115"/>
      <c r="M36" s="100">
        <v>36</v>
      </c>
      <c r="N36" s="100">
        <v>450</v>
      </c>
      <c r="P36" s="116">
        <v>1</v>
      </c>
      <c r="Q36" s="136">
        <v>0.3125</v>
      </c>
      <c r="R36" s="133">
        <v>4</v>
      </c>
      <c r="S36" s="133">
        <v>7</v>
      </c>
      <c r="T36" s="133">
        <v>4</v>
      </c>
      <c r="U36" s="133">
        <v>7</v>
      </c>
      <c r="V36" s="131"/>
      <c r="W36" s="137">
        <v>2</v>
      </c>
      <c r="X36" s="138">
        <v>0.3125</v>
      </c>
      <c r="Y36" s="133">
        <v>1</v>
      </c>
      <c r="Z36" s="133" t="s">
        <v>66</v>
      </c>
      <c r="AA36" s="133">
        <v>1</v>
      </c>
      <c r="AB36" s="133" t="s">
        <v>66</v>
      </c>
      <c r="AD36" s="111"/>
      <c r="AE36" s="111"/>
      <c r="AF36" s="111"/>
      <c r="AG36" s="111"/>
      <c r="AH36" s="112"/>
      <c r="AI36" s="111"/>
      <c r="AJ36" s="111"/>
      <c r="AK36" s="111"/>
      <c r="AL36" s="111"/>
    </row>
    <row r="37" spans="1:38" ht="15.75" customHeight="1">
      <c r="B37" s="226" t="s">
        <v>70</v>
      </c>
      <c r="C37" s="226"/>
      <c r="D37" s="226"/>
      <c r="E37" s="227">
        <f t="array" ref="E37">ROUND(MAX(IF(G104:G223=1,H104:H223)),2)</f>
        <v>11.77</v>
      </c>
      <c r="F37" s="115"/>
      <c r="G37" s="115"/>
      <c r="H37" s="115"/>
      <c r="I37" s="115"/>
      <c r="M37" s="100">
        <v>37</v>
      </c>
      <c r="N37" s="100">
        <v>480</v>
      </c>
      <c r="P37" s="116">
        <v>1</v>
      </c>
      <c r="Q37" s="136">
        <v>0.33333333333333331</v>
      </c>
      <c r="R37" s="133">
        <v>5</v>
      </c>
      <c r="S37" s="133">
        <v>7</v>
      </c>
      <c r="T37" s="133">
        <v>5</v>
      </c>
      <c r="U37" s="133">
        <v>7</v>
      </c>
      <c r="V37" s="131"/>
      <c r="W37" s="137">
        <v>2</v>
      </c>
      <c r="X37" s="138">
        <v>0.33333333333333331</v>
      </c>
      <c r="Y37" s="133">
        <v>1</v>
      </c>
      <c r="Z37" s="133" t="s">
        <v>66</v>
      </c>
      <c r="AA37" s="133">
        <v>1</v>
      </c>
      <c r="AB37" s="133" t="s">
        <v>66</v>
      </c>
    </row>
    <row r="38" spans="1:38" ht="15.75" customHeight="1">
      <c r="A38" s="115"/>
      <c r="B38" s="226"/>
      <c r="C38" s="226"/>
      <c r="D38" s="226"/>
      <c r="E38" s="227"/>
      <c r="F38" s="141"/>
      <c r="G38" s="141"/>
      <c r="H38" s="141"/>
      <c r="I38" s="141"/>
      <c r="M38" s="100">
        <v>38</v>
      </c>
      <c r="N38" s="100">
        <v>510</v>
      </c>
      <c r="P38" s="116">
        <v>1</v>
      </c>
      <c r="Q38" s="136">
        <v>0.35416666666666669</v>
      </c>
      <c r="R38" s="133">
        <v>4</v>
      </c>
      <c r="S38" s="133">
        <v>7</v>
      </c>
      <c r="T38" s="133">
        <v>4</v>
      </c>
      <c r="U38" s="133">
        <v>7</v>
      </c>
      <c r="V38" s="131"/>
      <c r="W38" s="137">
        <v>2</v>
      </c>
      <c r="X38" s="138">
        <v>0.35416666666666669</v>
      </c>
      <c r="Y38" s="133">
        <v>1</v>
      </c>
      <c r="Z38" s="133" t="s">
        <v>66</v>
      </c>
      <c r="AA38" s="133">
        <v>1</v>
      </c>
      <c r="AB38" s="133" t="s">
        <v>66</v>
      </c>
    </row>
    <row r="39" spans="1:38" ht="15.75" customHeight="1">
      <c r="A39" s="115"/>
      <c r="B39" s="226" t="s">
        <v>71</v>
      </c>
      <c r="C39" s="226"/>
      <c r="D39" s="226"/>
      <c r="E39" s="227">
        <f>SUM(E35:E38)</f>
        <v>24.009999999999998</v>
      </c>
      <c r="F39" s="115"/>
      <c r="G39" s="115"/>
      <c r="H39" s="115"/>
      <c r="I39" s="115"/>
      <c r="M39" s="100">
        <v>39</v>
      </c>
      <c r="N39" s="100">
        <v>540</v>
      </c>
      <c r="P39" s="116">
        <v>1</v>
      </c>
      <c r="Q39" s="136">
        <v>0.375</v>
      </c>
      <c r="R39" s="133">
        <v>4</v>
      </c>
      <c r="S39" s="133">
        <v>7</v>
      </c>
      <c r="T39" s="133">
        <v>4</v>
      </c>
      <c r="U39" s="133">
        <v>7</v>
      </c>
      <c r="V39" s="131"/>
      <c r="W39" s="137">
        <v>2</v>
      </c>
      <c r="X39" s="138">
        <v>0.375</v>
      </c>
      <c r="Y39" s="133">
        <v>1</v>
      </c>
      <c r="Z39" s="133" t="s">
        <v>66</v>
      </c>
      <c r="AA39" s="133">
        <v>1</v>
      </c>
      <c r="AB39" s="133" t="s">
        <v>66</v>
      </c>
    </row>
    <row r="40" spans="1:38" ht="15.75" customHeight="1">
      <c r="A40" s="115"/>
      <c r="B40" s="226"/>
      <c r="C40" s="226"/>
      <c r="D40" s="226"/>
      <c r="E40" s="227"/>
      <c r="F40" s="115"/>
      <c r="G40" s="115"/>
      <c r="H40" s="115"/>
      <c r="I40" s="115"/>
      <c r="L40" s="111"/>
      <c r="M40" s="100">
        <v>40</v>
      </c>
      <c r="N40" s="100">
        <v>570</v>
      </c>
      <c r="P40" s="116">
        <v>1</v>
      </c>
      <c r="Q40" s="136">
        <v>0.39583333333333331</v>
      </c>
      <c r="R40" s="133">
        <v>1</v>
      </c>
      <c r="S40" s="133" t="s">
        <v>67</v>
      </c>
      <c r="T40" s="133">
        <v>1</v>
      </c>
      <c r="U40" s="133" t="s">
        <v>67</v>
      </c>
      <c r="V40" s="131"/>
      <c r="W40" s="137">
        <v>2</v>
      </c>
      <c r="X40" s="138">
        <v>0.39583333333333331</v>
      </c>
      <c r="Y40" s="133">
        <v>1</v>
      </c>
      <c r="Z40" s="133" t="s">
        <v>66</v>
      </c>
      <c r="AA40" s="133">
        <v>1</v>
      </c>
      <c r="AB40" s="133" t="s">
        <v>66</v>
      </c>
    </row>
    <row r="41" spans="1:38" ht="15.75" customHeight="1">
      <c r="A41" s="115"/>
      <c r="B41" s="226"/>
      <c r="C41" s="226"/>
      <c r="D41" s="226"/>
      <c r="E41" s="230"/>
      <c r="F41" s="142"/>
      <c r="G41" s="142"/>
      <c r="H41" s="142"/>
      <c r="I41" s="142"/>
      <c r="M41" s="100">
        <v>41</v>
      </c>
      <c r="N41" s="100">
        <v>600</v>
      </c>
      <c r="P41" s="116">
        <v>1</v>
      </c>
      <c r="Q41" s="136">
        <v>0.41666666666666669</v>
      </c>
      <c r="R41" s="133">
        <v>2</v>
      </c>
      <c r="S41" s="133" t="s">
        <v>67</v>
      </c>
      <c r="T41" s="133">
        <v>2</v>
      </c>
      <c r="U41" s="133" t="s">
        <v>67</v>
      </c>
      <c r="V41" s="131"/>
      <c r="W41" s="137">
        <v>2</v>
      </c>
      <c r="X41" s="138">
        <v>0.41666666666666669</v>
      </c>
      <c r="Y41" s="133">
        <v>1</v>
      </c>
      <c r="Z41" s="133" t="s">
        <v>66</v>
      </c>
      <c r="AA41" s="133">
        <v>1</v>
      </c>
      <c r="AB41" s="133" t="s">
        <v>66</v>
      </c>
    </row>
    <row r="42" spans="1:38" ht="15.75" customHeight="1">
      <c r="A42" s="115"/>
      <c r="B42" s="226"/>
      <c r="C42" s="226"/>
      <c r="D42" s="226"/>
      <c r="E42" s="230"/>
      <c r="F42" s="115"/>
      <c r="G42" s="115"/>
      <c r="H42" s="115"/>
      <c r="I42" s="115"/>
      <c r="M42" s="100">
        <v>42</v>
      </c>
      <c r="N42" s="100">
        <v>630</v>
      </c>
      <c r="P42" s="116">
        <v>1</v>
      </c>
      <c r="Q42" s="136">
        <v>0.4375</v>
      </c>
      <c r="R42" s="133">
        <v>1</v>
      </c>
      <c r="S42" s="133" t="s">
        <v>67</v>
      </c>
      <c r="T42" s="133">
        <v>1</v>
      </c>
      <c r="U42" s="133" t="s">
        <v>67</v>
      </c>
      <c r="V42" s="131"/>
      <c r="W42" s="137">
        <v>2</v>
      </c>
      <c r="X42" s="138">
        <v>0.4375</v>
      </c>
      <c r="Y42" s="133">
        <v>2</v>
      </c>
      <c r="Z42" s="133" t="s">
        <v>168</v>
      </c>
      <c r="AA42" s="133">
        <v>2</v>
      </c>
      <c r="AB42" s="133" t="s">
        <v>168</v>
      </c>
    </row>
    <row r="43" spans="1:38" ht="15.75" customHeight="1">
      <c r="A43" s="115"/>
      <c r="B43" s="115"/>
      <c r="C43" s="115"/>
      <c r="D43" s="115"/>
      <c r="E43" s="115"/>
      <c r="F43" s="115"/>
      <c r="G43" s="115"/>
      <c r="H43" s="115"/>
      <c r="I43" s="115"/>
      <c r="M43" s="100">
        <v>43</v>
      </c>
      <c r="N43" s="100">
        <v>660</v>
      </c>
      <c r="P43" s="116">
        <v>1</v>
      </c>
      <c r="Q43" s="136">
        <v>0.45833333333333298</v>
      </c>
      <c r="R43" s="133">
        <v>2</v>
      </c>
      <c r="S43" s="133" t="s">
        <v>67</v>
      </c>
      <c r="T43" s="133">
        <v>2</v>
      </c>
      <c r="U43" s="133" t="s">
        <v>67</v>
      </c>
      <c r="V43" s="131"/>
      <c r="W43" s="137">
        <v>2</v>
      </c>
      <c r="X43" s="138">
        <v>0.45833333333333298</v>
      </c>
      <c r="Y43" s="133">
        <v>1</v>
      </c>
      <c r="Z43" s="133" t="s">
        <v>168</v>
      </c>
      <c r="AA43" s="133">
        <v>1</v>
      </c>
      <c r="AB43" s="133" t="s">
        <v>168</v>
      </c>
    </row>
    <row r="44" spans="1:38" ht="15.75" customHeight="1">
      <c r="A44" s="115"/>
      <c r="B44" s="115"/>
      <c r="C44" s="115"/>
      <c r="D44" s="115"/>
      <c r="E44" s="115"/>
      <c r="F44" s="115"/>
      <c r="G44" s="115"/>
      <c r="H44" s="115"/>
      <c r="I44" s="115"/>
      <c r="M44" s="100">
        <v>44</v>
      </c>
      <c r="N44" s="100">
        <v>690</v>
      </c>
      <c r="P44" s="116">
        <v>1</v>
      </c>
      <c r="Q44" s="136">
        <v>0.47916666666666702</v>
      </c>
      <c r="R44" s="133">
        <v>1</v>
      </c>
      <c r="S44" s="133" t="s">
        <v>67</v>
      </c>
      <c r="T44" s="133">
        <v>1</v>
      </c>
      <c r="U44" s="133" t="s">
        <v>67</v>
      </c>
      <c r="V44" s="131"/>
      <c r="W44" s="137">
        <v>2</v>
      </c>
      <c r="X44" s="138">
        <v>0.47916666666666702</v>
      </c>
      <c r="Y44" s="133">
        <v>2</v>
      </c>
      <c r="Z44" s="133" t="s">
        <v>168</v>
      </c>
      <c r="AA44" s="133">
        <v>2</v>
      </c>
      <c r="AB44" s="133" t="s">
        <v>168</v>
      </c>
    </row>
    <row r="45" spans="1:38" ht="15.75" customHeight="1">
      <c r="A45" s="115"/>
      <c r="B45" s="115"/>
      <c r="C45" s="115"/>
      <c r="D45" s="115"/>
      <c r="E45" s="115"/>
      <c r="F45" s="115"/>
      <c r="G45" s="115"/>
      <c r="H45" s="115"/>
      <c r="I45" s="115"/>
      <c r="M45" s="100">
        <v>45</v>
      </c>
      <c r="N45" s="100">
        <v>720</v>
      </c>
      <c r="P45" s="116">
        <v>1</v>
      </c>
      <c r="Q45" s="136">
        <v>0.5</v>
      </c>
      <c r="R45" s="133">
        <v>2</v>
      </c>
      <c r="S45" s="133" t="s">
        <v>67</v>
      </c>
      <c r="T45" s="133">
        <v>2</v>
      </c>
      <c r="U45" s="133" t="s">
        <v>67</v>
      </c>
      <c r="V45" s="131"/>
      <c r="W45" s="137">
        <v>2</v>
      </c>
      <c r="X45" s="138">
        <v>0.5</v>
      </c>
      <c r="Y45" s="133">
        <v>2</v>
      </c>
      <c r="Z45" s="133" t="s">
        <v>168</v>
      </c>
      <c r="AA45" s="133">
        <v>2</v>
      </c>
      <c r="AB45" s="133" t="s">
        <v>168</v>
      </c>
    </row>
    <row r="46" spans="1:38" ht="15.75" customHeight="1">
      <c r="A46" s="115"/>
      <c r="B46" s="115"/>
      <c r="C46" s="115"/>
      <c r="D46" s="115"/>
      <c r="E46" s="115"/>
      <c r="F46" s="115"/>
      <c r="G46" s="115"/>
      <c r="H46" s="115"/>
      <c r="I46" s="115"/>
      <c r="M46" s="100">
        <v>46</v>
      </c>
      <c r="N46" s="100">
        <v>750</v>
      </c>
      <c r="P46" s="116">
        <v>1</v>
      </c>
      <c r="Q46" s="136">
        <v>0.52083333333333337</v>
      </c>
      <c r="R46" s="133">
        <v>1</v>
      </c>
      <c r="S46" s="133" t="s">
        <v>67</v>
      </c>
      <c r="T46" s="133">
        <v>1</v>
      </c>
      <c r="U46" s="133" t="s">
        <v>67</v>
      </c>
      <c r="V46" s="131"/>
      <c r="W46" s="137">
        <v>2</v>
      </c>
      <c r="X46" s="138">
        <v>0.52083333333333337</v>
      </c>
      <c r="Y46" s="133">
        <v>2</v>
      </c>
      <c r="Z46" s="133" t="s">
        <v>168</v>
      </c>
      <c r="AA46" s="133">
        <v>2</v>
      </c>
      <c r="AB46" s="133" t="s">
        <v>168</v>
      </c>
    </row>
    <row r="47" spans="1:38" ht="15.75" customHeight="1">
      <c r="A47" s="115"/>
      <c r="B47" s="115"/>
      <c r="C47" s="115"/>
      <c r="D47" s="115"/>
      <c r="E47" s="115"/>
      <c r="F47" s="115"/>
      <c r="G47" s="115"/>
      <c r="H47" s="115"/>
      <c r="I47" s="115"/>
      <c r="M47" s="100">
        <v>47</v>
      </c>
      <c r="N47" s="100">
        <v>780</v>
      </c>
      <c r="P47" s="116">
        <v>1</v>
      </c>
      <c r="Q47" s="136">
        <v>0.54166666666666663</v>
      </c>
      <c r="R47" s="133">
        <v>2</v>
      </c>
      <c r="S47" s="133" t="s">
        <v>67</v>
      </c>
      <c r="T47" s="133">
        <v>2</v>
      </c>
      <c r="U47" s="133" t="s">
        <v>67</v>
      </c>
      <c r="V47" s="131"/>
      <c r="W47" s="137">
        <v>2</v>
      </c>
      <c r="X47" s="138">
        <v>0.54166666666666663</v>
      </c>
      <c r="Y47" s="133">
        <v>2</v>
      </c>
      <c r="Z47" s="133" t="s">
        <v>168</v>
      </c>
      <c r="AA47" s="133">
        <v>2</v>
      </c>
      <c r="AB47" s="133" t="s">
        <v>168</v>
      </c>
    </row>
    <row r="48" spans="1:38" ht="15.75" customHeight="1">
      <c r="A48" s="115"/>
      <c r="B48" s="115"/>
      <c r="C48" s="115"/>
      <c r="D48" s="115"/>
      <c r="E48" s="115"/>
      <c r="F48" s="115"/>
      <c r="G48" s="115"/>
      <c r="H48" s="115"/>
      <c r="I48" s="115"/>
      <c r="M48" s="100">
        <v>48</v>
      </c>
      <c r="N48" s="100">
        <v>810</v>
      </c>
      <c r="P48" s="116">
        <v>1</v>
      </c>
      <c r="Q48" s="136">
        <v>0.5625</v>
      </c>
      <c r="R48" s="133">
        <v>1</v>
      </c>
      <c r="S48" s="133" t="s">
        <v>67</v>
      </c>
      <c r="T48" s="133">
        <v>1</v>
      </c>
      <c r="U48" s="133" t="s">
        <v>67</v>
      </c>
      <c r="V48" s="131"/>
      <c r="W48" s="137">
        <v>2</v>
      </c>
      <c r="X48" s="138">
        <v>0.5625</v>
      </c>
      <c r="Y48" s="133">
        <v>1</v>
      </c>
      <c r="Z48" s="133" t="s">
        <v>168</v>
      </c>
      <c r="AA48" s="133">
        <v>1</v>
      </c>
      <c r="AB48" s="133" t="s">
        <v>168</v>
      </c>
    </row>
    <row r="49" spans="1:34" ht="15.75" customHeight="1">
      <c r="A49" s="115"/>
      <c r="B49" s="115"/>
      <c r="C49" s="115"/>
      <c r="D49" s="115"/>
      <c r="E49" s="115"/>
      <c r="F49" s="115"/>
      <c r="G49" s="115"/>
      <c r="H49" s="115"/>
      <c r="I49" s="115"/>
      <c r="M49" s="100">
        <v>49</v>
      </c>
      <c r="N49" s="100">
        <v>840</v>
      </c>
      <c r="P49" s="116">
        <v>1</v>
      </c>
      <c r="Q49" s="136">
        <v>0.58333333333333337</v>
      </c>
      <c r="R49" s="133">
        <v>2</v>
      </c>
      <c r="S49" s="133" t="s">
        <v>67</v>
      </c>
      <c r="T49" s="133">
        <v>2</v>
      </c>
      <c r="U49" s="133" t="s">
        <v>67</v>
      </c>
      <c r="V49" s="131"/>
      <c r="W49" s="137">
        <v>2</v>
      </c>
      <c r="X49" s="138">
        <v>0.58333333333333337</v>
      </c>
      <c r="Y49" s="133">
        <v>2</v>
      </c>
      <c r="Z49" s="133" t="s">
        <v>168</v>
      </c>
      <c r="AA49" s="133">
        <v>2</v>
      </c>
      <c r="AB49" s="133" t="s">
        <v>168</v>
      </c>
      <c r="AH49" s="100"/>
    </row>
    <row r="50" spans="1:34" ht="15.75" customHeight="1">
      <c r="A50" s="115"/>
      <c r="B50" s="115"/>
      <c r="C50" s="115"/>
      <c r="D50" s="115"/>
      <c r="E50" s="115"/>
      <c r="F50" s="115"/>
      <c r="G50" s="115"/>
      <c r="H50" s="115"/>
      <c r="I50" s="115"/>
      <c r="M50" s="100">
        <v>50</v>
      </c>
      <c r="N50" s="100">
        <v>870</v>
      </c>
      <c r="P50" s="116">
        <v>1</v>
      </c>
      <c r="Q50" s="136">
        <v>0.60416666666666663</v>
      </c>
      <c r="R50" s="133">
        <v>1</v>
      </c>
      <c r="S50" s="133" t="s">
        <v>67</v>
      </c>
      <c r="T50" s="133">
        <v>1</v>
      </c>
      <c r="U50" s="133" t="s">
        <v>67</v>
      </c>
      <c r="V50" s="131"/>
      <c r="W50" s="137">
        <v>2</v>
      </c>
      <c r="X50" s="138">
        <v>0.60416666666666663</v>
      </c>
      <c r="Y50" s="133">
        <v>2</v>
      </c>
      <c r="Z50" s="133" t="s">
        <v>168</v>
      </c>
      <c r="AA50" s="133">
        <v>2</v>
      </c>
      <c r="AB50" s="133" t="s">
        <v>168</v>
      </c>
      <c r="AH50" s="100"/>
    </row>
    <row r="51" spans="1:34" ht="15.75" customHeight="1">
      <c r="A51" s="115"/>
      <c r="B51" s="115"/>
      <c r="C51" s="115"/>
      <c r="D51" s="115"/>
      <c r="E51" s="115"/>
      <c r="F51" s="115"/>
      <c r="G51" s="115"/>
      <c r="H51" s="115"/>
      <c r="I51" s="115"/>
      <c r="M51" s="100">
        <v>51</v>
      </c>
      <c r="N51" s="100">
        <v>900</v>
      </c>
      <c r="P51" s="116">
        <v>1</v>
      </c>
      <c r="Q51" s="136">
        <v>0.625</v>
      </c>
      <c r="R51" s="133">
        <v>2</v>
      </c>
      <c r="S51" s="133" t="s">
        <v>67</v>
      </c>
      <c r="T51" s="133">
        <v>2</v>
      </c>
      <c r="U51" s="133" t="s">
        <v>67</v>
      </c>
      <c r="V51" s="131"/>
      <c r="W51" s="137">
        <v>2</v>
      </c>
      <c r="X51" s="138">
        <v>0.625</v>
      </c>
      <c r="Y51" s="133">
        <v>2</v>
      </c>
      <c r="Z51" s="133" t="s">
        <v>168</v>
      </c>
      <c r="AA51" s="133">
        <v>2</v>
      </c>
      <c r="AB51" s="133" t="s">
        <v>168</v>
      </c>
      <c r="AH51" s="100"/>
    </row>
    <row r="52" spans="1:34" ht="15.75" customHeight="1">
      <c r="A52" s="115"/>
      <c r="B52" s="115"/>
      <c r="C52" s="115"/>
      <c r="D52" s="115"/>
      <c r="E52" s="115"/>
      <c r="F52" s="115"/>
      <c r="G52" s="115"/>
      <c r="H52" s="115"/>
      <c r="I52" s="115"/>
      <c r="M52" s="100">
        <v>52</v>
      </c>
      <c r="N52" s="100">
        <v>930</v>
      </c>
      <c r="P52" s="116">
        <v>1</v>
      </c>
      <c r="Q52" s="136">
        <v>0.64583333333333337</v>
      </c>
      <c r="R52" s="133">
        <v>1</v>
      </c>
      <c r="S52" s="133" t="s">
        <v>67</v>
      </c>
      <c r="T52" s="133">
        <v>1</v>
      </c>
      <c r="U52" s="133" t="s">
        <v>67</v>
      </c>
      <c r="V52" s="131"/>
      <c r="W52" s="137">
        <v>2</v>
      </c>
      <c r="X52" s="138">
        <v>0.64583333333333337</v>
      </c>
      <c r="Y52" s="133">
        <v>2</v>
      </c>
      <c r="Z52" s="133" t="s">
        <v>168</v>
      </c>
      <c r="AA52" s="133">
        <v>2</v>
      </c>
      <c r="AB52" s="133" t="s">
        <v>168</v>
      </c>
      <c r="AH52" s="100"/>
    </row>
    <row r="53" spans="1:34" ht="15.75" customHeight="1">
      <c r="A53" s="115"/>
      <c r="B53" s="115"/>
      <c r="C53" s="115"/>
      <c r="D53" s="115"/>
      <c r="E53" s="115"/>
      <c r="F53" s="115"/>
      <c r="G53" s="115"/>
      <c r="H53" s="115"/>
      <c r="I53" s="115"/>
      <c r="M53" s="100">
        <v>53</v>
      </c>
      <c r="N53" s="100">
        <v>960</v>
      </c>
      <c r="P53" s="116">
        <v>1</v>
      </c>
      <c r="Q53" s="136">
        <v>0.66666666666666663</v>
      </c>
      <c r="R53" s="133">
        <v>2</v>
      </c>
      <c r="S53" s="133" t="s">
        <v>67</v>
      </c>
      <c r="T53" s="133">
        <v>2</v>
      </c>
      <c r="U53" s="133" t="s">
        <v>67</v>
      </c>
      <c r="V53" s="131"/>
      <c r="W53" s="137">
        <v>2</v>
      </c>
      <c r="X53" s="138">
        <v>0.66666666666666663</v>
      </c>
      <c r="Y53" s="133">
        <v>1</v>
      </c>
      <c r="Z53" s="133" t="s">
        <v>168</v>
      </c>
      <c r="AA53" s="133">
        <v>1</v>
      </c>
      <c r="AB53" s="133" t="s">
        <v>168</v>
      </c>
      <c r="AH53" s="100"/>
    </row>
    <row r="54" spans="1:34" ht="15.75" customHeight="1">
      <c r="A54" s="115"/>
      <c r="B54" s="115"/>
      <c r="C54" s="115"/>
      <c r="D54" s="115"/>
      <c r="E54" s="115"/>
      <c r="F54" s="115"/>
      <c r="G54" s="115"/>
      <c r="H54" s="115"/>
      <c r="I54" s="115"/>
      <c r="M54" s="100">
        <v>54</v>
      </c>
      <c r="N54" s="100">
        <v>990</v>
      </c>
      <c r="P54" s="116">
        <v>1</v>
      </c>
      <c r="Q54" s="136">
        <v>0.6875</v>
      </c>
      <c r="R54" s="133">
        <v>3</v>
      </c>
      <c r="S54" s="133" t="s">
        <v>173</v>
      </c>
      <c r="T54" s="133">
        <v>3</v>
      </c>
      <c r="U54" s="133" t="s">
        <v>173</v>
      </c>
      <c r="V54" s="131"/>
      <c r="W54" s="137">
        <v>2</v>
      </c>
      <c r="X54" s="138">
        <v>0.6875</v>
      </c>
      <c r="Y54" s="133">
        <v>2</v>
      </c>
      <c r="Z54" s="133" t="s">
        <v>168</v>
      </c>
      <c r="AA54" s="133">
        <v>2</v>
      </c>
      <c r="AB54" s="133" t="s">
        <v>168</v>
      </c>
      <c r="AH54" s="100"/>
    </row>
    <row r="55" spans="1:34" ht="15.75" customHeight="1">
      <c r="A55" s="115"/>
      <c r="B55" s="115"/>
      <c r="C55" s="115"/>
      <c r="D55" s="115"/>
      <c r="E55" s="115"/>
      <c r="F55" s="115"/>
      <c r="G55" s="115"/>
      <c r="H55" s="115"/>
      <c r="I55" s="115"/>
      <c r="M55" s="100">
        <v>55</v>
      </c>
      <c r="N55" s="100">
        <v>1020</v>
      </c>
      <c r="P55" s="116">
        <v>1</v>
      </c>
      <c r="Q55" s="136">
        <v>0.70833333333333337</v>
      </c>
      <c r="R55" s="133">
        <v>2</v>
      </c>
      <c r="S55" s="133" t="s">
        <v>173</v>
      </c>
      <c r="T55" s="133">
        <v>2</v>
      </c>
      <c r="U55" s="133" t="s">
        <v>173</v>
      </c>
      <c r="V55" s="131"/>
      <c r="W55" s="137">
        <v>2</v>
      </c>
      <c r="X55" s="138">
        <v>0.70833333333333337</v>
      </c>
      <c r="Y55" s="133">
        <v>2</v>
      </c>
      <c r="Z55" s="133" t="s">
        <v>168</v>
      </c>
      <c r="AA55" s="133">
        <v>2</v>
      </c>
      <c r="AB55" s="133" t="s">
        <v>168</v>
      </c>
      <c r="AH55" s="100"/>
    </row>
    <row r="56" spans="1:34" ht="15.75" customHeight="1">
      <c r="A56" s="115"/>
      <c r="B56" s="115"/>
      <c r="C56" s="115"/>
      <c r="D56" s="115"/>
      <c r="E56" s="115"/>
      <c r="F56" s="115"/>
      <c r="G56" s="115"/>
      <c r="H56" s="115"/>
      <c r="I56" s="115"/>
      <c r="M56" s="100">
        <v>56</v>
      </c>
      <c r="N56" s="100">
        <v>1050</v>
      </c>
      <c r="P56" s="116">
        <v>1</v>
      </c>
      <c r="Q56" s="136">
        <v>0.72916666666666663</v>
      </c>
      <c r="R56" s="133">
        <v>2</v>
      </c>
      <c r="S56" s="133" t="s">
        <v>173</v>
      </c>
      <c r="T56" s="133">
        <v>2</v>
      </c>
      <c r="U56" s="133" t="s">
        <v>173</v>
      </c>
      <c r="V56" s="131"/>
      <c r="W56" s="137">
        <v>2</v>
      </c>
      <c r="X56" s="138">
        <v>0.72916666666666663</v>
      </c>
      <c r="Y56" s="133">
        <v>2</v>
      </c>
      <c r="Z56" s="133" t="s">
        <v>168</v>
      </c>
      <c r="AA56" s="133">
        <v>2</v>
      </c>
      <c r="AB56" s="133" t="s">
        <v>168</v>
      </c>
      <c r="AH56" s="100"/>
    </row>
    <row r="57" spans="1:34" ht="15.75" customHeight="1">
      <c r="A57" s="115"/>
      <c r="B57" s="115"/>
      <c r="C57" s="115"/>
      <c r="D57" s="115"/>
      <c r="E57" s="115"/>
      <c r="F57" s="115"/>
      <c r="G57" s="115"/>
      <c r="H57" s="115"/>
      <c r="I57" s="115"/>
      <c r="M57" s="100">
        <v>57</v>
      </c>
      <c r="N57" s="100">
        <v>1080</v>
      </c>
      <c r="P57" s="116">
        <v>1</v>
      </c>
      <c r="Q57" s="136">
        <v>0.75</v>
      </c>
      <c r="R57" s="133">
        <v>3</v>
      </c>
      <c r="S57" s="133" t="s">
        <v>173</v>
      </c>
      <c r="T57" s="133">
        <v>3</v>
      </c>
      <c r="U57" s="133" t="s">
        <v>173</v>
      </c>
      <c r="V57" s="131"/>
      <c r="W57" s="137">
        <v>2</v>
      </c>
      <c r="X57" s="138">
        <v>0.75</v>
      </c>
      <c r="Y57" s="133">
        <v>2</v>
      </c>
      <c r="Z57" s="133" t="s">
        <v>168</v>
      </c>
      <c r="AA57" s="133">
        <v>2</v>
      </c>
      <c r="AB57" s="133" t="s">
        <v>168</v>
      </c>
      <c r="AH57" s="100"/>
    </row>
    <row r="58" spans="1:34" ht="15.75" customHeight="1">
      <c r="A58" s="115"/>
      <c r="B58" s="115"/>
      <c r="C58" s="115"/>
      <c r="D58" s="115"/>
      <c r="E58" s="115"/>
      <c r="F58" s="115"/>
      <c r="G58" s="115"/>
      <c r="H58" s="115"/>
      <c r="I58" s="115"/>
      <c r="M58" s="100">
        <v>58</v>
      </c>
      <c r="N58" s="100">
        <v>1110</v>
      </c>
      <c r="P58" s="116">
        <v>1</v>
      </c>
      <c r="Q58" s="136">
        <v>0.77083333333333337</v>
      </c>
      <c r="R58" s="133">
        <v>2</v>
      </c>
      <c r="S58" s="133" t="s">
        <v>173</v>
      </c>
      <c r="T58" s="133">
        <v>2</v>
      </c>
      <c r="U58" s="133" t="s">
        <v>173</v>
      </c>
      <c r="V58" s="131"/>
      <c r="W58" s="137">
        <v>2</v>
      </c>
      <c r="X58" s="138">
        <v>0.77083333333333337</v>
      </c>
      <c r="Y58" s="133">
        <v>1</v>
      </c>
      <c r="Z58" s="133" t="s">
        <v>168</v>
      </c>
      <c r="AA58" s="133">
        <v>1</v>
      </c>
      <c r="AB58" s="133" t="s">
        <v>168</v>
      </c>
      <c r="AH58" s="100"/>
    </row>
    <row r="59" spans="1:34" ht="15.75" customHeight="1">
      <c r="A59" s="115"/>
      <c r="B59" s="115"/>
      <c r="C59" s="115"/>
      <c r="D59" s="115"/>
      <c r="E59" s="115"/>
      <c r="F59" s="115"/>
      <c r="G59" s="115"/>
      <c r="H59" s="115"/>
      <c r="I59" s="115"/>
      <c r="M59" s="100">
        <v>59</v>
      </c>
      <c r="N59" s="100">
        <v>1140</v>
      </c>
      <c r="P59" s="116">
        <v>1</v>
      </c>
      <c r="Q59" s="136">
        <v>0.79166666666666663</v>
      </c>
      <c r="R59" s="133">
        <v>2</v>
      </c>
      <c r="S59" s="133" t="s">
        <v>173</v>
      </c>
      <c r="T59" s="133">
        <v>2</v>
      </c>
      <c r="U59" s="133" t="s">
        <v>173</v>
      </c>
      <c r="V59" s="131"/>
      <c r="W59" s="137">
        <v>2</v>
      </c>
      <c r="X59" s="138">
        <v>0.79166666666666663</v>
      </c>
      <c r="Y59" s="133">
        <v>2</v>
      </c>
      <c r="Z59" s="133" t="s">
        <v>168</v>
      </c>
      <c r="AA59" s="133">
        <v>2</v>
      </c>
      <c r="AB59" s="133" t="s">
        <v>168</v>
      </c>
      <c r="AH59" s="100"/>
    </row>
    <row r="60" spans="1:34" ht="15.75" customHeight="1">
      <c r="A60" s="115"/>
      <c r="B60" s="115"/>
      <c r="C60" s="115"/>
      <c r="D60" s="115"/>
      <c r="E60" s="141"/>
      <c r="F60" s="141"/>
      <c r="G60" s="141"/>
      <c r="H60" s="141"/>
      <c r="I60" s="141"/>
      <c r="M60" s="100">
        <v>60</v>
      </c>
      <c r="N60" s="100">
        <v>1170</v>
      </c>
      <c r="P60" s="116">
        <v>1</v>
      </c>
      <c r="Q60" s="136">
        <v>0.8125</v>
      </c>
      <c r="R60" s="133">
        <v>1</v>
      </c>
      <c r="S60" s="133" t="s">
        <v>66</v>
      </c>
      <c r="T60" s="133">
        <v>1</v>
      </c>
      <c r="U60" s="133" t="s">
        <v>66</v>
      </c>
      <c r="V60" s="131"/>
      <c r="W60" s="137">
        <v>2</v>
      </c>
      <c r="X60" s="138">
        <v>0.8125</v>
      </c>
      <c r="Y60" s="133">
        <v>2</v>
      </c>
      <c r="Z60" s="133" t="s">
        <v>168</v>
      </c>
      <c r="AA60" s="133">
        <v>2</v>
      </c>
      <c r="AB60" s="133" t="s">
        <v>168</v>
      </c>
      <c r="AH60" s="100"/>
    </row>
    <row r="61" spans="1:34" ht="15.75" customHeight="1">
      <c r="A61" s="115"/>
      <c r="B61" s="115"/>
      <c r="C61" s="115"/>
      <c r="D61" s="115"/>
      <c r="E61" s="115"/>
      <c r="F61" s="115"/>
      <c r="G61" s="115"/>
      <c r="H61" s="115"/>
      <c r="I61" s="115"/>
      <c r="M61" s="100">
        <v>61</v>
      </c>
      <c r="N61" s="100">
        <v>1200</v>
      </c>
      <c r="P61" s="116">
        <v>1</v>
      </c>
      <c r="Q61" s="136">
        <v>0.83333333333333337</v>
      </c>
      <c r="R61" s="133">
        <v>1</v>
      </c>
      <c r="S61" s="133" t="s">
        <v>66</v>
      </c>
      <c r="T61" s="133">
        <v>1</v>
      </c>
      <c r="U61" s="133" t="s">
        <v>66</v>
      </c>
      <c r="V61" s="131"/>
      <c r="W61" s="137">
        <v>2</v>
      </c>
      <c r="X61" s="138">
        <v>0.83333333333333337</v>
      </c>
      <c r="Y61" s="133">
        <v>1</v>
      </c>
      <c r="Z61" s="133" t="s">
        <v>66</v>
      </c>
      <c r="AA61" s="133">
        <v>1</v>
      </c>
      <c r="AB61" s="133" t="s">
        <v>66</v>
      </c>
      <c r="AH61" s="100"/>
    </row>
    <row r="62" spans="1:34" ht="15.75" customHeight="1">
      <c r="A62" s="115"/>
      <c r="B62" s="115"/>
      <c r="C62" s="115"/>
      <c r="D62" s="142"/>
      <c r="E62" s="142"/>
      <c r="F62" s="142"/>
      <c r="G62" s="142"/>
      <c r="H62" s="142"/>
      <c r="I62" s="142"/>
      <c r="M62" s="100">
        <v>62</v>
      </c>
      <c r="N62" s="100">
        <v>1230</v>
      </c>
      <c r="P62" s="116">
        <v>1</v>
      </c>
      <c r="Q62" s="136">
        <v>0.85416666666666663</v>
      </c>
      <c r="R62" s="133">
        <v>1</v>
      </c>
      <c r="S62" s="133" t="s">
        <v>66</v>
      </c>
      <c r="T62" s="133">
        <v>1</v>
      </c>
      <c r="U62" s="133" t="s">
        <v>66</v>
      </c>
      <c r="V62" s="131"/>
      <c r="W62" s="137">
        <v>2</v>
      </c>
      <c r="X62" s="138">
        <v>0.85416666666666663</v>
      </c>
      <c r="Y62" s="133">
        <v>1</v>
      </c>
      <c r="Z62" s="133" t="s">
        <v>66</v>
      </c>
      <c r="AA62" s="133">
        <v>1</v>
      </c>
      <c r="AB62" s="133" t="s">
        <v>66</v>
      </c>
      <c r="AH62" s="100"/>
    </row>
    <row r="63" spans="1:34" ht="15.75" customHeight="1">
      <c r="A63" s="115"/>
      <c r="B63" s="115"/>
      <c r="C63" s="115"/>
      <c r="D63" s="141"/>
      <c r="E63" s="141"/>
      <c r="F63" s="141"/>
      <c r="G63" s="141"/>
      <c r="H63" s="141"/>
      <c r="I63" s="141"/>
      <c r="M63" s="100">
        <v>63</v>
      </c>
      <c r="N63" s="100">
        <v>1260</v>
      </c>
      <c r="P63" s="116">
        <v>1</v>
      </c>
      <c r="Q63" s="136">
        <v>0.875</v>
      </c>
      <c r="R63" s="133">
        <v>1</v>
      </c>
      <c r="S63" s="133" t="s">
        <v>66</v>
      </c>
      <c r="T63" s="133">
        <v>1</v>
      </c>
      <c r="U63" s="133" t="s">
        <v>66</v>
      </c>
      <c r="V63" s="131"/>
      <c r="W63" s="137">
        <v>2</v>
      </c>
      <c r="X63" s="138">
        <v>0.875</v>
      </c>
      <c r="Y63" s="133">
        <v>1</v>
      </c>
      <c r="Z63" s="133" t="s">
        <v>66</v>
      </c>
      <c r="AA63" s="133">
        <v>1</v>
      </c>
      <c r="AB63" s="133" t="s">
        <v>66</v>
      </c>
      <c r="AH63" s="100"/>
    </row>
    <row r="64" spans="1:34" ht="15.75" customHeight="1">
      <c r="A64" s="115"/>
      <c r="B64" s="115"/>
      <c r="C64" s="115"/>
      <c r="D64" s="141"/>
      <c r="E64" s="141"/>
      <c r="F64" s="141"/>
      <c r="G64" s="141"/>
      <c r="H64" s="141"/>
      <c r="I64" s="141"/>
      <c r="M64" s="100">
        <v>64</v>
      </c>
      <c r="N64" s="100">
        <v>1290</v>
      </c>
      <c r="P64" s="116">
        <v>1</v>
      </c>
      <c r="Q64" s="136">
        <v>0.89583333333333304</v>
      </c>
      <c r="R64" s="133">
        <v>1</v>
      </c>
      <c r="S64" s="133" t="s">
        <v>66</v>
      </c>
      <c r="T64" s="133">
        <v>1</v>
      </c>
      <c r="U64" s="133" t="s">
        <v>66</v>
      </c>
      <c r="V64" s="131"/>
      <c r="W64" s="137">
        <v>2</v>
      </c>
      <c r="X64" s="138">
        <v>0.89583333333333304</v>
      </c>
      <c r="Y64" s="133">
        <v>1</v>
      </c>
      <c r="Z64" s="133" t="s">
        <v>66</v>
      </c>
      <c r="AA64" s="133">
        <v>1</v>
      </c>
      <c r="AB64" s="133" t="s">
        <v>66</v>
      </c>
      <c r="AH64" s="100"/>
    </row>
    <row r="65" spans="1:34" ht="15.75" customHeight="1">
      <c r="A65" s="115"/>
      <c r="B65" s="115"/>
      <c r="C65" s="115"/>
      <c r="D65" s="115"/>
      <c r="E65" s="115"/>
      <c r="F65" s="115"/>
      <c r="G65" s="115"/>
      <c r="H65" s="115"/>
      <c r="I65" s="115"/>
      <c r="M65" s="100">
        <v>65</v>
      </c>
      <c r="N65" s="100">
        <v>1320</v>
      </c>
      <c r="P65" s="116">
        <v>1</v>
      </c>
      <c r="Q65" s="136">
        <v>0.91666666666666663</v>
      </c>
      <c r="R65" s="133">
        <v>1</v>
      </c>
      <c r="S65" s="133" t="s">
        <v>66</v>
      </c>
      <c r="T65" s="133">
        <v>1</v>
      </c>
      <c r="U65" s="133" t="s">
        <v>66</v>
      </c>
      <c r="V65" s="131"/>
      <c r="W65" s="137">
        <v>2</v>
      </c>
      <c r="X65" s="138">
        <v>0.91666666666666663</v>
      </c>
      <c r="Y65" s="133">
        <v>1</v>
      </c>
      <c r="Z65" s="133" t="s">
        <v>66</v>
      </c>
      <c r="AA65" s="133">
        <v>1</v>
      </c>
      <c r="AB65" s="133" t="s">
        <v>66</v>
      </c>
      <c r="AH65" s="100"/>
    </row>
    <row r="66" spans="1:34" ht="15.75" customHeight="1">
      <c r="A66" s="115"/>
      <c r="B66" s="115"/>
      <c r="C66" s="115"/>
      <c r="D66" s="115"/>
      <c r="E66" s="115"/>
      <c r="F66" s="115"/>
      <c r="G66" s="115"/>
      <c r="H66" s="115"/>
      <c r="I66" s="115"/>
      <c r="M66" s="100">
        <v>66</v>
      </c>
      <c r="N66" s="100">
        <v>1350</v>
      </c>
      <c r="P66" s="116">
        <v>1</v>
      </c>
      <c r="Q66" s="136">
        <v>0.9375</v>
      </c>
      <c r="R66" s="133">
        <v>1</v>
      </c>
      <c r="S66" s="133" t="s">
        <v>66</v>
      </c>
      <c r="T66" s="133">
        <v>1</v>
      </c>
      <c r="U66" s="133" t="s">
        <v>66</v>
      </c>
      <c r="V66" s="131"/>
      <c r="W66" s="137">
        <v>2</v>
      </c>
      <c r="X66" s="138">
        <v>0.9375</v>
      </c>
      <c r="Y66" s="133">
        <v>1</v>
      </c>
      <c r="Z66" s="133" t="s">
        <v>66</v>
      </c>
      <c r="AA66" s="133">
        <v>1</v>
      </c>
      <c r="AB66" s="133" t="s">
        <v>66</v>
      </c>
      <c r="AH66" s="100"/>
    </row>
    <row r="67" spans="1:34" ht="15.75" customHeight="1">
      <c r="A67" s="115"/>
      <c r="B67" s="115"/>
      <c r="C67" s="115"/>
      <c r="D67" s="115"/>
      <c r="E67" s="115"/>
      <c r="F67" s="115"/>
      <c r="G67" s="115"/>
      <c r="H67" s="115"/>
      <c r="I67" s="115"/>
      <c r="M67" s="100">
        <v>67</v>
      </c>
      <c r="N67" s="100">
        <v>1380</v>
      </c>
      <c r="P67" s="116">
        <v>1</v>
      </c>
      <c r="Q67" s="136">
        <v>0.95833333333333337</v>
      </c>
      <c r="R67" s="133">
        <v>0</v>
      </c>
      <c r="S67" s="133" t="s">
        <v>63</v>
      </c>
      <c r="T67" s="133">
        <v>0</v>
      </c>
      <c r="U67" s="133" t="s">
        <v>63</v>
      </c>
      <c r="V67" s="131"/>
      <c r="W67" s="137">
        <v>2</v>
      </c>
      <c r="X67" s="138">
        <v>0.95833333333333337</v>
      </c>
      <c r="Y67" s="133">
        <v>0</v>
      </c>
      <c r="Z67" s="133" t="s">
        <v>63</v>
      </c>
      <c r="AA67" s="133">
        <v>0</v>
      </c>
      <c r="AB67" s="133" t="s">
        <v>63</v>
      </c>
      <c r="AH67" s="100"/>
    </row>
    <row r="68" spans="1:34" ht="15.75" customHeight="1">
      <c r="A68" s="115"/>
      <c r="B68" s="115"/>
      <c r="C68" s="115"/>
      <c r="D68" s="115"/>
      <c r="E68" s="115"/>
      <c r="F68" s="115"/>
      <c r="G68" s="115"/>
      <c r="H68" s="115"/>
      <c r="I68" s="115"/>
      <c r="M68" s="100">
        <v>68</v>
      </c>
      <c r="N68" s="100">
        <v>1410</v>
      </c>
      <c r="P68" s="116">
        <v>1</v>
      </c>
      <c r="Q68" s="136">
        <v>0.97916666666666663</v>
      </c>
      <c r="R68" s="133">
        <v>0</v>
      </c>
      <c r="S68" s="133" t="s">
        <v>63</v>
      </c>
      <c r="T68" s="133">
        <v>0</v>
      </c>
      <c r="U68" s="133" t="s">
        <v>63</v>
      </c>
      <c r="V68" s="131"/>
      <c r="W68" s="137">
        <v>2</v>
      </c>
      <c r="X68" s="138">
        <v>0.97916666666666663</v>
      </c>
      <c r="Y68" s="133">
        <v>0</v>
      </c>
      <c r="Z68" s="133" t="s">
        <v>63</v>
      </c>
      <c r="AA68" s="133">
        <v>0</v>
      </c>
      <c r="AB68" s="133" t="s">
        <v>63</v>
      </c>
      <c r="AH68" s="100"/>
    </row>
    <row r="69" spans="1:34" ht="15.75" customHeight="1">
      <c r="A69" s="115"/>
      <c r="B69" s="115"/>
      <c r="C69" s="115"/>
      <c r="D69" s="115"/>
      <c r="E69" s="115"/>
      <c r="F69" s="115"/>
      <c r="G69" s="115"/>
      <c r="H69" s="115"/>
      <c r="I69" s="115"/>
      <c r="M69" s="100">
        <v>69</v>
      </c>
      <c r="N69" s="100">
        <v>0</v>
      </c>
      <c r="P69" s="116">
        <v>1</v>
      </c>
      <c r="Q69" s="136">
        <v>0</v>
      </c>
      <c r="R69" s="133">
        <v>0</v>
      </c>
      <c r="S69" s="133" t="s">
        <v>63</v>
      </c>
      <c r="T69" s="133">
        <v>0</v>
      </c>
      <c r="U69" s="133" t="s">
        <v>63</v>
      </c>
      <c r="V69" s="131"/>
      <c r="W69" s="137">
        <v>2</v>
      </c>
      <c r="X69" s="138">
        <v>0</v>
      </c>
      <c r="Y69" s="133">
        <v>0</v>
      </c>
      <c r="Z69" s="133" t="s">
        <v>63</v>
      </c>
      <c r="AA69" s="133">
        <v>0</v>
      </c>
      <c r="AB69" s="133" t="s">
        <v>63</v>
      </c>
      <c r="AH69" s="100"/>
    </row>
    <row r="70" spans="1:34" ht="15.75" customHeight="1">
      <c r="D70" s="105"/>
      <c r="E70" s="105"/>
      <c r="F70" s="105"/>
      <c r="G70" s="105"/>
      <c r="H70" s="105"/>
      <c r="I70" s="105"/>
      <c r="M70" s="100">
        <v>70</v>
      </c>
      <c r="N70" s="100">
        <v>30</v>
      </c>
      <c r="P70" s="116">
        <v>1</v>
      </c>
      <c r="Q70" s="136">
        <v>2.0833333333333332E-2</v>
      </c>
      <c r="R70" s="133">
        <v>0</v>
      </c>
      <c r="S70" s="133" t="s">
        <v>63</v>
      </c>
      <c r="T70" s="133">
        <v>0</v>
      </c>
      <c r="U70" s="133" t="s">
        <v>63</v>
      </c>
      <c r="V70" s="131"/>
      <c r="W70" s="137">
        <v>2</v>
      </c>
      <c r="X70" s="138">
        <v>2.0833333333333332E-2</v>
      </c>
      <c r="Y70" s="133">
        <v>0</v>
      </c>
      <c r="Z70" s="133" t="s">
        <v>63</v>
      </c>
      <c r="AA70" s="133">
        <v>0</v>
      </c>
      <c r="AB70" s="133" t="s">
        <v>63</v>
      </c>
      <c r="AH70" s="100"/>
    </row>
    <row r="71" spans="1:34" ht="15.75" customHeight="1">
      <c r="D71" s="105"/>
      <c r="E71" s="105"/>
      <c r="F71" s="105"/>
      <c r="G71" s="105"/>
      <c r="H71" s="105"/>
      <c r="I71" s="105"/>
      <c r="M71" s="100">
        <v>71</v>
      </c>
      <c r="N71" s="100">
        <v>60</v>
      </c>
      <c r="P71" s="116">
        <v>1</v>
      </c>
      <c r="Q71" s="136">
        <v>4.1666666666666699E-2</v>
      </c>
      <c r="R71" s="133">
        <v>0</v>
      </c>
      <c r="S71" s="133" t="s">
        <v>63</v>
      </c>
      <c r="T71" s="133">
        <v>0</v>
      </c>
      <c r="U71" s="133" t="s">
        <v>63</v>
      </c>
      <c r="V71" s="131"/>
      <c r="W71" s="137">
        <v>2</v>
      </c>
      <c r="X71" s="138">
        <v>4.1666666666666699E-2</v>
      </c>
      <c r="Y71" s="133">
        <v>0</v>
      </c>
      <c r="Z71" s="133" t="s">
        <v>63</v>
      </c>
      <c r="AA71" s="133">
        <v>0</v>
      </c>
      <c r="AB71" s="133" t="s">
        <v>63</v>
      </c>
      <c r="AH71" s="100"/>
    </row>
    <row r="72" spans="1:34" ht="15.75" customHeight="1">
      <c r="M72" s="100">
        <v>72</v>
      </c>
      <c r="N72" s="100">
        <v>90</v>
      </c>
      <c r="P72" s="116">
        <v>1</v>
      </c>
      <c r="Q72" s="136">
        <v>6.25E-2</v>
      </c>
      <c r="R72" s="133">
        <v>0</v>
      </c>
      <c r="S72" s="133" t="s">
        <v>63</v>
      </c>
      <c r="T72" s="133">
        <v>0</v>
      </c>
      <c r="U72" s="133" t="s">
        <v>63</v>
      </c>
      <c r="V72" s="131"/>
      <c r="W72" s="137">
        <v>2</v>
      </c>
      <c r="X72" s="138">
        <v>6.25E-2</v>
      </c>
      <c r="Y72" s="133">
        <v>0</v>
      </c>
      <c r="Z72" s="133" t="s">
        <v>63</v>
      </c>
      <c r="AA72" s="133">
        <v>0</v>
      </c>
      <c r="AB72" s="133" t="s">
        <v>63</v>
      </c>
      <c r="AH72" s="100"/>
    </row>
    <row r="73" spans="1:34" ht="15.75" customHeight="1">
      <c r="M73" s="100">
        <v>73</v>
      </c>
      <c r="N73" s="100">
        <v>120</v>
      </c>
      <c r="P73" s="116">
        <v>1</v>
      </c>
      <c r="Q73" s="136">
        <v>8.3333333333333301E-2</v>
      </c>
      <c r="R73" s="133">
        <v>0</v>
      </c>
      <c r="S73" s="133" t="s">
        <v>63</v>
      </c>
      <c r="T73" s="133">
        <v>0</v>
      </c>
      <c r="U73" s="133" t="s">
        <v>63</v>
      </c>
      <c r="V73" s="131"/>
      <c r="W73" s="137">
        <v>2</v>
      </c>
      <c r="X73" s="136">
        <v>8.3333333333333301E-2</v>
      </c>
      <c r="Y73" s="133">
        <v>0</v>
      </c>
      <c r="Z73" s="133" t="s">
        <v>63</v>
      </c>
      <c r="AA73" s="133">
        <v>0</v>
      </c>
      <c r="AB73" s="133" t="s">
        <v>63</v>
      </c>
      <c r="AH73" s="100"/>
    </row>
    <row r="74" spans="1:34" ht="15.75" customHeight="1">
      <c r="M74" s="100">
        <v>74</v>
      </c>
      <c r="N74" s="100">
        <v>150</v>
      </c>
      <c r="P74" s="116">
        <v>1</v>
      </c>
      <c r="Q74" s="136">
        <v>0.104166666666667</v>
      </c>
      <c r="R74" s="133">
        <v>0</v>
      </c>
      <c r="S74" s="133" t="s">
        <v>63</v>
      </c>
      <c r="T74" s="133">
        <v>0</v>
      </c>
      <c r="U74" s="133" t="s">
        <v>63</v>
      </c>
      <c r="V74" s="131"/>
      <c r="W74" s="137">
        <v>2</v>
      </c>
      <c r="X74" s="136">
        <v>0.104166666666667</v>
      </c>
      <c r="Y74" s="133">
        <v>0</v>
      </c>
      <c r="Z74" s="133" t="s">
        <v>63</v>
      </c>
      <c r="AA74" s="133">
        <v>0</v>
      </c>
      <c r="AB74" s="133" t="s">
        <v>63</v>
      </c>
      <c r="AH74" s="100"/>
    </row>
    <row r="75" spans="1:34" ht="15.75" customHeight="1">
      <c r="P75" s="231" t="s">
        <v>60</v>
      </c>
      <c r="Q75" s="232"/>
      <c r="R75" s="143">
        <f>SUM(R27:R74)</f>
        <v>65</v>
      </c>
      <c r="S75" s="143"/>
      <c r="T75" s="143">
        <f>SUM(T27:T74)</f>
        <v>65</v>
      </c>
      <c r="U75" s="143"/>
      <c r="V75" s="131"/>
      <c r="W75" s="243" t="s">
        <v>60</v>
      </c>
      <c r="X75" s="244"/>
      <c r="Y75" s="143">
        <f>SUM(Y27:Y74)</f>
        <v>48</v>
      </c>
      <c r="Z75" s="143"/>
      <c r="AA75" s="143">
        <f>SUM(AA27:AA74)</f>
        <v>48</v>
      </c>
      <c r="AB75" s="143"/>
      <c r="AH75" s="100"/>
    </row>
    <row r="76" spans="1:34" ht="15.75" customHeight="1">
      <c r="P76" s="201"/>
      <c r="Q76" s="201"/>
      <c r="R76" s="202"/>
      <c r="S76" s="202"/>
      <c r="T76" s="202"/>
      <c r="U76" s="202"/>
      <c r="V76" s="131"/>
      <c r="W76" s="202"/>
      <c r="X76" s="202"/>
      <c r="Y76" s="202"/>
      <c r="Z76" s="202"/>
      <c r="AA76" s="202"/>
      <c r="AB76" s="202"/>
      <c r="AH76" s="100"/>
    </row>
    <row r="77" spans="1:34" ht="15.75" customHeight="1">
      <c r="P77" s="201"/>
      <c r="Q77" s="201"/>
      <c r="R77" s="202"/>
      <c r="S77" s="202"/>
      <c r="T77" s="202"/>
      <c r="U77" s="202"/>
      <c r="V77" s="131"/>
      <c r="W77" s="202"/>
      <c r="X77" s="202"/>
      <c r="Y77" s="202"/>
      <c r="Z77" s="202"/>
      <c r="AA77" s="202"/>
      <c r="AB77" s="202"/>
      <c r="AH77" s="100"/>
    </row>
    <row r="78" spans="1:34" ht="15.75" customHeight="1">
      <c r="P78" s="201"/>
      <c r="Q78" s="201"/>
      <c r="R78" s="202"/>
      <c r="S78" s="202"/>
      <c r="T78" s="202"/>
      <c r="U78" s="202"/>
      <c r="V78" s="131"/>
      <c r="W78" s="202"/>
      <c r="X78" s="202"/>
      <c r="Y78" s="202"/>
      <c r="Z78" s="202"/>
      <c r="AA78" s="202"/>
      <c r="AB78" s="202"/>
      <c r="AH78" s="100"/>
    </row>
    <row r="79" spans="1:34" ht="15.75" customHeight="1">
      <c r="P79" s="201"/>
      <c r="Q79" s="201"/>
      <c r="R79" s="202"/>
      <c r="S79" s="202"/>
      <c r="T79" s="202"/>
      <c r="U79" s="202"/>
      <c r="V79" s="131"/>
      <c r="W79" s="202"/>
      <c r="X79" s="202"/>
      <c r="Y79" s="202"/>
      <c r="Z79" s="202"/>
      <c r="AA79" s="202"/>
      <c r="AB79" s="202"/>
      <c r="AH79" s="100"/>
    </row>
    <row r="80" spans="1:34" ht="15.75" customHeight="1">
      <c r="P80" s="201"/>
      <c r="Q80" s="201"/>
      <c r="R80" s="202"/>
      <c r="S80" s="202"/>
      <c r="T80" s="202"/>
      <c r="U80" s="202"/>
      <c r="V80" s="131"/>
      <c r="W80" s="202"/>
      <c r="X80" s="202"/>
      <c r="Y80" s="202"/>
      <c r="Z80" s="202"/>
      <c r="AA80" s="202"/>
      <c r="AB80" s="202"/>
      <c r="AH80" s="100"/>
    </row>
    <row r="81" spans="16:34" ht="15.75" customHeight="1">
      <c r="P81" s="201"/>
      <c r="Q81" s="201"/>
      <c r="R81" s="202"/>
      <c r="S81" s="202"/>
      <c r="T81" s="202"/>
      <c r="U81" s="202"/>
      <c r="V81" s="131"/>
      <c r="W81" s="202"/>
      <c r="X81" s="202"/>
      <c r="Y81" s="202"/>
      <c r="Z81" s="202"/>
      <c r="AA81" s="202"/>
      <c r="AB81" s="202"/>
      <c r="AH81" s="100"/>
    </row>
    <row r="82" spans="16:34" ht="15.75" customHeight="1">
      <c r="P82" s="201"/>
      <c r="Q82" s="201"/>
      <c r="R82" s="202"/>
      <c r="S82" s="202"/>
      <c r="T82" s="202"/>
      <c r="U82" s="202"/>
      <c r="V82" s="131"/>
      <c r="W82" s="202"/>
      <c r="X82" s="202"/>
      <c r="Y82" s="202"/>
      <c r="Z82" s="202"/>
      <c r="AA82" s="202"/>
      <c r="AB82" s="202"/>
      <c r="AH82" s="100"/>
    </row>
    <row r="83" spans="16:34" ht="15.75" customHeight="1">
      <c r="P83" s="201"/>
      <c r="Q83" s="201"/>
      <c r="R83" s="202"/>
      <c r="S83" s="202"/>
      <c r="T83" s="202"/>
      <c r="U83" s="202"/>
      <c r="V83" s="131"/>
      <c r="W83" s="202"/>
      <c r="X83" s="202"/>
      <c r="Y83" s="202"/>
      <c r="Z83" s="202"/>
      <c r="AA83" s="202"/>
      <c r="AB83" s="202"/>
      <c r="AH83" s="100"/>
    </row>
    <row r="84" spans="16:34" ht="15.75" customHeight="1">
      <c r="P84" s="201"/>
      <c r="Q84" s="201"/>
      <c r="R84" s="202"/>
      <c r="S84" s="202"/>
      <c r="T84" s="202"/>
      <c r="U84" s="202"/>
      <c r="V84" s="131"/>
      <c r="W84" s="202"/>
      <c r="X84" s="202"/>
      <c r="Y84" s="202"/>
      <c r="Z84" s="202"/>
      <c r="AA84" s="202"/>
      <c r="AB84" s="202"/>
      <c r="AH84" s="100"/>
    </row>
    <row r="85" spans="16:34" ht="15.75" customHeight="1">
      <c r="P85" s="201"/>
      <c r="Q85" s="201"/>
      <c r="R85" s="202"/>
      <c r="S85" s="202"/>
      <c r="T85" s="202"/>
      <c r="U85" s="202"/>
      <c r="V85" s="131"/>
      <c r="W85" s="202"/>
      <c r="X85" s="202"/>
      <c r="Y85" s="202"/>
      <c r="Z85" s="202"/>
      <c r="AA85" s="202"/>
      <c r="AB85" s="202"/>
      <c r="AH85" s="100"/>
    </row>
    <row r="86" spans="16:34" ht="15.75" customHeight="1">
      <c r="P86" s="201"/>
      <c r="Q86" s="201"/>
      <c r="R86" s="202"/>
      <c r="S86" s="202"/>
      <c r="T86" s="202"/>
      <c r="U86" s="202"/>
      <c r="V86" s="131"/>
      <c r="W86" s="202"/>
      <c r="X86" s="202"/>
      <c r="Y86" s="202"/>
      <c r="Z86" s="202"/>
      <c r="AA86" s="202"/>
      <c r="AB86" s="202"/>
      <c r="AH86" s="100"/>
    </row>
    <row r="87" spans="16:34" ht="15.75" customHeight="1">
      <c r="P87" s="201"/>
      <c r="Q87" s="201"/>
      <c r="R87" s="202"/>
      <c r="S87" s="202"/>
      <c r="T87" s="202"/>
      <c r="U87" s="202"/>
      <c r="V87" s="131"/>
      <c r="W87" s="202"/>
      <c r="X87" s="202"/>
      <c r="Y87" s="202"/>
      <c r="Z87" s="202"/>
      <c r="AA87" s="202"/>
      <c r="AB87" s="202"/>
      <c r="AH87" s="100"/>
    </row>
    <row r="88" spans="16:34" ht="15.75" customHeight="1">
      <c r="P88" s="201"/>
      <c r="Q88" s="201"/>
      <c r="R88" s="202"/>
      <c r="S88" s="202"/>
      <c r="T88" s="202"/>
      <c r="U88" s="202"/>
      <c r="V88" s="131"/>
      <c r="W88" s="202"/>
      <c r="X88" s="202"/>
      <c r="Y88" s="202"/>
      <c r="Z88" s="202"/>
      <c r="AA88" s="202"/>
      <c r="AB88" s="202"/>
      <c r="AH88" s="100"/>
    </row>
    <row r="89" spans="16:34" ht="15.75" customHeight="1">
      <c r="P89" s="201"/>
      <c r="Q89" s="201"/>
      <c r="R89" s="202"/>
      <c r="S89" s="202"/>
      <c r="T89" s="202"/>
      <c r="U89" s="202"/>
      <c r="V89" s="131"/>
      <c r="W89" s="202"/>
      <c r="X89" s="202"/>
      <c r="Y89" s="202"/>
      <c r="Z89" s="202"/>
      <c r="AA89" s="202"/>
      <c r="AB89" s="202"/>
      <c r="AH89" s="100"/>
    </row>
    <row r="90" spans="16:34" ht="15.75" customHeight="1">
      <c r="P90" s="201"/>
      <c r="Q90" s="201"/>
      <c r="R90" s="202"/>
      <c r="S90" s="202"/>
      <c r="T90" s="202"/>
      <c r="U90" s="202"/>
      <c r="V90" s="131"/>
      <c r="W90" s="202"/>
      <c r="X90" s="202"/>
      <c r="Y90" s="202"/>
      <c r="Z90" s="202"/>
      <c r="AA90" s="202"/>
      <c r="AB90" s="202"/>
      <c r="AH90" s="100"/>
    </row>
    <row r="91" spans="16:34" ht="15.75" customHeight="1">
      <c r="P91" s="201"/>
      <c r="Q91" s="201"/>
      <c r="R91" s="202"/>
      <c r="S91" s="202"/>
      <c r="T91" s="202"/>
      <c r="U91" s="202"/>
      <c r="V91" s="131"/>
      <c r="W91" s="202"/>
      <c r="X91" s="202"/>
      <c r="Y91" s="202"/>
      <c r="Z91" s="202"/>
      <c r="AA91" s="202"/>
      <c r="AB91" s="202"/>
      <c r="AH91" s="100"/>
    </row>
    <row r="92" spans="16:34" ht="15.75" customHeight="1">
      <c r="P92" s="201"/>
      <c r="Q92" s="201"/>
      <c r="R92" s="202"/>
      <c r="S92" s="202"/>
      <c r="T92" s="202"/>
      <c r="U92" s="202"/>
      <c r="V92" s="131"/>
      <c r="W92" s="202"/>
      <c r="X92" s="202"/>
      <c r="Y92" s="202"/>
      <c r="Z92" s="202"/>
      <c r="AA92" s="202"/>
      <c r="AB92" s="202"/>
      <c r="AH92" s="100"/>
    </row>
    <row r="93" spans="16:34" ht="15.75" customHeight="1">
      <c r="P93" s="201"/>
      <c r="Q93" s="201"/>
      <c r="R93" s="202"/>
      <c r="S93" s="202"/>
      <c r="T93" s="202"/>
      <c r="U93" s="202"/>
      <c r="V93" s="131"/>
      <c r="W93" s="202"/>
      <c r="X93" s="202"/>
      <c r="Y93" s="202"/>
      <c r="Z93" s="202"/>
      <c r="AA93" s="202"/>
      <c r="AB93" s="202"/>
      <c r="AH93" s="100"/>
    </row>
    <row r="94" spans="16:34" ht="15.75" customHeight="1">
      <c r="P94" s="201"/>
      <c r="Q94" s="201"/>
      <c r="R94" s="202"/>
      <c r="S94" s="202"/>
      <c r="T94" s="202"/>
      <c r="U94" s="202"/>
      <c r="V94" s="131"/>
      <c r="W94" s="202"/>
      <c r="X94" s="202"/>
      <c r="Y94" s="202"/>
      <c r="Z94" s="202"/>
      <c r="AA94" s="202"/>
      <c r="AB94" s="202"/>
      <c r="AH94" s="100"/>
    </row>
    <row r="95" spans="16:34" ht="15.75" customHeight="1">
      <c r="P95" s="201"/>
      <c r="Q95" s="201"/>
      <c r="R95" s="202"/>
      <c r="S95" s="202"/>
      <c r="T95" s="202"/>
      <c r="U95" s="202"/>
      <c r="V95" s="131"/>
      <c r="W95" s="202"/>
      <c r="X95" s="202"/>
      <c r="Y95" s="202"/>
      <c r="Z95" s="202"/>
      <c r="AA95" s="202"/>
      <c r="AB95" s="202"/>
      <c r="AH95" s="100"/>
    </row>
    <row r="96" spans="16:34" ht="15.75" customHeight="1">
      <c r="P96" s="201"/>
      <c r="Q96" s="201"/>
      <c r="R96" s="202"/>
      <c r="S96" s="202"/>
      <c r="T96" s="202"/>
      <c r="U96" s="202"/>
      <c r="V96" s="131"/>
      <c r="W96" s="202"/>
      <c r="X96" s="202"/>
      <c r="Y96" s="202"/>
      <c r="Z96" s="202"/>
      <c r="AA96" s="202"/>
      <c r="AB96" s="202"/>
      <c r="AH96" s="100"/>
    </row>
    <row r="97" spans="2:34" ht="15.75" customHeight="1">
      <c r="P97" s="201"/>
      <c r="Q97" s="201"/>
      <c r="R97" s="202"/>
      <c r="S97" s="202"/>
      <c r="T97" s="202"/>
      <c r="U97" s="202"/>
      <c r="V97" s="131"/>
      <c r="W97" s="202"/>
      <c r="X97" s="202"/>
      <c r="Y97" s="202"/>
      <c r="Z97" s="202"/>
      <c r="AA97" s="202"/>
      <c r="AB97" s="202"/>
      <c r="AH97" s="100"/>
    </row>
    <row r="98" spans="2:34" ht="15.75" customHeight="1">
      <c r="P98" s="201"/>
      <c r="Q98" s="201"/>
      <c r="R98" s="202"/>
      <c r="S98" s="202"/>
      <c r="T98" s="202"/>
      <c r="U98" s="202"/>
      <c r="V98" s="131"/>
      <c r="W98" s="202"/>
      <c r="X98" s="202"/>
      <c r="Y98" s="202"/>
      <c r="Z98" s="202"/>
      <c r="AA98" s="202"/>
      <c r="AB98" s="202"/>
      <c r="AH98" s="100"/>
    </row>
    <row r="99" spans="2:34" ht="15.75" customHeight="1">
      <c r="P99" s="201"/>
      <c r="Q99" s="201"/>
      <c r="R99" s="202"/>
      <c r="S99" s="202"/>
      <c r="T99" s="202"/>
      <c r="U99" s="202"/>
      <c r="V99" s="131"/>
      <c r="W99" s="202"/>
      <c r="X99" s="202"/>
      <c r="Y99" s="202"/>
      <c r="Z99" s="202"/>
      <c r="AA99" s="202"/>
      <c r="AB99" s="202"/>
      <c r="AH99" s="100"/>
    </row>
    <row r="100" spans="2:34" ht="15.75" customHeight="1">
      <c r="P100" s="201"/>
      <c r="Q100" s="201"/>
      <c r="R100" s="202"/>
      <c r="S100" s="202"/>
      <c r="T100" s="202"/>
      <c r="U100" s="202"/>
      <c r="V100" s="131"/>
      <c r="W100" s="202"/>
      <c r="X100" s="202"/>
      <c r="Y100" s="202"/>
      <c r="Z100" s="202"/>
      <c r="AA100" s="202"/>
      <c r="AB100" s="202"/>
      <c r="AH100" s="100"/>
    </row>
    <row r="101" spans="2:34" ht="15.75" customHeight="1">
      <c r="P101" s="144"/>
      <c r="Q101" s="145"/>
      <c r="R101" s="144"/>
      <c r="S101" s="146"/>
      <c r="T101" s="144"/>
      <c r="U101" s="146"/>
      <c r="V101" s="131"/>
      <c r="W101" s="147"/>
      <c r="X101" s="148"/>
      <c r="Y101" s="144"/>
      <c r="Z101" s="146"/>
      <c r="AA101" s="144"/>
      <c r="AB101" s="146"/>
      <c r="AH101" s="100"/>
    </row>
    <row r="102" spans="2:34" ht="15.75" customHeight="1">
      <c r="D102" s="220" t="s">
        <v>74</v>
      </c>
      <c r="E102" s="220"/>
      <c r="F102" s="220"/>
      <c r="G102" s="220"/>
      <c r="H102" s="220"/>
      <c r="I102" s="220"/>
      <c r="P102" s="144"/>
      <c r="Q102" s="145"/>
      <c r="R102" s="144"/>
      <c r="S102" s="146"/>
      <c r="T102" s="144"/>
      <c r="U102" s="146"/>
      <c r="V102" s="131"/>
      <c r="W102" s="147"/>
      <c r="X102" s="148"/>
      <c r="Y102" s="144"/>
      <c r="Z102" s="146"/>
      <c r="AA102" s="144"/>
      <c r="AB102" s="146"/>
      <c r="AH102" s="100"/>
    </row>
    <row r="103" spans="2:34" ht="15.75" customHeight="1">
      <c r="P103" s="144"/>
      <c r="Q103" s="145"/>
      <c r="R103" s="144"/>
      <c r="S103" s="146"/>
      <c r="T103" s="144"/>
      <c r="U103" s="146"/>
      <c r="V103" s="131"/>
      <c r="W103" s="147"/>
      <c r="X103" s="148"/>
      <c r="Y103" s="144"/>
      <c r="Z103" s="146"/>
      <c r="AA103" s="144"/>
      <c r="AB103" s="146"/>
      <c r="AH103" s="100"/>
    </row>
    <row r="104" spans="2:34" ht="15.75" customHeight="1">
      <c r="B104" s="229" t="s">
        <v>75</v>
      </c>
      <c r="C104" s="237" t="s">
        <v>76</v>
      </c>
      <c r="D104" s="229" t="s">
        <v>77</v>
      </c>
      <c r="E104" s="229" t="s">
        <v>78</v>
      </c>
      <c r="F104" s="229" t="s">
        <v>79</v>
      </c>
      <c r="G104" s="229" t="s">
        <v>80</v>
      </c>
      <c r="H104" s="229" t="s">
        <v>81</v>
      </c>
      <c r="I104" s="229" t="s">
        <v>82</v>
      </c>
      <c r="J104" s="229" t="s">
        <v>83</v>
      </c>
      <c r="P104" s="221" t="s">
        <v>5</v>
      </c>
      <c r="Q104" s="221" t="s">
        <v>56</v>
      </c>
      <c r="R104" s="224" t="s">
        <v>57</v>
      </c>
      <c r="S104" s="225"/>
      <c r="T104" s="224" t="s">
        <v>58</v>
      </c>
      <c r="U104" s="225"/>
      <c r="V104" s="131"/>
      <c r="W104" s="221" t="s">
        <v>5</v>
      </c>
      <c r="X104" s="221" t="s">
        <v>56</v>
      </c>
      <c r="Y104" s="224" t="s">
        <v>57</v>
      </c>
      <c r="Z104" s="225"/>
      <c r="AA104" s="224" t="s">
        <v>58</v>
      </c>
      <c r="AB104" s="225"/>
      <c r="AH104" s="100"/>
    </row>
    <row r="105" spans="2:34" ht="15.75" customHeight="1">
      <c r="B105" s="229"/>
      <c r="C105" s="238"/>
      <c r="D105" s="229"/>
      <c r="E105" s="229"/>
      <c r="F105" s="229"/>
      <c r="G105" s="229"/>
      <c r="H105" s="229"/>
      <c r="I105" s="229"/>
      <c r="J105" s="229"/>
      <c r="P105" s="222"/>
      <c r="Q105" s="222"/>
      <c r="R105" s="221" t="s">
        <v>60</v>
      </c>
      <c r="S105" s="221" t="s">
        <v>61</v>
      </c>
      <c r="T105" s="221" t="s">
        <v>84</v>
      </c>
      <c r="U105" s="221" t="s">
        <v>61</v>
      </c>
      <c r="V105" s="131"/>
      <c r="W105" s="222"/>
      <c r="X105" s="222"/>
      <c r="Y105" s="221" t="s">
        <v>60</v>
      </c>
      <c r="Z105" s="221" t="s">
        <v>61</v>
      </c>
      <c r="AA105" s="221" t="s">
        <v>60</v>
      </c>
      <c r="AB105" s="221" t="s">
        <v>61</v>
      </c>
      <c r="AH105" s="100"/>
    </row>
    <row r="106" spans="2:34" ht="15.75" customHeight="1">
      <c r="B106" s="229"/>
      <c r="C106" s="238"/>
      <c r="D106" s="229"/>
      <c r="E106" s="229"/>
      <c r="F106" s="229"/>
      <c r="G106" s="229"/>
      <c r="H106" s="229"/>
      <c r="I106" s="229"/>
      <c r="J106" s="229"/>
      <c r="P106" s="222"/>
      <c r="Q106" s="222"/>
      <c r="R106" s="222"/>
      <c r="S106" s="222"/>
      <c r="T106" s="222"/>
      <c r="U106" s="222"/>
      <c r="V106" s="131"/>
      <c r="W106" s="222"/>
      <c r="X106" s="222"/>
      <c r="Y106" s="222"/>
      <c r="Z106" s="222"/>
      <c r="AA106" s="222"/>
      <c r="AB106" s="222"/>
    </row>
    <row r="107" spans="2:34" ht="15.75" customHeight="1">
      <c r="B107" s="229"/>
      <c r="C107" s="238"/>
      <c r="D107" s="229"/>
      <c r="E107" s="229"/>
      <c r="F107" s="229"/>
      <c r="G107" s="229"/>
      <c r="H107" s="229"/>
      <c r="I107" s="229"/>
      <c r="J107" s="229"/>
      <c r="P107" s="222"/>
      <c r="Q107" s="222"/>
      <c r="R107" s="222"/>
      <c r="S107" s="222"/>
      <c r="T107" s="222"/>
      <c r="U107" s="222"/>
      <c r="V107" s="131"/>
      <c r="W107" s="222"/>
      <c r="X107" s="222"/>
      <c r="Y107" s="222"/>
      <c r="Z107" s="222"/>
      <c r="AA107" s="222"/>
      <c r="AB107" s="222"/>
    </row>
    <row r="108" spans="2:34" ht="15.75" customHeight="1">
      <c r="B108" s="229"/>
      <c r="C108" s="238"/>
      <c r="D108" s="229"/>
      <c r="E108" s="229"/>
      <c r="F108" s="229"/>
      <c r="G108" s="229"/>
      <c r="H108" s="229"/>
      <c r="I108" s="229"/>
      <c r="J108" s="229"/>
      <c r="P108" s="222"/>
      <c r="Q108" s="222"/>
      <c r="R108" s="222"/>
      <c r="S108" s="222"/>
      <c r="T108" s="222"/>
      <c r="U108" s="222"/>
      <c r="V108" s="131"/>
      <c r="W108" s="222"/>
      <c r="X108" s="222"/>
      <c r="Y108" s="222"/>
      <c r="Z108" s="222"/>
      <c r="AA108" s="222"/>
      <c r="AB108" s="222"/>
    </row>
    <row r="109" spans="2:34" ht="15.75" customHeight="1">
      <c r="B109" s="229"/>
      <c r="C109" s="238"/>
      <c r="D109" s="229"/>
      <c r="E109" s="229"/>
      <c r="F109" s="229"/>
      <c r="G109" s="229"/>
      <c r="H109" s="229"/>
      <c r="I109" s="229"/>
      <c r="J109" s="229"/>
      <c r="P109" s="223"/>
      <c r="Q109" s="223"/>
      <c r="R109" s="223"/>
      <c r="S109" s="223"/>
      <c r="T109" s="223"/>
      <c r="U109" s="223"/>
      <c r="V109" s="131"/>
      <c r="W109" s="223"/>
      <c r="X109" s="223"/>
      <c r="Y109" s="223"/>
      <c r="Z109" s="223"/>
      <c r="AA109" s="223"/>
      <c r="AB109" s="223"/>
    </row>
    <row r="110" spans="2:34" ht="15.75" customHeight="1">
      <c r="B110" s="229"/>
      <c r="C110" s="238"/>
      <c r="D110" s="229"/>
      <c r="E110" s="229"/>
      <c r="F110" s="229"/>
      <c r="G110" s="229"/>
      <c r="H110" s="229"/>
      <c r="I110" s="229"/>
      <c r="J110" s="229"/>
      <c r="P110" s="116">
        <v>3</v>
      </c>
      <c r="Q110" s="136">
        <v>0.125</v>
      </c>
      <c r="R110" s="116">
        <v>0</v>
      </c>
      <c r="S110" s="116" t="s">
        <v>63</v>
      </c>
      <c r="T110" s="116">
        <v>0</v>
      </c>
      <c r="U110" s="116" t="s">
        <v>63</v>
      </c>
      <c r="V110" s="131"/>
      <c r="W110" s="137">
        <v>4</v>
      </c>
      <c r="X110" s="136">
        <v>0.125</v>
      </c>
      <c r="Y110" s="116">
        <v>0</v>
      </c>
      <c r="Z110" s="116" t="s">
        <v>63</v>
      </c>
      <c r="AA110" s="116">
        <v>0</v>
      </c>
      <c r="AB110" s="116" t="s">
        <v>63</v>
      </c>
    </row>
    <row r="111" spans="2:34" ht="15.75" customHeight="1">
      <c r="B111" s="229"/>
      <c r="C111" s="239"/>
      <c r="D111" s="229"/>
      <c r="E111" s="229"/>
      <c r="F111" s="229"/>
      <c r="G111" s="229"/>
      <c r="H111" s="229"/>
      <c r="I111" s="229"/>
      <c r="J111" s="229"/>
      <c r="L111" s="100" t="s">
        <v>85</v>
      </c>
      <c r="M111" s="100" t="s">
        <v>18</v>
      </c>
      <c r="N111" s="100" t="s">
        <v>19</v>
      </c>
      <c r="O111" s="120"/>
      <c r="P111" s="116">
        <v>3</v>
      </c>
      <c r="Q111" s="136">
        <v>0.14583333333333301</v>
      </c>
      <c r="R111" s="116">
        <v>0</v>
      </c>
      <c r="S111" s="116" t="s">
        <v>63</v>
      </c>
      <c r="T111" s="116">
        <v>0</v>
      </c>
      <c r="U111" s="116" t="s">
        <v>63</v>
      </c>
      <c r="V111" s="131"/>
      <c r="W111" s="137">
        <v>4</v>
      </c>
      <c r="X111" s="136">
        <v>0.14583333333333301</v>
      </c>
      <c r="Y111" s="116">
        <v>0</v>
      </c>
      <c r="Z111" s="116" t="s">
        <v>63</v>
      </c>
      <c r="AA111" s="116">
        <v>0</v>
      </c>
      <c r="AB111" s="116" t="s">
        <v>63</v>
      </c>
      <c r="AH111" s="112"/>
    </row>
    <row r="112" spans="2:34" ht="15.75" customHeight="1">
      <c r="B112" s="149">
        <v>1</v>
      </c>
      <c r="C112" s="150" t="s">
        <v>174</v>
      </c>
      <c r="D112" s="100" t="s">
        <v>87</v>
      </c>
      <c r="E112" s="151">
        <v>55.633693287850399</v>
      </c>
      <c r="F112" s="151">
        <v>37.763443144728903</v>
      </c>
      <c r="G112" s="149">
        <v>0</v>
      </c>
      <c r="H112" s="149">
        <v>0</v>
      </c>
      <c r="I112" s="149">
        <v>0</v>
      </c>
      <c r="J112" s="149">
        <v>1</v>
      </c>
      <c r="L112" s="111">
        <v>1</v>
      </c>
      <c r="M112" s="152">
        <v>1</v>
      </c>
      <c r="N112" s="111">
        <v>0</v>
      </c>
      <c r="O112" s="120"/>
      <c r="P112" s="116">
        <v>3</v>
      </c>
      <c r="Q112" s="136">
        <v>0.16666666666666699</v>
      </c>
      <c r="R112" s="116">
        <v>0</v>
      </c>
      <c r="S112" s="116" t="s">
        <v>63</v>
      </c>
      <c r="T112" s="116">
        <v>0</v>
      </c>
      <c r="U112" s="116" t="s">
        <v>63</v>
      </c>
      <c r="V112" s="131"/>
      <c r="W112" s="137">
        <v>4</v>
      </c>
      <c r="X112" s="136">
        <v>0.16666666666666699</v>
      </c>
      <c r="Y112" s="116">
        <v>0</v>
      </c>
      <c r="Z112" s="116" t="s">
        <v>63</v>
      </c>
      <c r="AA112" s="116">
        <v>0</v>
      </c>
      <c r="AB112" s="116" t="s">
        <v>63</v>
      </c>
      <c r="AH112" s="112"/>
    </row>
    <row r="113" spans="2:34" ht="15.75" customHeight="1">
      <c r="B113" s="112">
        <v>2</v>
      </c>
      <c r="C113" s="153" t="s">
        <v>175</v>
      </c>
      <c r="D113" s="100" t="s">
        <v>87</v>
      </c>
      <c r="E113" s="151">
        <v>55.635218223646</v>
      </c>
      <c r="F113" s="151">
        <v>37.764239607585601</v>
      </c>
      <c r="G113" s="112">
        <f>IF(M112&gt;0,0,IF(N112&gt;0,1,""))</f>
        <v>0</v>
      </c>
      <c r="H113" s="154">
        <v>0.36699999999999999</v>
      </c>
      <c r="I113" s="155">
        <v>0.36699999999999999</v>
      </c>
      <c r="J113" s="112">
        <v>2</v>
      </c>
      <c r="L113" s="111">
        <v>2</v>
      </c>
      <c r="M113" s="152">
        <v>2</v>
      </c>
      <c r="N113" s="152">
        <v>0</v>
      </c>
      <c r="O113" s="120"/>
      <c r="P113" s="116">
        <v>3</v>
      </c>
      <c r="Q113" s="136">
        <v>0.1875</v>
      </c>
      <c r="R113" s="116">
        <v>0</v>
      </c>
      <c r="S113" s="116" t="s">
        <v>63</v>
      </c>
      <c r="T113" s="116">
        <v>0</v>
      </c>
      <c r="U113" s="116" t="s">
        <v>63</v>
      </c>
      <c r="V113" s="131"/>
      <c r="W113" s="137">
        <v>4</v>
      </c>
      <c r="X113" s="136">
        <v>0.1875</v>
      </c>
      <c r="Y113" s="116">
        <v>0</v>
      </c>
      <c r="Z113" s="116" t="s">
        <v>63</v>
      </c>
      <c r="AA113" s="116">
        <v>0</v>
      </c>
      <c r="AB113" s="116" t="s">
        <v>63</v>
      </c>
      <c r="AH113" s="156"/>
    </row>
    <row r="114" spans="2:34" ht="15.75" customHeight="1">
      <c r="B114" s="149">
        <v>3</v>
      </c>
      <c r="C114" s="152" t="s">
        <v>92</v>
      </c>
      <c r="D114" s="100" t="s">
        <v>87</v>
      </c>
      <c r="E114" s="151">
        <v>55.636887835323598</v>
      </c>
      <c r="F114" s="151">
        <v>37.7706964305507</v>
      </c>
      <c r="G114" s="112">
        <f t="shared" ref="G114:G177" si="0">IF(M113&gt;0,0,IF(N113&gt;0,1,""))</f>
        <v>0</v>
      </c>
      <c r="H114" s="154">
        <v>0.76100000000000001</v>
      </c>
      <c r="I114" s="155">
        <v>0.39400000000000002</v>
      </c>
      <c r="J114" s="112">
        <v>3</v>
      </c>
      <c r="L114" s="111">
        <v>3</v>
      </c>
      <c r="M114" s="152">
        <v>3</v>
      </c>
      <c r="N114" s="152">
        <v>0</v>
      </c>
      <c r="O114" s="120"/>
      <c r="P114" s="116">
        <v>3</v>
      </c>
      <c r="Q114" s="136">
        <v>0.20833333333333334</v>
      </c>
      <c r="R114" s="116">
        <v>0</v>
      </c>
      <c r="S114" s="116" t="s">
        <v>63</v>
      </c>
      <c r="T114" s="116">
        <v>0</v>
      </c>
      <c r="U114" s="116" t="s">
        <v>63</v>
      </c>
      <c r="V114" s="131"/>
      <c r="W114" s="137">
        <v>4</v>
      </c>
      <c r="X114" s="136">
        <v>0.20833333333333334</v>
      </c>
      <c r="Y114" s="116">
        <v>0</v>
      </c>
      <c r="Z114" s="116" t="s">
        <v>63</v>
      </c>
      <c r="AA114" s="116">
        <v>0</v>
      </c>
      <c r="AB114" s="116" t="s">
        <v>63</v>
      </c>
      <c r="AH114" s="156"/>
    </row>
    <row r="115" spans="2:34" ht="15.75" customHeight="1">
      <c r="B115" s="112">
        <v>4</v>
      </c>
      <c r="C115" s="152" t="s">
        <v>94</v>
      </c>
      <c r="D115" s="100" t="s">
        <v>95</v>
      </c>
      <c r="E115" s="151">
        <v>55.639871636038102</v>
      </c>
      <c r="F115" s="151">
        <v>37.7708934851089</v>
      </c>
      <c r="G115" s="112">
        <f t="shared" si="0"/>
        <v>0</v>
      </c>
      <c r="H115" s="154">
        <v>1.1179999999999999</v>
      </c>
      <c r="I115" s="155">
        <v>0.35699999999999998</v>
      </c>
      <c r="J115" s="149">
        <v>4</v>
      </c>
      <c r="L115" s="111">
        <v>4</v>
      </c>
      <c r="M115" s="152">
        <v>4</v>
      </c>
      <c r="N115" s="152">
        <v>0</v>
      </c>
      <c r="O115" s="120"/>
      <c r="P115" s="116">
        <v>3</v>
      </c>
      <c r="Q115" s="136">
        <v>0.22916666666666666</v>
      </c>
      <c r="R115" s="116">
        <v>0</v>
      </c>
      <c r="S115" s="116" t="s">
        <v>63</v>
      </c>
      <c r="T115" s="116">
        <v>0</v>
      </c>
      <c r="U115" s="116" t="s">
        <v>63</v>
      </c>
      <c r="V115" s="131"/>
      <c r="W115" s="137">
        <v>4</v>
      </c>
      <c r="X115" s="136">
        <v>0.22916666666666666</v>
      </c>
      <c r="Y115" s="116">
        <v>0</v>
      </c>
      <c r="Z115" s="116" t="s">
        <v>63</v>
      </c>
      <c r="AA115" s="116">
        <v>0</v>
      </c>
      <c r="AB115" s="116" t="s">
        <v>63</v>
      </c>
      <c r="AH115" s="156"/>
    </row>
    <row r="116" spans="2:34" ht="15.75" customHeight="1">
      <c r="B116" s="149">
        <v>5</v>
      </c>
      <c r="C116" s="152" t="s">
        <v>97</v>
      </c>
      <c r="D116" s="100" t="s">
        <v>98</v>
      </c>
      <c r="E116" s="151">
        <v>55.642841089955503</v>
      </c>
      <c r="F116" s="151">
        <v>37.765461238071801</v>
      </c>
      <c r="G116" s="112">
        <f t="shared" si="0"/>
        <v>0</v>
      </c>
      <c r="H116" s="154">
        <v>1.738</v>
      </c>
      <c r="I116" s="155">
        <v>0.62</v>
      </c>
      <c r="J116" s="112">
        <v>5</v>
      </c>
      <c r="L116" s="111">
        <v>5</v>
      </c>
      <c r="M116" s="152">
        <v>5</v>
      </c>
      <c r="N116" s="152">
        <v>0</v>
      </c>
      <c r="O116" s="120"/>
      <c r="P116" s="116">
        <v>3</v>
      </c>
      <c r="Q116" s="136">
        <v>0.25</v>
      </c>
      <c r="R116" s="116">
        <v>0</v>
      </c>
      <c r="S116" s="116" t="s">
        <v>63</v>
      </c>
      <c r="T116" s="116">
        <v>0</v>
      </c>
      <c r="U116" s="116" t="s">
        <v>63</v>
      </c>
      <c r="V116" s="131"/>
      <c r="W116" s="137">
        <v>4</v>
      </c>
      <c r="X116" s="136">
        <v>0.25</v>
      </c>
      <c r="Y116" s="116">
        <v>0</v>
      </c>
      <c r="Z116" s="116" t="s">
        <v>63</v>
      </c>
      <c r="AA116" s="116">
        <v>0</v>
      </c>
      <c r="AB116" s="116" t="s">
        <v>63</v>
      </c>
      <c r="AH116" s="156"/>
    </row>
    <row r="117" spans="2:34" ht="15.75" customHeight="1">
      <c r="B117" s="112">
        <v>6</v>
      </c>
      <c r="C117" s="152" t="s">
        <v>100</v>
      </c>
      <c r="D117" s="100" t="s">
        <v>98</v>
      </c>
      <c r="E117" s="151">
        <v>55.640758012609197</v>
      </c>
      <c r="F117" s="151">
        <v>37.757905549719503</v>
      </c>
      <c r="G117" s="112">
        <f t="shared" si="0"/>
        <v>0</v>
      </c>
      <c r="H117" s="154">
        <v>2.298</v>
      </c>
      <c r="I117" s="155">
        <v>0.56000000000000005</v>
      </c>
      <c r="J117" s="112">
        <v>6</v>
      </c>
      <c r="L117" s="111">
        <v>6</v>
      </c>
      <c r="M117" s="152">
        <v>6</v>
      </c>
      <c r="N117" s="152">
        <v>0</v>
      </c>
      <c r="O117" s="120"/>
      <c r="P117" s="116">
        <v>3</v>
      </c>
      <c r="Q117" s="136">
        <v>0.27083333333333331</v>
      </c>
      <c r="R117" s="116">
        <v>1</v>
      </c>
      <c r="S117" s="116" t="s">
        <v>66</v>
      </c>
      <c r="T117" s="116">
        <v>1</v>
      </c>
      <c r="U117" s="116" t="s">
        <v>66</v>
      </c>
      <c r="V117" s="131"/>
      <c r="W117" s="137">
        <v>4</v>
      </c>
      <c r="X117" s="136">
        <v>0.27083333333333331</v>
      </c>
      <c r="Y117" s="116">
        <v>1</v>
      </c>
      <c r="Z117" s="116" t="s">
        <v>66</v>
      </c>
      <c r="AA117" s="116">
        <v>1</v>
      </c>
      <c r="AB117" s="116" t="s">
        <v>66</v>
      </c>
      <c r="AH117" s="156"/>
    </row>
    <row r="118" spans="2:34" ht="15.75" customHeight="1">
      <c r="B118" s="149">
        <v>7</v>
      </c>
      <c r="C118" s="152" t="s">
        <v>101</v>
      </c>
      <c r="D118" s="100" t="s">
        <v>89</v>
      </c>
      <c r="E118" s="151">
        <v>55.639556296268402</v>
      </c>
      <c r="F118" s="151">
        <v>37.756705823183097</v>
      </c>
      <c r="G118" s="112">
        <f t="shared" si="0"/>
        <v>0</v>
      </c>
      <c r="H118" s="154">
        <v>2.5009999999999999</v>
      </c>
      <c r="I118" s="155">
        <v>0.20299999999999985</v>
      </c>
      <c r="J118" s="149">
        <v>7</v>
      </c>
      <c r="L118" s="111">
        <v>7</v>
      </c>
      <c r="M118" s="152">
        <v>7</v>
      </c>
      <c r="N118" s="152">
        <v>0</v>
      </c>
      <c r="O118" s="120"/>
      <c r="P118" s="116">
        <v>3</v>
      </c>
      <c r="Q118" s="136">
        <v>0.29166666666666669</v>
      </c>
      <c r="R118" s="116">
        <v>5</v>
      </c>
      <c r="S118" s="116">
        <v>7</v>
      </c>
      <c r="T118" s="116">
        <v>5</v>
      </c>
      <c r="U118" s="116">
        <v>7</v>
      </c>
      <c r="V118" s="131"/>
      <c r="W118" s="137">
        <v>4</v>
      </c>
      <c r="X118" s="136">
        <v>0.29166666666666669</v>
      </c>
      <c r="Y118" s="116">
        <v>1</v>
      </c>
      <c r="Z118" s="116" t="s">
        <v>66</v>
      </c>
      <c r="AA118" s="116">
        <v>1</v>
      </c>
      <c r="AB118" s="116" t="s">
        <v>66</v>
      </c>
      <c r="AH118" s="156"/>
    </row>
    <row r="119" spans="2:34" ht="15.75" customHeight="1">
      <c r="B119" s="112">
        <v>8</v>
      </c>
      <c r="C119" s="152" t="s">
        <v>102</v>
      </c>
      <c r="D119" s="100" t="s">
        <v>89</v>
      </c>
      <c r="E119" s="151">
        <v>55.636549259515498</v>
      </c>
      <c r="F119" s="151">
        <v>37.759374977147203</v>
      </c>
      <c r="G119" s="112">
        <f t="shared" si="0"/>
        <v>0</v>
      </c>
      <c r="H119" s="154">
        <v>2.8979999999999997</v>
      </c>
      <c r="I119" s="157">
        <v>0.3969999999999998</v>
      </c>
      <c r="J119" s="112">
        <v>8</v>
      </c>
      <c r="L119" s="111">
        <v>8</v>
      </c>
      <c r="M119" s="152">
        <v>8</v>
      </c>
      <c r="N119" s="152">
        <v>0</v>
      </c>
      <c r="O119" s="120"/>
      <c r="P119" s="116">
        <v>3</v>
      </c>
      <c r="Q119" s="136">
        <v>0.3125</v>
      </c>
      <c r="R119" s="116">
        <v>4</v>
      </c>
      <c r="S119" s="116">
        <v>7</v>
      </c>
      <c r="T119" s="116">
        <v>4</v>
      </c>
      <c r="U119" s="116">
        <v>7</v>
      </c>
      <c r="V119" s="131"/>
      <c r="W119" s="137">
        <v>4</v>
      </c>
      <c r="X119" s="136">
        <v>0.3125</v>
      </c>
      <c r="Y119" s="116">
        <v>1</v>
      </c>
      <c r="Z119" s="116" t="s">
        <v>66</v>
      </c>
      <c r="AA119" s="116">
        <v>1</v>
      </c>
      <c r="AB119" s="116" t="s">
        <v>66</v>
      </c>
      <c r="AH119" s="156"/>
    </row>
    <row r="120" spans="2:34" ht="15.75" customHeight="1">
      <c r="B120" s="149">
        <v>9</v>
      </c>
      <c r="C120" s="152" t="s">
        <v>103</v>
      </c>
      <c r="D120" s="100" t="s">
        <v>87</v>
      </c>
      <c r="E120" s="151">
        <v>55.633062348595502</v>
      </c>
      <c r="F120" s="151">
        <v>37.760468462728703</v>
      </c>
      <c r="G120" s="112">
        <f t="shared" si="0"/>
        <v>0</v>
      </c>
      <c r="H120" s="154">
        <v>3.4529999999999998</v>
      </c>
      <c r="I120" s="157">
        <v>0.55500000000000016</v>
      </c>
      <c r="J120" s="112">
        <v>9</v>
      </c>
      <c r="L120" s="111">
        <v>9</v>
      </c>
      <c r="M120" s="152">
        <v>9</v>
      </c>
      <c r="N120" s="152">
        <v>0</v>
      </c>
      <c r="O120" s="120"/>
      <c r="P120" s="116">
        <v>3</v>
      </c>
      <c r="Q120" s="136">
        <v>0.33333333333333331</v>
      </c>
      <c r="R120" s="116">
        <v>5</v>
      </c>
      <c r="S120" s="116">
        <v>7</v>
      </c>
      <c r="T120" s="116">
        <v>5</v>
      </c>
      <c r="U120" s="116">
        <v>7</v>
      </c>
      <c r="V120" s="131"/>
      <c r="W120" s="137">
        <v>4</v>
      </c>
      <c r="X120" s="136">
        <v>0.33333333333333331</v>
      </c>
      <c r="Y120" s="116">
        <v>1</v>
      </c>
      <c r="Z120" s="116" t="s">
        <v>66</v>
      </c>
      <c r="AA120" s="116">
        <v>1</v>
      </c>
      <c r="AB120" s="116" t="s">
        <v>66</v>
      </c>
      <c r="AH120" s="156"/>
    </row>
    <row r="121" spans="2:34" ht="15.75" customHeight="1">
      <c r="B121" s="112">
        <v>10</v>
      </c>
      <c r="C121" s="152" t="s">
        <v>104</v>
      </c>
      <c r="D121" s="100" t="s">
        <v>87</v>
      </c>
      <c r="E121" s="151">
        <v>55.631499333968897</v>
      </c>
      <c r="F121" s="151">
        <v>37.754835047990497</v>
      </c>
      <c r="G121" s="112">
        <f t="shared" si="0"/>
        <v>0</v>
      </c>
      <c r="H121" s="154">
        <v>3.8839999999999999</v>
      </c>
      <c r="I121" s="157">
        <v>0.43100000000000005</v>
      </c>
      <c r="J121" s="149">
        <v>10</v>
      </c>
      <c r="L121" s="111">
        <v>10</v>
      </c>
      <c r="M121" s="152">
        <v>10</v>
      </c>
      <c r="N121" s="152">
        <v>0</v>
      </c>
      <c r="O121" s="120"/>
      <c r="P121" s="116">
        <v>3</v>
      </c>
      <c r="Q121" s="136">
        <v>0.35416666666666669</v>
      </c>
      <c r="R121" s="116">
        <v>4</v>
      </c>
      <c r="S121" s="116">
        <v>7</v>
      </c>
      <c r="T121" s="116">
        <v>4</v>
      </c>
      <c r="U121" s="116">
        <v>7</v>
      </c>
      <c r="V121" s="131"/>
      <c r="W121" s="137">
        <v>4</v>
      </c>
      <c r="X121" s="136">
        <v>0.35416666666666669</v>
      </c>
      <c r="Y121" s="116">
        <v>1</v>
      </c>
      <c r="Z121" s="116" t="s">
        <v>66</v>
      </c>
      <c r="AA121" s="116">
        <v>1</v>
      </c>
      <c r="AB121" s="116" t="s">
        <v>66</v>
      </c>
      <c r="AH121" s="156"/>
    </row>
    <row r="122" spans="2:34" ht="15.75" customHeight="1">
      <c r="B122" s="149">
        <v>11</v>
      </c>
      <c r="C122" s="152" t="s">
        <v>105</v>
      </c>
      <c r="D122" s="100" t="s">
        <v>106</v>
      </c>
      <c r="E122" s="151">
        <v>55.632442615422597</v>
      </c>
      <c r="F122" s="151">
        <v>37.751045853311297</v>
      </c>
      <c r="G122" s="112">
        <f t="shared" si="0"/>
        <v>0</v>
      </c>
      <c r="H122" s="154">
        <v>4.242</v>
      </c>
      <c r="I122" s="157">
        <v>0.3580000000000001</v>
      </c>
      <c r="J122" s="112">
        <v>11</v>
      </c>
      <c r="L122" s="111">
        <v>11</v>
      </c>
      <c r="M122" s="152">
        <v>11</v>
      </c>
      <c r="N122" s="152">
        <v>0</v>
      </c>
      <c r="O122" s="120"/>
      <c r="P122" s="116">
        <v>3</v>
      </c>
      <c r="Q122" s="136">
        <v>0.375</v>
      </c>
      <c r="R122" s="116">
        <v>2</v>
      </c>
      <c r="S122" s="116" t="s">
        <v>67</v>
      </c>
      <c r="T122" s="116">
        <v>2</v>
      </c>
      <c r="U122" s="116" t="s">
        <v>67</v>
      </c>
      <c r="V122" s="131"/>
      <c r="W122" s="137">
        <v>4</v>
      </c>
      <c r="X122" s="136">
        <v>0.375</v>
      </c>
      <c r="Y122" s="116">
        <v>1</v>
      </c>
      <c r="Z122" s="116" t="s">
        <v>66</v>
      </c>
      <c r="AA122" s="116">
        <v>1</v>
      </c>
      <c r="AB122" s="116" t="s">
        <v>66</v>
      </c>
      <c r="AH122" s="156"/>
    </row>
    <row r="123" spans="2:34" ht="15.75" customHeight="1">
      <c r="B123" s="112">
        <v>12</v>
      </c>
      <c r="C123" s="152" t="s">
        <v>107</v>
      </c>
      <c r="D123" s="100" t="s">
        <v>106</v>
      </c>
      <c r="E123" s="151">
        <v>55.6340061651008</v>
      </c>
      <c r="F123" s="151">
        <v>37.750433026108503</v>
      </c>
      <c r="G123" s="112">
        <f t="shared" si="0"/>
        <v>0</v>
      </c>
      <c r="H123" s="154">
        <v>4.4269999999999996</v>
      </c>
      <c r="I123" s="157">
        <v>0.18499999999999961</v>
      </c>
      <c r="J123" s="112">
        <v>12</v>
      </c>
      <c r="L123" s="111">
        <v>12</v>
      </c>
      <c r="M123" s="152">
        <v>12</v>
      </c>
      <c r="N123" s="152">
        <v>0</v>
      </c>
      <c r="O123" s="120"/>
      <c r="P123" s="116">
        <v>3</v>
      </c>
      <c r="Q123" s="136">
        <v>0.39583333333333331</v>
      </c>
      <c r="R123" s="116">
        <v>1</v>
      </c>
      <c r="S123" s="116" t="s">
        <v>67</v>
      </c>
      <c r="T123" s="116">
        <v>1</v>
      </c>
      <c r="U123" s="116" t="s">
        <v>67</v>
      </c>
      <c r="V123" s="131"/>
      <c r="W123" s="137">
        <v>4</v>
      </c>
      <c r="X123" s="136">
        <v>0.39583333333333331</v>
      </c>
      <c r="Y123" s="116">
        <v>1</v>
      </c>
      <c r="Z123" s="116" t="s">
        <v>66</v>
      </c>
      <c r="AA123" s="116">
        <v>1</v>
      </c>
      <c r="AB123" s="116" t="s">
        <v>66</v>
      </c>
      <c r="AH123" s="156"/>
    </row>
    <row r="124" spans="2:34" ht="15.75" customHeight="1">
      <c r="B124" s="149">
        <v>13</v>
      </c>
      <c r="C124" s="152" t="s">
        <v>108</v>
      </c>
      <c r="D124" s="100" t="s">
        <v>109</v>
      </c>
      <c r="E124" s="151">
        <v>55.649107682125603</v>
      </c>
      <c r="F124" s="151">
        <v>37.744467855574499</v>
      </c>
      <c r="G124" s="112">
        <f t="shared" si="0"/>
        <v>0</v>
      </c>
      <c r="H124" s="154">
        <v>6.09</v>
      </c>
      <c r="I124" s="157">
        <v>1.6630000000000003</v>
      </c>
      <c r="J124" s="149">
        <v>13</v>
      </c>
      <c r="L124" s="111">
        <v>13</v>
      </c>
      <c r="M124" s="152">
        <v>13</v>
      </c>
      <c r="N124" s="152">
        <v>0</v>
      </c>
      <c r="O124" s="120"/>
      <c r="P124" s="116">
        <v>3</v>
      </c>
      <c r="Q124" s="136">
        <v>0.41666666666666669</v>
      </c>
      <c r="R124" s="116">
        <v>2</v>
      </c>
      <c r="S124" s="116" t="s">
        <v>67</v>
      </c>
      <c r="T124" s="116">
        <v>2</v>
      </c>
      <c r="U124" s="116" t="s">
        <v>67</v>
      </c>
      <c r="V124" s="131"/>
      <c r="W124" s="137">
        <v>4</v>
      </c>
      <c r="X124" s="136">
        <v>0.41666666666666669</v>
      </c>
      <c r="Y124" s="116">
        <v>1</v>
      </c>
      <c r="Z124" s="116" t="s">
        <v>66</v>
      </c>
      <c r="AA124" s="116">
        <v>1</v>
      </c>
      <c r="AB124" s="116" t="s">
        <v>66</v>
      </c>
      <c r="AH124" s="156"/>
    </row>
    <row r="125" spans="2:34" ht="15.75" customHeight="1">
      <c r="B125" s="112">
        <v>14</v>
      </c>
      <c r="C125" s="152" t="s">
        <v>110</v>
      </c>
      <c r="D125" s="100" t="s">
        <v>111</v>
      </c>
      <c r="E125" s="151">
        <v>55.650900695917898</v>
      </c>
      <c r="F125" s="151">
        <v>37.7461559539706</v>
      </c>
      <c r="G125" s="112">
        <f t="shared" si="0"/>
        <v>0</v>
      </c>
      <c r="H125" s="154">
        <v>6.4180000000000001</v>
      </c>
      <c r="I125" s="157">
        <v>0.32800000000000029</v>
      </c>
      <c r="J125" s="112">
        <v>14</v>
      </c>
      <c r="L125" s="111">
        <v>14</v>
      </c>
      <c r="M125" s="152">
        <v>14</v>
      </c>
      <c r="N125" s="152">
        <v>0</v>
      </c>
      <c r="O125" s="120"/>
      <c r="P125" s="116">
        <v>3</v>
      </c>
      <c r="Q125" s="136">
        <v>0.4375</v>
      </c>
      <c r="R125" s="116">
        <v>1</v>
      </c>
      <c r="S125" s="116" t="s">
        <v>67</v>
      </c>
      <c r="T125" s="116">
        <v>1</v>
      </c>
      <c r="U125" s="116" t="s">
        <v>67</v>
      </c>
      <c r="V125" s="131"/>
      <c r="W125" s="137">
        <v>4</v>
      </c>
      <c r="X125" s="136">
        <v>0.4375</v>
      </c>
      <c r="Y125" s="116">
        <v>1</v>
      </c>
      <c r="Z125" s="116" t="s">
        <v>66</v>
      </c>
      <c r="AA125" s="116">
        <v>1</v>
      </c>
      <c r="AB125" s="116" t="s">
        <v>66</v>
      </c>
      <c r="AH125" s="156"/>
    </row>
    <row r="126" spans="2:34" ht="15.75" customHeight="1">
      <c r="B126" s="149">
        <v>15</v>
      </c>
      <c r="C126" s="152" t="s">
        <v>176</v>
      </c>
      <c r="D126" s="100" t="s">
        <v>111</v>
      </c>
      <c r="E126" s="151">
        <v>55.652772480714702</v>
      </c>
      <c r="F126" s="151">
        <v>37.753783740210501</v>
      </c>
      <c r="G126" s="112">
        <f t="shared" si="0"/>
        <v>0</v>
      </c>
      <c r="H126" s="154">
        <v>6.968</v>
      </c>
      <c r="I126" s="157">
        <v>0.54999999999999982</v>
      </c>
      <c r="J126" s="112">
        <v>15</v>
      </c>
      <c r="L126" s="111">
        <v>15</v>
      </c>
      <c r="M126" s="152">
        <v>15</v>
      </c>
      <c r="N126" s="152">
        <v>0</v>
      </c>
      <c r="O126" s="120"/>
      <c r="P126" s="116">
        <v>3</v>
      </c>
      <c r="Q126" s="136">
        <v>0.45833333333333298</v>
      </c>
      <c r="R126" s="116">
        <v>2</v>
      </c>
      <c r="S126" s="116" t="s">
        <v>67</v>
      </c>
      <c r="T126" s="116">
        <v>2</v>
      </c>
      <c r="U126" s="116" t="s">
        <v>67</v>
      </c>
      <c r="V126" s="131"/>
      <c r="W126" s="137">
        <v>4</v>
      </c>
      <c r="X126" s="136">
        <v>0.45833333333333298</v>
      </c>
      <c r="Y126" s="116">
        <v>2</v>
      </c>
      <c r="Z126" s="116" t="s">
        <v>168</v>
      </c>
      <c r="AA126" s="116">
        <v>2</v>
      </c>
      <c r="AB126" s="116" t="s">
        <v>168</v>
      </c>
      <c r="AH126" s="156"/>
    </row>
    <row r="127" spans="2:34" ht="15.75" customHeight="1">
      <c r="B127" s="112">
        <v>16</v>
      </c>
      <c r="C127" s="152" t="s">
        <v>118</v>
      </c>
      <c r="D127" s="100" t="s">
        <v>177</v>
      </c>
      <c r="E127" s="151">
        <v>55.654172164493097</v>
      </c>
      <c r="F127" s="151">
        <v>37.755096715792497</v>
      </c>
      <c r="G127" s="112">
        <f t="shared" si="0"/>
        <v>0</v>
      </c>
      <c r="H127" s="154">
        <v>7.218</v>
      </c>
      <c r="I127" s="157">
        <v>0.25</v>
      </c>
      <c r="J127" s="149">
        <v>16</v>
      </c>
      <c r="L127" s="111">
        <v>16</v>
      </c>
      <c r="M127" s="152">
        <v>16</v>
      </c>
      <c r="N127" s="152">
        <v>0</v>
      </c>
      <c r="O127" s="120"/>
      <c r="P127" s="116">
        <v>3</v>
      </c>
      <c r="Q127" s="136">
        <v>0.47916666666666702</v>
      </c>
      <c r="R127" s="116">
        <v>1</v>
      </c>
      <c r="S127" s="116" t="s">
        <v>67</v>
      </c>
      <c r="T127" s="116">
        <v>1</v>
      </c>
      <c r="U127" s="116" t="s">
        <v>67</v>
      </c>
      <c r="V127" s="131"/>
      <c r="W127" s="137">
        <v>4</v>
      </c>
      <c r="X127" s="136">
        <v>0.47916666666666702</v>
      </c>
      <c r="Y127" s="116">
        <v>2</v>
      </c>
      <c r="Z127" s="116" t="s">
        <v>168</v>
      </c>
      <c r="AA127" s="116">
        <v>2</v>
      </c>
      <c r="AB127" s="116" t="s">
        <v>168</v>
      </c>
      <c r="AH127" s="156"/>
    </row>
    <row r="128" spans="2:34" ht="15.75" customHeight="1">
      <c r="B128" s="149">
        <v>17</v>
      </c>
      <c r="C128" s="152" t="s">
        <v>178</v>
      </c>
      <c r="D128" s="100" t="s">
        <v>177</v>
      </c>
      <c r="E128" s="151">
        <v>55.656463878533103</v>
      </c>
      <c r="F128" s="151">
        <v>37.752357984715303</v>
      </c>
      <c r="G128" s="112">
        <f t="shared" si="0"/>
        <v>0</v>
      </c>
      <c r="H128" s="154">
        <v>7.5060000000000002</v>
      </c>
      <c r="I128" s="157">
        <v>0.28800000000000026</v>
      </c>
      <c r="J128" s="112">
        <v>17</v>
      </c>
      <c r="L128" s="111">
        <v>17</v>
      </c>
      <c r="M128" s="152">
        <v>17</v>
      </c>
      <c r="N128" s="152">
        <v>0</v>
      </c>
      <c r="O128" s="120"/>
      <c r="P128" s="116">
        <v>3</v>
      </c>
      <c r="Q128" s="136">
        <v>0.5</v>
      </c>
      <c r="R128" s="116">
        <v>1</v>
      </c>
      <c r="S128" s="116" t="s">
        <v>169</v>
      </c>
      <c r="T128" s="116">
        <v>1</v>
      </c>
      <c r="U128" s="116" t="s">
        <v>169</v>
      </c>
      <c r="V128" s="131"/>
      <c r="W128" s="137">
        <v>4</v>
      </c>
      <c r="X128" s="136">
        <v>0.5</v>
      </c>
      <c r="Y128" s="116">
        <v>2</v>
      </c>
      <c r="Z128" s="116" t="s">
        <v>168</v>
      </c>
      <c r="AA128" s="116">
        <v>2</v>
      </c>
      <c r="AB128" s="116" t="s">
        <v>168</v>
      </c>
      <c r="AH128" s="156"/>
    </row>
    <row r="129" spans="2:34" ht="15.75" customHeight="1">
      <c r="B129" s="112">
        <v>18</v>
      </c>
      <c r="C129" s="152" t="s">
        <v>142</v>
      </c>
      <c r="D129" s="100" t="s">
        <v>177</v>
      </c>
      <c r="E129" s="151">
        <v>55.658279132498798</v>
      </c>
      <c r="F129" s="151">
        <v>37.750306634138397</v>
      </c>
      <c r="G129" s="112">
        <f t="shared" si="0"/>
        <v>0</v>
      </c>
      <c r="H129" s="154">
        <v>7.7450000000000001</v>
      </c>
      <c r="I129" s="157">
        <v>0.23899999999999988</v>
      </c>
      <c r="J129" s="112">
        <v>18</v>
      </c>
      <c r="L129" s="111">
        <v>18</v>
      </c>
      <c r="M129" s="152">
        <v>18</v>
      </c>
      <c r="N129" s="152">
        <v>0</v>
      </c>
      <c r="O129" s="120"/>
      <c r="P129" s="116">
        <v>3</v>
      </c>
      <c r="Q129" s="136">
        <v>0.52083333333333337</v>
      </c>
      <c r="R129" s="116">
        <v>1</v>
      </c>
      <c r="S129" s="116" t="s">
        <v>169</v>
      </c>
      <c r="T129" s="116">
        <v>1</v>
      </c>
      <c r="U129" s="116" t="s">
        <v>169</v>
      </c>
      <c r="V129" s="131"/>
      <c r="W129" s="137">
        <v>4</v>
      </c>
      <c r="X129" s="136">
        <v>0.52083333333333337</v>
      </c>
      <c r="Y129" s="116">
        <v>2</v>
      </c>
      <c r="Z129" s="116" t="s">
        <v>168</v>
      </c>
      <c r="AA129" s="116">
        <v>2</v>
      </c>
      <c r="AB129" s="116" t="s">
        <v>168</v>
      </c>
      <c r="AH129" s="156"/>
    </row>
    <row r="130" spans="2:34" ht="15.75" customHeight="1">
      <c r="B130" s="149">
        <v>19</v>
      </c>
      <c r="C130" s="152" t="s">
        <v>142</v>
      </c>
      <c r="D130" s="100" t="s">
        <v>132</v>
      </c>
      <c r="E130" s="151">
        <v>55.6597111258897</v>
      </c>
      <c r="F130" s="151">
        <v>37.751868401435502</v>
      </c>
      <c r="G130" s="112">
        <f t="shared" si="0"/>
        <v>0</v>
      </c>
      <c r="H130" s="154">
        <v>8.2160000000000011</v>
      </c>
      <c r="I130" s="157">
        <v>0.47100000000000009</v>
      </c>
      <c r="J130" s="149">
        <v>19</v>
      </c>
      <c r="L130" s="111">
        <v>19</v>
      </c>
      <c r="M130" s="152">
        <v>19</v>
      </c>
      <c r="N130" s="152">
        <v>0</v>
      </c>
      <c r="O130" s="120" t="s">
        <v>115</v>
      </c>
      <c r="P130" s="116">
        <v>3</v>
      </c>
      <c r="Q130" s="136">
        <v>0.54166666666666663</v>
      </c>
      <c r="R130" s="116">
        <v>1</v>
      </c>
      <c r="S130" s="116" t="s">
        <v>169</v>
      </c>
      <c r="T130" s="116">
        <v>1</v>
      </c>
      <c r="U130" s="116" t="s">
        <v>169</v>
      </c>
      <c r="V130" s="131"/>
      <c r="W130" s="137">
        <v>4</v>
      </c>
      <c r="X130" s="136">
        <v>0.54166666666666663</v>
      </c>
      <c r="Y130" s="116">
        <v>1</v>
      </c>
      <c r="Z130" s="116" t="s">
        <v>168</v>
      </c>
      <c r="AA130" s="116">
        <v>1</v>
      </c>
      <c r="AB130" s="116" t="s">
        <v>168</v>
      </c>
      <c r="AH130" s="156"/>
    </row>
    <row r="131" spans="2:34" ht="15.75" customHeight="1">
      <c r="B131" s="112">
        <v>20</v>
      </c>
      <c r="C131" s="152" t="s">
        <v>148</v>
      </c>
      <c r="D131" s="100" t="s">
        <v>179</v>
      </c>
      <c r="E131" s="151">
        <v>55.660503653230997</v>
      </c>
      <c r="F131" s="151">
        <v>37.758870047770799</v>
      </c>
      <c r="G131" s="112">
        <f t="shared" si="0"/>
        <v>0</v>
      </c>
      <c r="H131" s="154">
        <v>8.7250000000000014</v>
      </c>
      <c r="I131" s="157">
        <v>0.50900000000000034</v>
      </c>
      <c r="J131" s="112">
        <v>20</v>
      </c>
      <c r="L131" s="111">
        <v>20</v>
      </c>
      <c r="M131" s="152">
        <v>20</v>
      </c>
      <c r="N131" s="152">
        <v>0</v>
      </c>
      <c r="O131" s="120"/>
      <c r="P131" s="116">
        <v>3</v>
      </c>
      <c r="Q131" s="136">
        <v>0.5625</v>
      </c>
      <c r="R131" s="116">
        <v>2</v>
      </c>
      <c r="S131" s="116" t="s">
        <v>169</v>
      </c>
      <c r="T131" s="116">
        <v>2</v>
      </c>
      <c r="U131" s="116" t="s">
        <v>169</v>
      </c>
      <c r="V131" s="131"/>
      <c r="W131" s="137">
        <v>4</v>
      </c>
      <c r="X131" s="136">
        <v>0.5625</v>
      </c>
      <c r="Y131" s="116">
        <v>2</v>
      </c>
      <c r="Z131" s="116" t="s">
        <v>168</v>
      </c>
      <c r="AA131" s="116">
        <v>2</v>
      </c>
      <c r="AB131" s="116" t="s">
        <v>168</v>
      </c>
      <c r="AH131" s="156"/>
    </row>
    <row r="132" spans="2:34" ht="15.75" customHeight="1">
      <c r="B132" s="149">
        <v>21</v>
      </c>
      <c r="C132" s="152" t="s">
        <v>140</v>
      </c>
      <c r="D132" s="100" t="s">
        <v>132</v>
      </c>
      <c r="E132" s="151">
        <v>55.6631744789725</v>
      </c>
      <c r="F132" s="151">
        <v>37.757524677729101</v>
      </c>
      <c r="G132" s="112">
        <f t="shared" si="0"/>
        <v>0</v>
      </c>
      <c r="H132" s="154">
        <v>9.0080000000000009</v>
      </c>
      <c r="I132" s="157">
        <v>0.28299999999999947</v>
      </c>
      <c r="J132" s="112">
        <v>21</v>
      </c>
      <c r="L132" s="111">
        <v>21</v>
      </c>
      <c r="M132" s="152">
        <v>21</v>
      </c>
      <c r="N132" s="152">
        <v>0</v>
      </c>
      <c r="O132" s="120"/>
      <c r="P132" s="116">
        <v>3</v>
      </c>
      <c r="Q132" s="136">
        <v>0.58333333333333337</v>
      </c>
      <c r="R132" s="116">
        <v>1</v>
      </c>
      <c r="S132" s="116" t="s">
        <v>169</v>
      </c>
      <c r="T132" s="116">
        <v>1</v>
      </c>
      <c r="U132" s="116" t="s">
        <v>169</v>
      </c>
      <c r="V132" s="131"/>
      <c r="W132" s="137">
        <v>4</v>
      </c>
      <c r="X132" s="136">
        <v>0.58333333333333337</v>
      </c>
      <c r="Y132" s="116">
        <v>2</v>
      </c>
      <c r="Z132" s="116" t="s">
        <v>168</v>
      </c>
      <c r="AA132" s="116">
        <v>2</v>
      </c>
      <c r="AB132" s="116" t="s">
        <v>168</v>
      </c>
      <c r="AH132" s="156"/>
    </row>
    <row r="133" spans="2:34" ht="15.75" customHeight="1">
      <c r="B133" s="112">
        <v>22</v>
      </c>
      <c r="C133" s="152" t="s">
        <v>141</v>
      </c>
      <c r="D133" s="100" t="s">
        <v>179</v>
      </c>
      <c r="E133" s="151">
        <v>55.663530716521599</v>
      </c>
      <c r="F133" s="151">
        <v>37.754675499829503</v>
      </c>
      <c r="G133" s="112">
        <f t="shared" si="0"/>
        <v>0</v>
      </c>
      <c r="H133" s="154">
        <v>9.1880000000000006</v>
      </c>
      <c r="I133" s="157">
        <v>0.17999999999999972</v>
      </c>
      <c r="J133" s="149">
        <v>22</v>
      </c>
      <c r="L133" s="111">
        <v>22</v>
      </c>
      <c r="M133" s="152">
        <v>22</v>
      </c>
      <c r="N133" s="152">
        <v>0</v>
      </c>
      <c r="O133" s="120"/>
      <c r="P133" s="116">
        <v>3</v>
      </c>
      <c r="Q133" s="136">
        <v>0.60416666666666663</v>
      </c>
      <c r="R133" s="116">
        <v>1</v>
      </c>
      <c r="S133" s="116" t="s">
        <v>169</v>
      </c>
      <c r="T133" s="116">
        <v>1</v>
      </c>
      <c r="U133" s="116" t="s">
        <v>169</v>
      </c>
      <c r="V133" s="131"/>
      <c r="W133" s="137">
        <v>4</v>
      </c>
      <c r="X133" s="136">
        <v>0.60416666666666663</v>
      </c>
      <c r="Y133" s="116">
        <v>2</v>
      </c>
      <c r="Z133" s="116" t="s">
        <v>168</v>
      </c>
      <c r="AA133" s="116">
        <v>2</v>
      </c>
      <c r="AB133" s="116" t="s">
        <v>168</v>
      </c>
      <c r="AH133" s="156"/>
    </row>
    <row r="134" spans="2:34" ht="15.75" customHeight="1">
      <c r="B134" s="149">
        <v>23</v>
      </c>
      <c r="C134" s="152" t="s">
        <v>180</v>
      </c>
      <c r="D134" s="100" t="s">
        <v>123</v>
      </c>
      <c r="E134" s="151">
        <v>55.666451781261003</v>
      </c>
      <c r="F134" s="151">
        <v>37.752803984078199</v>
      </c>
      <c r="G134" s="112">
        <f t="shared" si="0"/>
        <v>0</v>
      </c>
      <c r="H134" s="154">
        <v>9.593</v>
      </c>
      <c r="I134" s="157">
        <v>0.40499999999999936</v>
      </c>
      <c r="J134" s="112">
        <v>23</v>
      </c>
      <c r="L134" s="111">
        <v>23</v>
      </c>
      <c r="M134" s="152">
        <v>23</v>
      </c>
      <c r="N134" s="152">
        <v>0</v>
      </c>
      <c r="O134" s="120"/>
      <c r="P134" s="116">
        <v>3</v>
      </c>
      <c r="Q134" s="136">
        <v>0.625</v>
      </c>
      <c r="R134" s="116">
        <v>2</v>
      </c>
      <c r="S134" s="116" t="s">
        <v>169</v>
      </c>
      <c r="T134" s="116">
        <v>2</v>
      </c>
      <c r="U134" s="116" t="s">
        <v>169</v>
      </c>
      <c r="V134" s="131"/>
      <c r="W134" s="137">
        <v>4</v>
      </c>
      <c r="X134" s="136">
        <v>0.625</v>
      </c>
      <c r="Y134" s="116">
        <v>2</v>
      </c>
      <c r="Z134" s="116" t="s">
        <v>168</v>
      </c>
      <c r="AA134" s="116">
        <v>2</v>
      </c>
      <c r="AB134" s="116" t="s">
        <v>168</v>
      </c>
      <c r="AH134" s="156"/>
    </row>
    <row r="135" spans="2:34" ht="15.75" customHeight="1">
      <c r="B135" s="112">
        <v>24</v>
      </c>
      <c r="C135" s="152" t="s">
        <v>181</v>
      </c>
      <c r="D135" s="100" t="s">
        <v>123</v>
      </c>
      <c r="E135" s="151">
        <v>55.667546337424199</v>
      </c>
      <c r="F135" s="151">
        <v>37.759740378207503</v>
      </c>
      <c r="G135" s="112">
        <f t="shared" si="0"/>
        <v>0</v>
      </c>
      <c r="H135" s="154">
        <v>10.055</v>
      </c>
      <c r="I135" s="157">
        <v>0.46199999999999974</v>
      </c>
      <c r="J135" s="112">
        <v>24</v>
      </c>
      <c r="L135" s="111">
        <v>24</v>
      </c>
      <c r="M135" s="152">
        <v>24</v>
      </c>
      <c r="N135" s="152">
        <v>0</v>
      </c>
      <c r="O135" s="120"/>
      <c r="P135" s="116">
        <v>3</v>
      </c>
      <c r="Q135" s="136">
        <v>0.64583333333333337</v>
      </c>
      <c r="R135" s="116">
        <v>1</v>
      </c>
      <c r="S135" s="116" t="s">
        <v>169</v>
      </c>
      <c r="T135" s="116">
        <v>1</v>
      </c>
      <c r="U135" s="116" t="s">
        <v>169</v>
      </c>
      <c r="V135" s="131"/>
      <c r="W135" s="137">
        <v>4</v>
      </c>
      <c r="X135" s="136">
        <v>0.64583333333333337</v>
      </c>
      <c r="Y135" s="116">
        <v>1</v>
      </c>
      <c r="Z135" s="116" t="s">
        <v>168</v>
      </c>
      <c r="AA135" s="116">
        <v>1</v>
      </c>
      <c r="AB135" s="116" t="s">
        <v>168</v>
      </c>
      <c r="AH135" s="156"/>
    </row>
    <row r="136" spans="2:34" ht="15.75" customHeight="1">
      <c r="B136" s="149">
        <v>25</v>
      </c>
      <c r="C136" s="152" t="s">
        <v>163</v>
      </c>
      <c r="D136" s="100" t="s">
        <v>119</v>
      </c>
      <c r="E136" s="151">
        <v>55.670548816392703</v>
      </c>
      <c r="F136" s="151">
        <v>37.764939038881501</v>
      </c>
      <c r="G136" s="112">
        <f t="shared" si="0"/>
        <v>0</v>
      </c>
      <c r="H136" s="154">
        <v>10.571999999999999</v>
      </c>
      <c r="I136" s="157">
        <v>0.51699999999999946</v>
      </c>
      <c r="J136" s="149">
        <v>25</v>
      </c>
      <c r="L136" s="111">
        <v>25</v>
      </c>
      <c r="M136" s="152">
        <v>25</v>
      </c>
      <c r="N136" s="152">
        <v>0</v>
      </c>
      <c r="O136" s="120"/>
      <c r="P136" s="116">
        <v>3</v>
      </c>
      <c r="Q136" s="136">
        <v>0.66666666666666663</v>
      </c>
      <c r="R136" s="116">
        <v>2</v>
      </c>
      <c r="S136" s="116" t="s">
        <v>96</v>
      </c>
      <c r="T136" s="116">
        <v>2</v>
      </c>
      <c r="U136" s="116" t="s">
        <v>96</v>
      </c>
      <c r="V136" s="131"/>
      <c r="W136" s="137">
        <v>4</v>
      </c>
      <c r="X136" s="136">
        <v>0.66666666666666663</v>
      </c>
      <c r="Y136" s="116">
        <v>2</v>
      </c>
      <c r="Z136" s="116" t="s">
        <v>168</v>
      </c>
      <c r="AA136" s="116">
        <v>2</v>
      </c>
      <c r="AB136" s="116" t="s">
        <v>168</v>
      </c>
      <c r="AH136" s="156"/>
    </row>
    <row r="137" spans="2:34" ht="15.75" customHeight="1">
      <c r="B137" s="112">
        <v>26</v>
      </c>
      <c r="C137" s="152" t="s">
        <v>164</v>
      </c>
      <c r="D137" s="100" t="s">
        <v>119</v>
      </c>
      <c r="E137" s="151">
        <v>55.673438046995003</v>
      </c>
      <c r="F137" s="151">
        <v>37.766293641665897</v>
      </c>
      <c r="G137" s="112">
        <f t="shared" si="0"/>
        <v>0</v>
      </c>
      <c r="H137" s="154">
        <v>10.968</v>
      </c>
      <c r="I137" s="157">
        <v>0.3960000000000008</v>
      </c>
      <c r="J137" s="112">
        <v>26</v>
      </c>
      <c r="L137" s="111">
        <v>26</v>
      </c>
      <c r="M137" s="152">
        <v>26</v>
      </c>
      <c r="N137" s="152">
        <v>0</v>
      </c>
      <c r="O137" s="120"/>
      <c r="P137" s="116">
        <v>3</v>
      </c>
      <c r="Q137" s="136">
        <v>0.6875</v>
      </c>
      <c r="R137" s="116">
        <v>2</v>
      </c>
      <c r="S137" s="116" t="s">
        <v>96</v>
      </c>
      <c r="T137" s="116">
        <v>2</v>
      </c>
      <c r="U137" s="116" t="s">
        <v>96</v>
      </c>
      <c r="V137" s="131"/>
      <c r="W137" s="137">
        <v>4</v>
      </c>
      <c r="X137" s="136">
        <v>0.6875</v>
      </c>
      <c r="Y137" s="116">
        <v>2</v>
      </c>
      <c r="Z137" s="116" t="s">
        <v>168</v>
      </c>
      <c r="AA137" s="116">
        <v>2</v>
      </c>
      <c r="AB137" s="116" t="s">
        <v>168</v>
      </c>
      <c r="AH137" s="156"/>
    </row>
    <row r="138" spans="2:34" ht="15.75" customHeight="1">
      <c r="B138" s="149">
        <v>27</v>
      </c>
      <c r="C138" s="152" t="s">
        <v>129</v>
      </c>
      <c r="D138" s="100" t="s">
        <v>128</v>
      </c>
      <c r="E138" s="151">
        <v>55.675904084257603</v>
      </c>
      <c r="F138" s="151">
        <v>37.768046136467902</v>
      </c>
      <c r="G138" s="112">
        <f t="shared" si="0"/>
        <v>0</v>
      </c>
      <c r="H138" s="154">
        <v>11.295</v>
      </c>
      <c r="I138" s="157">
        <v>0.32699999999999996</v>
      </c>
      <c r="J138" s="112">
        <v>27</v>
      </c>
      <c r="L138" s="111">
        <v>27</v>
      </c>
      <c r="M138" s="152">
        <v>27</v>
      </c>
      <c r="N138" s="152">
        <v>0</v>
      </c>
      <c r="O138" s="120"/>
      <c r="P138" s="116">
        <v>3</v>
      </c>
      <c r="Q138" s="136">
        <v>0.70833333333333337</v>
      </c>
      <c r="R138" s="116">
        <v>3</v>
      </c>
      <c r="S138" s="116" t="s">
        <v>96</v>
      </c>
      <c r="T138" s="116">
        <v>3</v>
      </c>
      <c r="U138" s="116" t="s">
        <v>96</v>
      </c>
      <c r="V138" s="131"/>
      <c r="W138" s="137">
        <v>4</v>
      </c>
      <c r="X138" s="136">
        <v>0.70833333333333337</v>
      </c>
      <c r="Y138" s="116">
        <v>2</v>
      </c>
      <c r="Z138" s="116" t="s">
        <v>168</v>
      </c>
      <c r="AA138" s="116">
        <v>2</v>
      </c>
      <c r="AB138" s="116" t="s">
        <v>168</v>
      </c>
      <c r="AH138" s="156"/>
    </row>
    <row r="139" spans="2:34" ht="15.75" customHeight="1">
      <c r="B139" s="112">
        <v>28</v>
      </c>
      <c r="C139" s="152" t="s">
        <v>165</v>
      </c>
      <c r="D139" s="100" t="s">
        <v>128</v>
      </c>
      <c r="E139" s="151">
        <v>55.6736098219071</v>
      </c>
      <c r="F139" s="151">
        <v>37.777018040974397</v>
      </c>
      <c r="G139" s="112">
        <f t="shared" si="0"/>
        <v>0</v>
      </c>
      <c r="H139" s="154">
        <f>H138+I139</f>
        <v>12.234999999999999</v>
      </c>
      <c r="I139" s="157">
        <v>0.94</v>
      </c>
      <c r="J139" s="149">
        <v>28</v>
      </c>
      <c r="L139" s="111">
        <v>28</v>
      </c>
      <c r="M139" s="152">
        <v>999</v>
      </c>
      <c r="N139" s="152">
        <v>0</v>
      </c>
      <c r="O139" s="120"/>
      <c r="P139" s="116">
        <v>3</v>
      </c>
      <c r="Q139" s="136">
        <v>0.72916666666666663</v>
      </c>
      <c r="R139" s="116">
        <v>2</v>
      </c>
      <c r="S139" s="116" t="s">
        <v>96</v>
      </c>
      <c r="T139" s="116">
        <v>2</v>
      </c>
      <c r="U139" s="116" t="s">
        <v>96</v>
      </c>
      <c r="V139" s="131"/>
      <c r="W139" s="137">
        <v>4</v>
      </c>
      <c r="X139" s="136">
        <v>0.72916666666666663</v>
      </c>
      <c r="Y139" s="116">
        <v>2</v>
      </c>
      <c r="Z139" s="116" t="s">
        <v>168</v>
      </c>
      <c r="AA139" s="116">
        <v>2</v>
      </c>
      <c r="AB139" s="116" t="s">
        <v>168</v>
      </c>
      <c r="AH139" s="156"/>
    </row>
    <row r="140" spans="2:34" ht="15.75" customHeight="1">
      <c r="B140" s="112">
        <f t="shared" ref="B140:B203" si="1">IF(C140=" ","",IF(C140=$L$9,B139,B139+1))</f>
        <v>28</v>
      </c>
      <c r="C140" s="152" t="s">
        <v>24</v>
      </c>
      <c r="D140" s="100" t="s">
        <v>115</v>
      </c>
      <c r="E140" s="151"/>
      <c r="F140" s="151"/>
      <c r="G140" s="112">
        <f t="shared" si="0"/>
        <v>0</v>
      </c>
      <c r="H140" s="154">
        <f>H139+I140</f>
        <v>12.234999999999999</v>
      </c>
      <c r="I140" s="157">
        <v>0</v>
      </c>
      <c r="J140" s="112" t="str">
        <f t="shared" ref="J140:J203" si="2">IF(AND(M139&gt;0,M139&lt;999),M139,IF(AND(N139&gt;0,N139&lt;999),N139," "))</f>
        <v xml:space="preserve"> </v>
      </c>
      <c r="L140" s="111">
        <v>29</v>
      </c>
      <c r="M140" s="152">
        <v>0</v>
      </c>
      <c r="N140" s="152">
        <v>1</v>
      </c>
      <c r="O140" s="120"/>
      <c r="P140" s="116">
        <v>3</v>
      </c>
      <c r="Q140" s="136">
        <v>0.75</v>
      </c>
      <c r="R140" s="116">
        <v>3</v>
      </c>
      <c r="S140" s="116" t="s">
        <v>96</v>
      </c>
      <c r="T140" s="116">
        <v>3</v>
      </c>
      <c r="U140" s="116" t="s">
        <v>96</v>
      </c>
      <c r="V140" s="131"/>
      <c r="W140" s="137">
        <v>4</v>
      </c>
      <c r="X140" s="136">
        <v>0.75</v>
      </c>
      <c r="Y140" s="116">
        <v>2</v>
      </c>
      <c r="Z140" s="116" t="s">
        <v>168</v>
      </c>
      <c r="AA140" s="116">
        <v>2</v>
      </c>
      <c r="AB140" s="116" t="s">
        <v>168</v>
      </c>
      <c r="AH140" s="156"/>
    </row>
    <row r="141" spans="2:34" ht="15.75" customHeight="1">
      <c r="B141" s="112">
        <f t="shared" si="1"/>
        <v>29</v>
      </c>
      <c r="C141" s="152" t="s">
        <v>165</v>
      </c>
      <c r="D141" s="100" t="s">
        <v>128</v>
      </c>
      <c r="E141" s="151">
        <v>55.6736098219071</v>
      </c>
      <c r="F141" s="151">
        <v>37.777018040974397</v>
      </c>
      <c r="G141" s="112">
        <f t="shared" si="0"/>
        <v>1</v>
      </c>
      <c r="H141" s="154">
        <v>0</v>
      </c>
      <c r="I141" s="157"/>
      <c r="J141" s="112">
        <f t="shared" si="2"/>
        <v>1</v>
      </c>
      <c r="L141" s="111">
        <v>30</v>
      </c>
      <c r="M141" s="152">
        <v>0</v>
      </c>
      <c r="N141" s="152">
        <v>2</v>
      </c>
      <c r="O141" s="120"/>
      <c r="P141" s="116">
        <v>3</v>
      </c>
      <c r="Q141" s="136">
        <v>0.77083333333333337</v>
      </c>
      <c r="R141" s="116">
        <v>2</v>
      </c>
      <c r="S141" s="116" t="s">
        <v>96</v>
      </c>
      <c r="T141" s="116">
        <v>2</v>
      </c>
      <c r="U141" s="116" t="s">
        <v>96</v>
      </c>
      <c r="V141" s="131"/>
      <c r="W141" s="137">
        <v>4</v>
      </c>
      <c r="X141" s="136">
        <v>0.77083333333333337</v>
      </c>
      <c r="Y141" s="116">
        <v>2</v>
      </c>
      <c r="Z141" s="116" t="s">
        <v>168</v>
      </c>
      <c r="AA141" s="116">
        <v>2</v>
      </c>
      <c r="AB141" s="116" t="s">
        <v>168</v>
      </c>
      <c r="AH141" s="156"/>
    </row>
    <row r="142" spans="2:34" ht="15.75" customHeight="1">
      <c r="B142" s="112">
        <f t="shared" si="1"/>
        <v>30</v>
      </c>
      <c r="C142" s="152" t="s">
        <v>166</v>
      </c>
      <c r="D142" s="100" t="s">
        <v>128</v>
      </c>
      <c r="E142" s="151">
        <v>55.675593992853301</v>
      </c>
      <c r="F142" s="151">
        <v>37.771651106936403</v>
      </c>
      <c r="G142" s="112">
        <f t="shared" si="0"/>
        <v>1</v>
      </c>
      <c r="H142" s="154">
        <f>H141+I142</f>
        <v>0.78</v>
      </c>
      <c r="I142" s="157">
        <v>0.78</v>
      </c>
      <c r="J142" s="112">
        <f t="shared" si="2"/>
        <v>2</v>
      </c>
      <c r="L142" s="111">
        <v>31</v>
      </c>
      <c r="M142" s="152">
        <v>0</v>
      </c>
      <c r="N142" s="152">
        <v>3</v>
      </c>
      <c r="O142" s="120"/>
      <c r="P142" s="116">
        <v>3</v>
      </c>
      <c r="Q142" s="136">
        <v>0.79166666666666663</v>
      </c>
      <c r="R142" s="116">
        <v>2</v>
      </c>
      <c r="S142" s="116" t="s">
        <v>169</v>
      </c>
      <c r="T142" s="116">
        <v>2</v>
      </c>
      <c r="U142" s="116" t="s">
        <v>169</v>
      </c>
      <c r="V142" s="131"/>
      <c r="W142" s="137">
        <v>4</v>
      </c>
      <c r="X142" s="136">
        <v>0.79166666666666663</v>
      </c>
      <c r="Y142" s="116">
        <v>2</v>
      </c>
      <c r="Z142" s="116" t="s">
        <v>168</v>
      </c>
      <c r="AA142" s="116">
        <v>2</v>
      </c>
      <c r="AB142" s="116" t="s">
        <v>168</v>
      </c>
      <c r="AH142" s="156"/>
    </row>
    <row r="143" spans="2:34" ht="15.75" customHeight="1">
      <c r="B143" s="112">
        <f t="shared" si="1"/>
        <v>31</v>
      </c>
      <c r="C143" s="152" t="s">
        <v>129</v>
      </c>
      <c r="D143" s="100" t="s">
        <v>119</v>
      </c>
      <c r="E143" s="151">
        <v>55.6758574720116</v>
      </c>
      <c r="F143" s="151">
        <v>37.767146125298197</v>
      </c>
      <c r="G143" s="112">
        <f t="shared" si="0"/>
        <v>1</v>
      </c>
      <c r="H143" s="154">
        <f t="shared" ref="H143:H167" si="3">H142+I143</f>
        <v>1.097</v>
      </c>
      <c r="I143" s="157">
        <v>0.31699999999999995</v>
      </c>
      <c r="J143" s="112">
        <f t="shared" si="2"/>
        <v>3</v>
      </c>
      <c r="L143" s="111">
        <v>32</v>
      </c>
      <c r="M143" s="152">
        <v>0</v>
      </c>
      <c r="N143" s="152">
        <v>4</v>
      </c>
      <c r="O143" s="120"/>
      <c r="P143" s="116">
        <v>3</v>
      </c>
      <c r="Q143" s="136">
        <v>0.8125</v>
      </c>
      <c r="R143" s="116">
        <v>1</v>
      </c>
      <c r="S143" s="116" t="s">
        <v>169</v>
      </c>
      <c r="T143" s="116">
        <v>1</v>
      </c>
      <c r="U143" s="116" t="s">
        <v>169</v>
      </c>
      <c r="V143" s="131"/>
      <c r="W143" s="137">
        <v>4</v>
      </c>
      <c r="X143" s="136">
        <v>0.8125</v>
      </c>
      <c r="Y143" s="116">
        <v>1</v>
      </c>
      <c r="Z143" s="116" t="s">
        <v>66</v>
      </c>
      <c r="AA143" s="116">
        <v>1</v>
      </c>
      <c r="AB143" s="116" t="s">
        <v>66</v>
      </c>
      <c r="AH143" s="156"/>
    </row>
    <row r="144" spans="2:34" ht="15.75" customHeight="1">
      <c r="B144" s="112">
        <f t="shared" si="1"/>
        <v>32</v>
      </c>
      <c r="C144" s="152" t="s">
        <v>164</v>
      </c>
      <c r="D144" s="100" t="s">
        <v>119</v>
      </c>
      <c r="E144" s="151">
        <v>55.671980776468601</v>
      </c>
      <c r="F144" s="151">
        <v>37.765280692013903</v>
      </c>
      <c r="G144" s="112">
        <f t="shared" si="0"/>
        <v>1</v>
      </c>
      <c r="H144" s="154">
        <f t="shared" si="3"/>
        <v>1.391</v>
      </c>
      <c r="I144" s="157">
        <v>0.29400000000000004</v>
      </c>
      <c r="J144" s="112">
        <f t="shared" si="2"/>
        <v>4</v>
      </c>
      <c r="L144" s="111">
        <v>33</v>
      </c>
      <c r="M144" s="152">
        <v>0</v>
      </c>
      <c r="N144" s="152">
        <v>5</v>
      </c>
      <c r="O144" s="120"/>
      <c r="P144" s="116">
        <v>3</v>
      </c>
      <c r="Q144" s="136">
        <v>0.83333333333333337</v>
      </c>
      <c r="R144" s="116">
        <v>1</v>
      </c>
      <c r="S144" s="116" t="s">
        <v>169</v>
      </c>
      <c r="T144" s="116">
        <v>1</v>
      </c>
      <c r="U144" s="116" t="s">
        <v>169</v>
      </c>
      <c r="V144" s="131"/>
      <c r="W144" s="137">
        <v>4</v>
      </c>
      <c r="X144" s="136">
        <v>0.83333333333333337</v>
      </c>
      <c r="Y144" s="116">
        <v>1</v>
      </c>
      <c r="Z144" s="116" t="s">
        <v>66</v>
      </c>
      <c r="AA144" s="116">
        <v>1</v>
      </c>
      <c r="AB144" s="116" t="s">
        <v>66</v>
      </c>
      <c r="AH144" s="156"/>
    </row>
    <row r="145" spans="2:34" ht="15.75" customHeight="1">
      <c r="B145" s="112">
        <f t="shared" si="1"/>
        <v>33</v>
      </c>
      <c r="C145" s="152" t="s">
        <v>163</v>
      </c>
      <c r="D145" s="100" t="s">
        <v>119</v>
      </c>
      <c r="E145" s="151">
        <v>55.670062733678598</v>
      </c>
      <c r="F145" s="151">
        <v>37.764394140483397</v>
      </c>
      <c r="G145" s="112">
        <f t="shared" si="0"/>
        <v>1</v>
      </c>
      <c r="H145" s="154">
        <f t="shared" si="3"/>
        <v>1.85</v>
      </c>
      <c r="I145" s="157">
        <v>0.45900000000000007</v>
      </c>
      <c r="J145" s="112">
        <f t="shared" si="2"/>
        <v>5</v>
      </c>
      <c r="L145" s="111">
        <v>34</v>
      </c>
      <c r="M145" s="152">
        <v>0</v>
      </c>
      <c r="N145" s="152">
        <v>6</v>
      </c>
      <c r="O145" s="120"/>
      <c r="P145" s="116">
        <v>3</v>
      </c>
      <c r="Q145" s="136">
        <v>0.85416666666666663</v>
      </c>
      <c r="R145" s="116">
        <v>1</v>
      </c>
      <c r="S145" s="116" t="s">
        <v>169</v>
      </c>
      <c r="T145" s="116">
        <v>1</v>
      </c>
      <c r="U145" s="116" t="s">
        <v>169</v>
      </c>
      <c r="V145" s="131"/>
      <c r="W145" s="137">
        <v>4</v>
      </c>
      <c r="X145" s="136">
        <v>0.85416666666666663</v>
      </c>
      <c r="Y145" s="116">
        <v>1</v>
      </c>
      <c r="Z145" s="116" t="s">
        <v>66</v>
      </c>
      <c r="AA145" s="116">
        <v>1</v>
      </c>
      <c r="AB145" s="116" t="s">
        <v>66</v>
      </c>
      <c r="AH145" s="156"/>
    </row>
    <row r="146" spans="2:34" ht="15.75" customHeight="1">
      <c r="B146" s="112">
        <f t="shared" si="1"/>
        <v>34</v>
      </c>
      <c r="C146" s="152" t="s">
        <v>182</v>
      </c>
      <c r="D146" s="100" t="s">
        <v>123</v>
      </c>
      <c r="E146" s="151">
        <v>55.668479111297103</v>
      </c>
      <c r="F146" s="151">
        <v>37.762519959944903</v>
      </c>
      <c r="G146" s="112">
        <f t="shared" si="0"/>
        <v>1</v>
      </c>
      <c r="H146" s="154">
        <f t="shared" si="3"/>
        <v>2.0810000000000004</v>
      </c>
      <c r="I146" s="157">
        <v>0.23100000000000009</v>
      </c>
      <c r="J146" s="112">
        <f t="shared" si="2"/>
        <v>6</v>
      </c>
      <c r="L146" s="111">
        <v>35</v>
      </c>
      <c r="M146" s="152">
        <v>0</v>
      </c>
      <c r="N146" s="152">
        <v>7</v>
      </c>
      <c r="O146" s="120"/>
      <c r="P146" s="116">
        <v>3</v>
      </c>
      <c r="Q146" s="136">
        <v>0.875</v>
      </c>
      <c r="R146" s="116">
        <v>1</v>
      </c>
      <c r="S146" s="116" t="s">
        <v>66</v>
      </c>
      <c r="T146" s="116">
        <v>1</v>
      </c>
      <c r="U146" s="116" t="s">
        <v>66</v>
      </c>
      <c r="V146" s="131"/>
      <c r="W146" s="137">
        <v>4</v>
      </c>
      <c r="X146" s="136">
        <v>0.875</v>
      </c>
      <c r="Y146" s="116">
        <v>1</v>
      </c>
      <c r="Z146" s="116" t="s">
        <v>66</v>
      </c>
      <c r="AA146" s="116">
        <v>1</v>
      </c>
      <c r="AB146" s="116" t="s">
        <v>66</v>
      </c>
      <c r="AH146" s="156"/>
    </row>
    <row r="147" spans="2:34" ht="15.75" customHeight="1">
      <c r="B147" s="112">
        <f t="shared" si="1"/>
        <v>35</v>
      </c>
      <c r="C147" s="152" t="s">
        <v>181</v>
      </c>
      <c r="D147" s="100" t="s">
        <v>123</v>
      </c>
      <c r="E147" s="151">
        <v>55.667592415888301</v>
      </c>
      <c r="F147" s="151">
        <v>37.759212770088503</v>
      </c>
      <c r="G147" s="112">
        <f t="shared" si="0"/>
        <v>1</v>
      </c>
      <c r="H147" s="154">
        <f t="shared" si="3"/>
        <v>2.3110000000000004</v>
      </c>
      <c r="I147" s="157">
        <v>0.22999999999999998</v>
      </c>
      <c r="J147" s="112">
        <f t="shared" si="2"/>
        <v>7</v>
      </c>
      <c r="L147" s="111">
        <v>36</v>
      </c>
      <c r="M147" s="152">
        <v>0</v>
      </c>
      <c r="N147" s="152">
        <v>8</v>
      </c>
      <c r="O147" s="120"/>
      <c r="P147" s="116">
        <v>3</v>
      </c>
      <c r="Q147" s="136">
        <v>0.89583333333333304</v>
      </c>
      <c r="R147" s="116">
        <v>1</v>
      </c>
      <c r="S147" s="116" t="s">
        <v>66</v>
      </c>
      <c r="T147" s="116">
        <v>1</v>
      </c>
      <c r="U147" s="116" t="s">
        <v>66</v>
      </c>
      <c r="V147" s="131"/>
      <c r="W147" s="137">
        <v>4</v>
      </c>
      <c r="X147" s="136">
        <v>0.89583333333333304</v>
      </c>
      <c r="Y147" s="116">
        <v>1</v>
      </c>
      <c r="Z147" s="116" t="s">
        <v>66</v>
      </c>
      <c r="AA147" s="116">
        <v>1</v>
      </c>
      <c r="AB147" s="116" t="s">
        <v>66</v>
      </c>
      <c r="AH147" s="156"/>
    </row>
    <row r="148" spans="2:34" ht="15.75" customHeight="1">
      <c r="B148" s="112">
        <f t="shared" si="1"/>
        <v>36</v>
      </c>
      <c r="C148" s="152" t="s">
        <v>180</v>
      </c>
      <c r="D148" s="100" t="s">
        <v>179</v>
      </c>
      <c r="E148" s="151">
        <v>55.666002852756399</v>
      </c>
      <c r="F148" s="151">
        <v>37.752099130786199</v>
      </c>
      <c r="G148" s="112">
        <f t="shared" si="0"/>
        <v>1</v>
      </c>
      <c r="H148" s="154">
        <f t="shared" si="3"/>
        <v>2.8270000000000004</v>
      </c>
      <c r="I148" s="157">
        <v>0.51600000000000001</v>
      </c>
      <c r="J148" s="112">
        <f t="shared" si="2"/>
        <v>8</v>
      </c>
      <c r="L148" s="111">
        <v>37</v>
      </c>
      <c r="M148" s="152">
        <v>0</v>
      </c>
      <c r="N148" s="152">
        <v>9</v>
      </c>
      <c r="O148" s="120"/>
      <c r="P148" s="116">
        <v>3</v>
      </c>
      <c r="Q148" s="136">
        <v>0.91666666666666663</v>
      </c>
      <c r="R148" s="116">
        <v>1</v>
      </c>
      <c r="S148" s="116" t="s">
        <v>66</v>
      </c>
      <c r="T148" s="116">
        <v>1</v>
      </c>
      <c r="U148" s="116" t="s">
        <v>66</v>
      </c>
      <c r="V148" s="131"/>
      <c r="W148" s="137">
        <v>4</v>
      </c>
      <c r="X148" s="136">
        <v>0.91666666666666663</v>
      </c>
      <c r="Y148" s="116">
        <v>1</v>
      </c>
      <c r="Z148" s="116" t="s">
        <v>66</v>
      </c>
      <c r="AA148" s="116">
        <v>1</v>
      </c>
      <c r="AB148" s="116" t="s">
        <v>66</v>
      </c>
      <c r="AH148" s="156"/>
    </row>
    <row r="149" spans="2:34" ht="15.75" customHeight="1">
      <c r="B149" s="112">
        <f t="shared" si="1"/>
        <v>37</v>
      </c>
      <c r="C149" s="152" t="s">
        <v>141</v>
      </c>
      <c r="D149" s="100" t="s">
        <v>132</v>
      </c>
      <c r="E149" s="151">
        <v>55.662094149011303</v>
      </c>
      <c r="F149" s="151">
        <v>37.752975640875299</v>
      </c>
      <c r="G149" s="112">
        <f t="shared" si="0"/>
        <v>1</v>
      </c>
      <c r="H149" s="154">
        <f t="shared" si="3"/>
        <v>3.3290000000000006</v>
      </c>
      <c r="I149" s="157">
        <v>0.50200000000000022</v>
      </c>
      <c r="J149" s="112">
        <f t="shared" si="2"/>
        <v>9</v>
      </c>
      <c r="L149" s="111">
        <v>38</v>
      </c>
      <c r="M149" s="152">
        <v>0</v>
      </c>
      <c r="N149" s="152">
        <v>10</v>
      </c>
      <c r="O149" s="120"/>
      <c r="P149" s="116">
        <v>3</v>
      </c>
      <c r="Q149" s="136">
        <v>0.9375</v>
      </c>
      <c r="R149" s="116">
        <v>1</v>
      </c>
      <c r="S149" s="116" t="s">
        <v>66</v>
      </c>
      <c r="T149" s="116">
        <v>1</v>
      </c>
      <c r="U149" s="116" t="s">
        <v>66</v>
      </c>
      <c r="V149" s="131"/>
      <c r="W149" s="137">
        <v>4</v>
      </c>
      <c r="X149" s="136">
        <v>0.9375</v>
      </c>
      <c r="Y149" s="116">
        <v>1</v>
      </c>
      <c r="Z149" s="116" t="s">
        <v>66</v>
      </c>
      <c r="AA149" s="116">
        <v>1</v>
      </c>
      <c r="AB149" s="116" t="s">
        <v>66</v>
      </c>
      <c r="AH149" s="156"/>
    </row>
    <row r="150" spans="2:34" ht="15.75" customHeight="1">
      <c r="B150" s="112">
        <f t="shared" si="1"/>
        <v>38</v>
      </c>
      <c r="C150" s="152" t="s">
        <v>142</v>
      </c>
      <c r="D150" s="100" t="s">
        <v>132</v>
      </c>
      <c r="E150" s="151">
        <v>55.659972746875098</v>
      </c>
      <c r="F150" s="151">
        <v>37.751769301505398</v>
      </c>
      <c r="G150" s="112">
        <f t="shared" si="0"/>
        <v>1</v>
      </c>
      <c r="H150" s="154">
        <f t="shared" si="3"/>
        <v>3.6080000000000005</v>
      </c>
      <c r="I150" s="157">
        <v>0.27899999999999991</v>
      </c>
      <c r="J150" s="112">
        <f t="shared" si="2"/>
        <v>10</v>
      </c>
      <c r="L150" s="111">
        <v>39</v>
      </c>
      <c r="M150" s="152">
        <v>0</v>
      </c>
      <c r="N150" s="152">
        <v>11</v>
      </c>
      <c r="O150" s="120"/>
      <c r="P150" s="116">
        <v>3</v>
      </c>
      <c r="Q150" s="136">
        <v>0.95833333333333337</v>
      </c>
      <c r="R150" s="116">
        <v>0</v>
      </c>
      <c r="S150" s="116" t="s">
        <v>63</v>
      </c>
      <c r="T150" s="116">
        <v>0</v>
      </c>
      <c r="U150" s="116" t="s">
        <v>63</v>
      </c>
      <c r="V150" s="131"/>
      <c r="W150" s="137">
        <v>4</v>
      </c>
      <c r="X150" s="136">
        <v>0.95833333333333337</v>
      </c>
      <c r="Y150" s="116">
        <v>0</v>
      </c>
      <c r="Z150" s="116" t="s">
        <v>63</v>
      </c>
      <c r="AA150" s="116">
        <v>0</v>
      </c>
      <c r="AB150" s="116" t="s">
        <v>63</v>
      </c>
      <c r="AH150" s="156"/>
    </row>
    <row r="151" spans="2:34" ht="15.75" customHeight="1">
      <c r="B151" s="112">
        <f t="shared" si="1"/>
        <v>39</v>
      </c>
      <c r="C151" s="152" t="s">
        <v>142</v>
      </c>
      <c r="D151" s="100" t="s">
        <v>177</v>
      </c>
      <c r="E151" s="151">
        <v>55.658438233756002</v>
      </c>
      <c r="F151" s="151">
        <v>37.749704376777501</v>
      </c>
      <c r="G151" s="112">
        <f t="shared" si="0"/>
        <v>1</v>
      </c>
      <c r="H151" s="154">
        <f t="shared" si="3"/>
        <v>3.8830000000000005</v>
      </c>
      <c r="I151" s="157">
        <v>0.27499999999999991</v>
      </c>
      <c r="J151" s="112">
        <f t="shared" si="2"/>
        <v>11</v>
      </c>
      <c r="L151" s="111">
        <v>40</v>
      </c>
      <c r="M151" s="152">
        <v>0</v>
      </c>
      <c r="N151" s="152">
        <v>12</v>
      </c>
      <c r="O151" s="120"/>
      <c r="P151" s="116">
        <v>3</v>
      </c>
      <c r="Q151" s="136">
        <v>0.97916666666666663</v>
      </c>
      <c r="R151" s="116">
        <v>0</v>
      </c>
      <c r="S151" s="116" t="s">
        <v>63</v>
      </c>
      <c r="T151" s="116">
        <v>0</v>
      </c>
      <c r="U151" s="116" t="s">
        <v>63</v>
      </c>
      <c r="V151" s="131"/>
      <c r="W151" s="137">
        <v>4</v>
      </c>
      <c r="X151" s="136">
        <v>0.97916666666666663</v>
      </c>
      <c r="Y151" s="116">
        <v>0</v>
      </c>
      <c r="Z151" s="116" t="s">
        <v>63</v>
      </c>
      <c r="AA151" s="116">
        <v>0</v>
      </c>
      <c r="AB151" s="116" t="s">
        <v>63</v>
      </c>
      <c r="AH151" s="156"/>
    </row>
    <row r="152" spans="2:34" ht="15.75" customHeight="1">
      <c r="B152" s="112">
        <f t="shared" si="1"/>
        <v>40</v>
      </c>
      <c r="C152" s="152" t="s">
        <v>178</v>
      </c>
      <c r="D152" s="100" t="s">
        <v>177</v>
      </c>
      <c r="E152" s="151">
        <v>55.6568246502489</v>
      </c>
      <c r="F152" s="151">
        <v>37.751607290272702</v>
      </c>
      <c r="G152" s="112">
        <f t="shared" si="0"/>
        <v>1</v>
      </c>
      <c r="H152" s="154">
        <f t="shared" si="3"/>
        <v>4.1150000000000002</v>
      </c>
      <c r="I152" s="157">
        <v>0.23200000000000021</v>
      </c>
      <c r="J152" s="112">
        <f t="shared" si="2"/>
        <v>12</v>
      </c>
      <c r="L152" s="111">
        <v>41</v>
      </c>
      <c r="M152" s="152">
        <v>0</v>
      </c>
      <c r="N152" s="152">
        <v>13</v>
      </c>
      <c r="O152" s="120"/>
      <c r="P152" s="116">
        <v>3</v>
      </c>
      <c r="Q152" s="136">
        <v>0</v>
      </c>
      <c r="R152" s="116">
        <v>0</v>
      </c>
      <c r="S152" s="116" t="s">
        <v>63</v>
      </c>
      <c r="T152" s="116">
        <v>0</v>
      </c>
      <c r="U152" s="116" t="s">
        <v>63</v>
      </c>
      <c r="V152" s="131"/>
      <c r="W152" s="137">
        <v>4</v>
      </c>
      <c r="X152" s="136">
        <v>0</v>
      </c>
      <c r="Y152" s="116">
        <v>0</v>
      </c>
      <c r="Z152" s="116" t="s">
        <v>63</v>
      </c>
      <c r="AA152" s="116">
        <v>0</v>
      </c>
      <c r="AB152" s="116" t="s">
        <v>63</v>
      </c>
      <c r="AH152" s="156"/>
    </row>
    <row r="153" spans="2:34" ht="15.75" customHeight="1">
      <c r="B153" s="112">
        <f t="shared" si="1"/>
        <v>41</v>
      </c>
      <c r="C153" s="152" t="s">
        <v>176</v>
      </c>
      <c r="D153" s="100" t="s">
        <v>111</v>
      </c>
      <c r="E153" s="151">
        <v>55.6532734223277</v>
      </c>
      <c r="F153" s="151">
        <v>37.754476114708901</v>
      </c>
      <c r="G153" s="112">
        <f t="shared" si="0"/>
        <v>1</v>
      </c>
      <c r="H153" s="154">
        <f t="shared" si="3"/>
        <v>4.6650000000000009</v>
      </c>
      <c r="I153" s="157">
        <v>0.55000000000000027</v>
      </c>
      <c r="J153" s="112">
        <f t="shared" si="2"/>
        <v>13</v>
      </c>
      <c r="L153" s="111">
        <v>42</v>
      </c>
      <c r="M153" s="152">
        <v>0</v>
      </c>
      <c r="N153" s="152">
        <v>14</v>
      </c>
      <c r="O153" s="120"/>
      <c r="P153" s="116">
        <v>3</v>
      </c>
      <c r="Q153" s="136">
        <v>2.0833333333333332E-2</v>
      </c>
      <c r="R153" s="116">
        <v>0</v>
      </c>
      <c r="S153" s="116" t="s">
        <v>63</v>
      </c>
      <c r="T153" s="116">
        <v>0</v>
      </c>
      <c r="U153" s="116" t="s">
        <v>63</v>
      </c>
      <c r="V153" s="131"/>
      <c r="W153" s="137">
        <v>4</v>
      </c>
      <c r="X153" s="136">
        <v>2.0833333333333332E-2</v>
      </c>
      <c r="Y153" s="116">
        <v>0</v>
      </c>
      <c r="Z153" s="116" t="s">
        <v>63</v>
      </c>
      <c r="AA153" s="116">
        <v>0</v>
      </c>
      <c r="AB153" s="116" t="s">
        <v>63</v>
      </c>
      <c r="AH153" s="156"/>
    </row>
    <row r="154" spans="2:34" ht="15.75" customHeight="1">
      <c r="B154" s="112">
        <f t="shared" si="1"/>
        <v>42</v>
      </c>
      <c r="C154" s="152" t="s">
        <v>110</v>
      </c>
      <c r="D154" s="100" t="s">
        <v>111</v>
      </c>
      <c r="E154" s="151">
        <v>55.651334517816601</v>
      </c>
      <c r="F154" s="151">
        <v>37.748018138854498</v>
      </c>
      <c r="G154" s="112">
        <f t="shared" si="0"/>
        <v>1</v>
      </c>
      <c r="H154" s="154">
        <f t="shared" si="3"/>
        <v>5.1150000000000011</v>
      </c>
      <c r="I154" s="157">
        <v>0.45000000000000018</v>
      </c>
      <c r="J154" s="112">
        <f t="shared" si="2"/>
        <v>14</v>
      </c>
      <c r="L154" s="111">
        <v>43</v>
      </c>
      <c r="M154" s="152">
        <v>0</v>
      </c>
      <c r="N154" s="152">
        <v>15</v>
      </c>
      <c r="O154" s="120"/>
      <c r="P154" s="116">
        <v>3</v>
      </c>
      <c r="Q154" s="136">
        <v>4.1666666666666699E-2</v>
      </c>
      <c r="R154" s="116">
        <v>0</v>
      </c>
      <c r="S154" s="116" t="s">
        <v>63</v>
      </c>
      <c r="T154" s="116">
        <v>0</v>
      </c>
      <c r="U154" s="116" t="s">
        <v>63</v>
      </c>
      <c r="V154" s="131"/>
      <c r="W154" s="137">
        <v>4</v>
      </c>
      <c r="X154" s="136">
        <v>4.1666666666666699E-2</v>
      </c>
      <c r="Y154" s="116">
        <v>0</v>
      </c>
      <c r="Z154" s="116" t="s">
        <v>63</v>
      </c>
      <c r="AA154" s="116">
        <v>0</v>
      </c>
      <c r="AB154" s="116" t="s">
        <v>63</v>
      </c>
      <c r="AH154" s="156"/>
    </row>
    <row r="155" spans="2:34" ht="15.75" customHeight="1">
      <c r="B155" s="112">
        <f t="shared" si="1"/>
        <v>43</v>
      </c>
      <c r="C155" s="152" t="s">
        <v>108</v>
      </c>
      <c r="D155" s="100" t="s">
        <v>183</v>
      </c>
      <c r="E155" s="151">
        <v>55.649255982583902</v>
      </c>
      <c r="F155" s="151">
        <v>37.745372324747301</v>
      </c>
      <c r="G155" s="112">
        <f t="shared" si="0"/>
        <v>1</v>
      </c>
      <c r="H155" s="154">
        <f t="shared" si="3"/>
        <v>5.4700000000000015</v>
      </c>
      <c r="I155" s="157">
        <v>0.35500000000000043</v>
      </c>
      <c r="J155" s="112">
        <f t="shared" si="2"/>
        <v>15</v>
      </c>
      <c r="L155" s="111">
        <v>44</v>
      </c>
      <c r="M155" s="152">
        <v>0</v>
      </c>
      <c r="N155" s="152">
        <v>16</v>
      </c>
      <c r="O155" s="120"/>
      <c r="P155" s="116">
        <v>3</v>
      </c>
      <c r="Q155" s="136">
        <v>6.25E-2</v>
      </c>
      <c r="R155" s="116">
        <v>0</v>
      </c>
      <c r="S155" s="116" t="s">
        <v>63</v>
      </c>
      <c r="T155" s="116">
        <v>0</v>
      </c>
      <c r="U155" s="116" t="s">
        <v>63</v>
      </c>
      <c r="V155" s="131"/>
      <c r="W155" s="137">
        <v>4</v>
      </c>
      <c r="X155" s="136">
        <v>6.25E-2</v>
      </c>
      <c r="Y155" s="116">
        <v>0</v>
      </c>
      <c r="Z155" s="116" t="s">
        <v>63</v>
      </c>
      <c r="AA155" s="116">
        <v>0</v>
      </c>
      <c r="AB155" s="116" t="s">
        <v>63</v>
      </c>
      <c r="AH155" s="112"/>
    </row>
    <row r="156" spans="2:34" ht="15.75" customHeight="1">
      <c r="B156" s="112">
        <f t="shared" si="1"/>
        <v>44</v>
      </c>
      <c r="C156" s="152" t="s">
        <v>105</v>
      </c>
      <c r="D156" s="100" t="s">
        <v>106</v>
      </c>
      <c r="E156" s="151">
        <v>55.6326396562729</v>
      </c>
      <c r="F156" s="151">
        <v>37.750357912159799</v>
      </c>
      <c r="G156" s="112">
        <f t="shared" si="0"/>
        <v>1</v>
      </c>
      <c r="H156" s="154">
        <f t="shared" si="3"/>
        <v>7.4430000000000014</v>
      </c>
      <c r="I156" s="157">
        <v>1.9729999999999999</v>
      </c>
      <c r="J156" s="112">
        <f t="shared" si="2"/>
        <v>16</v>
      </c>
      <c r="L156" s="111">
        <v>45</v>
      </c>
      <c r="M156" s="152">
        <v>0</v>
      </c>
      <c r="N156" s="152">
        <v>17</v>
      </c>
      <c r="O156" s="120"/>
      <c r="P156" s="116">
        <v>3</v>
      </c>
      <c r="Q156" s="136">
        <v>8.3333333333333301E-2</v>
      </c>
      <c r="R156" s="116">
        <v>0</v>
      </c>
      <c r="S156" s="116" t="s">
        <v>63</v>
      </c>
      <c r="T156" s="116">
        <v>0</v>
      </c>
      <c r="U156" s="116" t="s">
        <v>63</v>
      </c>
      <c r="V156" s="131"/>
      <c r="W156" s="137">
        <v>4</v>
      </c>
      <c r="X156" s="136">
        <v>8.3333333333333301E-2</v>
      </c>
      <c r="Y156" s="116">
        <v>0</v>
      </c>
      <c r="Z156" s="116" t="s">
        <v>63</v>
      </c>
      <c r="AA156" s="116">
        <v>0</v>
      </c>
      <c r="AB156" s="116" t="s">
        <v>63</v>
      </c>
      <c r="AH156" s="112"/>
    </row>
    <row r="157" spans="2:34" ht="15.75" customHeight="1">
      <c r="B157" s="112">
        <f t="shared" si="1"/>
        <v>45</v>
      </c>
      <c r="C157" s="152" t="s">
        <v>104</v>
      </c>
      <c r="D157" s="100" t="s">
        <v>87</v>
      </c>
      <c r="E157" s="151">
        <v>55.631629587579297</v>
      </c>
      <c r="F157" s="151">
        <v>37.755691841106497</v>
      </c>
      <c r="G157" s="112">
        <f t="shared" si="0"/>
        <v>1</v>
      </c>
      <c r="H157" s="154">
        <f t="shared" si="3"/>
        <v>7.8980000000000015</v>
      </c>
      <c r="I157" s="157">
        <v>0.45500000000000007</v>
      </c>
      <c r="J157" s="112">
        <f t="shared" si="2"/>
        <v>17</v>
      </c>
      <c r="L157" s="111">
        <v>46</v>
      </c>
      <c r="M157" s="152">
        <v>0</v>
      </c>
      <c r="N157" s="152">
        <v>18</v>
      </c>
      <c r="O157" s="120"/>
      <c r="P157" s="116">
        <v>3</v>
      </c>
      <c r="Q157" s="136">
        <v>0.104166666666667</v>
      </c>
      <c r="R157" s="116">
        <v>0</v>
      </c>
      <c r="S157" s="116" t="s">
        <v>63</v>
      </c>
      <c r="T157" s="116">
        <v>0</v>
      </c>
      <c r="U157" s="116" t="s">
        <v>63</v>
      </c>
      <c r="V157" s="131"/>
      <c r="W157" s="137">
        <v>4</v>
      </c>
      <c r="X157" s="136">
        <v>0.104166666666667</v>
      </c>
      <c r="Y157" s="116">
        <v>0</v>
      </c>
      <c r="Z157" s="116" t="s">
        <v>63</v>
      </c>
      <c r="AA157" s="116">
        <v>0</v>
      </c>
      <c r="AB157" s="116" t="s">
        <v>63</v>
      </c>
      <c r="AH157" s="112"/>
    </row>
    <row r="158" spans="2:34" ht="15.75" customHeight="1">
      <c r="B158" s="112">
        <f t="shared" si="1"/>
        <v>46</v>
      </c>
      <c r="C158" s="152" t="s">
        <v>103</v>
      </c>
      <c r="D158" s="100" t="s">
        <v>87</v>
      </c>
      <c r="E158" s="151">
        <v>55.633201684069</v>
      </c>
      <c r="F158" s="151">
        <v>37.761303836016801</v>
      </c>
      <c r="G158" s="112">
        <f t="shared" si="0"/>
        <v>1</v>
      </c>
      <c r="H158" s="154">
        <f t="shared" si="3"/>
        <v>8.2900000000000027</v>
      </c>
      <c r="I158" s="157">
        <v>0.39200000000000035</v>
      </c>
      <c r="J158" s="112">
        <f t="shared" si="2"/>
        <v>18</v>
      </c>
      <c r="L158" s="111">
        <v>47</v>
      </c>
      <c r="M158" s="152">
        <v>0</v>
      </c>
      <c r="N158" s="152">
        <v>19</v>
      </c>
      <c r="O158" s="120"/>
      <c r="P158" s="231" t="s">
        <v>60</v>
      </c>
      <c r="Q158" s="232"/>
      <c r="R158" s="143">
        <f>SUM(R110:R157)</f>
        <v>61</v>
      </c>
      <c r="S158" s="143"/>
      <c r="T158" s="143">
        <f>SUM(T110:T157)</f>
        <v>61</v>
      </c>
      <c r="U158" s="143"/>
      <c r="V158" s="158"/>
      <c r="W158" s="243" t="s">
        <v>60</v>
      </c>
      <c r="X158" s="244"/>
      <c r="Y158" s="143">
        <f>SUM(Y110:Y157)</f>
        <v>48</v>
      </c>
      <c r="Z158" s="143"/>
      <c r="AA158" s="143">
        <f>SUM(AA110:AA157)</f>
        <v>48</v>
      </c>
      <c r="AB158" s="143"/>
      <c r="AH158" s="112"/>
    </row>
    <row r="159" spans="2:34" ht="15.75" customHeight="1">
      <c r="B159" s="112">
        <f t="shared" si="1"/>
        <v>47</v>
      </c>
      <c r="C159" s="152" t="s">
        <v>102</v>
      </c>
      <c r="D159" s="100" t="s">
        <v>89</v>
      </c>
      <c r="E159" s="151">
        <v>55.637076407106797</v>
      </c>
      <c r="F159" s="151">
        <v>37.759401023884401</v>
      </c>
      <c r="G159" s="112">
        <f t="shared" si="0"/>
        <v>1</v>
      </c>
      <c r="H159" s="154">
        <f t="shared" si="3"/>
        <v>8.8260000000000023</v>
      </c>
      <c r="I159" s="157">
        <v>0.53599999999999959</v>
      </c>
      <c r="J159" s="112">
        <f t="shared" si="2"/>
        <v>19</v>
      </c>
      <c r="L159" s="111">
        <v>48</v>
      </c>
      <c r="M159" s="152">
        <v>0</v>
      </c>
      <c r="N159" s="152">
        <v>20</v>
      </c>
      <c r="O159" s="120"/>
      <c r="P159" s="159"/>
      <c r="Q159" s="131"/>
      <c r="R159" s="131"/>
      <c r="S159" s="131"/>
      <c r="T159" s="144"/>
      <c r="U159" s="131"/>
      <c r="V159" s="131"/>
      <c r="W159" s="131"/>
      <c r="X159" s="159"/>
      <c r="Y159" s="159"/>
      <c r="Z159" s="159"/>
      <c r="AA159" s="159"/>
      <c r="AB159" s="159"/>
      <c r="AH159" s="112"/>
    </row>
    <row r="160" spans="2:34" ht="15.75" customHeight="1">
      <c r="B160" s="112">
        <f t="shared" si="1"/>
        <v>48</v>
      </c>
      <c r="C160" s="152" t="s">
        <v>101</v>
      </c>
      <c r="D160" s="100" t="s">
        <v>89</v>
      </c>
      <c r="E160" s="151">
        <v>55.639815391303202</v>
      </c>
      <c r="F160" s="151">
        <v>37.756953406191599</v>
      </c>
      <c r="G160" s="112">
        <f t="shared" si="0"/>
        <v>1</v>
      </c>
      <c r="H160" s="154">
        <f t="shared" si="3"/>
        <v>9.1480000000000015</v>
      </c>
      <c r="I160" s="157">
        <v>0.32199999999999918</v>
      </c>
      <c r="J160" s="112">
        <f t="shared" si="2"/>
        <v>20</v>
      </c>
      <c r="L160" s="111">
        <v>49</v>
      </c>
      <c r="M160" s="152">
        <v>0</v>
      </c>
      <c r="N160" s="152">
        <v>21</v>
      </c>
      <c r="O160" s="120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H160" s="112"/>
    </row>
    <row r="161" spans="2:34" ht="15.75" customHeight="1">
      <c r="B161" s="112">
        <f t="shared" si="1"/>
        <v>49</v>
      </c>
      <c r="C161" s="152" t="s">
        <v>100</v>
      </c>
      <c r="D161" s="100" t="s">
        <v>98</v>
      </c>
      <c r="E161" s="151">
        <v>55.641005756901102</v>
      </c>
      <c r="F161" s="151">
        <v>37.759657877809197</v>
      </c>
      <c r="G161" s="112">
        <f t="shared" si="0"/>
        <v>1</v>
      </c>
      <c r="H161" s="154">
        <f t="shared" si="3"/>
        <v>9.3960000000000008</v>
      </c>
      <c r="I161" s="157">
        <v>0.24799999999999933</v>
      </c>
      <c r="J161" s="112">
        <f t="shared" si="2"/>
        <v>21</v>
      </c>
      <c r="L161" s="111">
        <v>50</v>
      </c>
      <c r="M161" s="152">
        <v>0</v>
      </c>
      <c r="N161" s="152">
        <v>22</v>
      </c>
      <c r="O161" s="120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H161" s="112"/>
    </row>
    <row r="162" spans="2:34" ht="15.75" customHeight="1">
      <c r="B162" s="112">
        <f t="shared" si="1"/>
        <v>50</v>
      </c>
      <c r="C162" s="152" t="s">
        <v>97</v>
      </c>
      <c r="D162" s="100" t="s">
        <v>98</v>
      </c>
      <c r="E162" s="151">
        <v>55.642988885745197</v>
      </c>
      <c r="F162" s="151">
        <v>37.766630288031102</v>
      </c>
      <c r="G162" s="112">
        <f t="shared" si="0"/>
        <v>1</v>
      </c>
      <c r="H162" s="154">
        <f t="shared" si="3"/>
        <v>9.8580000000000005</v>
      </c>
      <c r="I162" s="157">
        <v>0.46199999999999974</v>
      </c>
      <c r="J162" s="112">
        <f t="shared" si="2"/>
        <v>22</v>
      </c>
      <c r="L162" s="111">
        <v>51</v>
      </c>
      <c r="M162" s="152">
        <v>0</v>
      </c>
      <c r="N162" s="152">
        <v>23</v>
      </c>
      <c r="O162" s="120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H162" s="112"/>
    </row>
    <row r="163" spans="2:34" ht="15.75" customHeight="1">
      <c r="B163" s="112">
        <f t="shared" si="1"/>
        <v>51</v>
      </c>
      <c r="C163" s="152" t="s">
        <v>94</v>
      </c>
      <c r="D163" s="100" t="s">
        <v>95</v>
      </c>
      <c r="E163" s="151">
        <v>55.6401901332991</v>
      </c>
      <c r="F163" s="151">
        <v>37.770258690719601</v>
      </c>
      <c r="G163" s="112">
        <f t="shared" si="0"/>
        <v>1</v>
      </c>
      <c r="H163" s="154">
        <f t="shared" si="3"/>
        <v>10.280000000000001</v>
      </c>
      <c r="I163" s="157">
        <v>0.4220000000000006</v>
      </c>
      <c r="J163" s="112">
        <f t="shared" si="2"/>
        <v>23</v>
      </c>
      <c r="L163" s="111">
        <v>52</v>
      </c>
      <c r="M163" s="152">
        <v>0</v>
      </c>
      <c r="N163" s="152">
        <v>24</v>
      </c>
      <c r="O163" s="120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H163" s="112"/>
    </row>
    <row r="164" spans="2:34" ht="15.75" customHeight="1">
      <c r="B164" s="112">
        <f t="shared" si="1"/>
        <v>52</v>
      </c>
      <c r="C164" s="152" t="s">
        <v>92</v>
      </c>
      <c r="D164" s="100" t="s">
        <v>87</v>
      </c>
      <c r="E164" s="151">
        <v>55.6372033868222</v>
      </c>
      <c r="F164" s="151">
        <v>37.771458298869199</v>
      </c>
      <c r="G164" s="112">
        <f t="shared" si="0"/>
        <v>1</v>
      </c>
      <c r="H164" s="154">
        <f t="shared" si="3"/>
        <v>10.71</v>
      </c>
      <c r="I164" s="157">
        <v>0.42999999999999972</v>
      </c>
      <c r="J164" s="112">
        <f t="shared" si="2"/>
        <v>24</v>
      </c>
      <c r="L164" s="111">
        <v>53</v>
      </c>
      <c r="M164" s="152">
        <v>0</v>
      </c>
      <c r="N164" s="152">
        <v>25</v>
      </c>
      <c r="O164" s="120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H164" s="112"/>
    </row>
    <row r="165" spans="2:34" ht="15.75" customHeight="1">
      <c r="B165" s="112">
        <f t="shared" si="1"/>
        <v>53</v>
      </c>
      <c r="C165" s="152" t="s">
        <v>135</v>
      </c>
      <c r="D165" s="100" t="s">
        <v>87</v>
      </c>
      <c r="E165" s="151">
        <v>55.6364628198235</v>
      </c>
      <c r="F165" s="151">
        <v>37.768932747244101</v>
      </c>
      <c r="G165" s="112">
        <f t="shared" si="0"/>
        <v>1</v>
      </c>
      <c r="H165" s="154">
        <f t="shared" si="3"/>
        <v>10.895</v>
      </c>
      <c r="I165" s="157">
        <v>0.18499999999999872</v>
      </c>
      <c r="J165" s="112">
        <f t="shared" si="2"/>
        <v>25</v>
      </c>
      <c r="L165" s="111">
        <v>54</v>
      </c>
      <c r="M165" s="152">
        <v>0</v>
      </c>
      <c r="N165" s="152">
        <v>26</v>
      </c>
      <c r="O165" s="120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H165" s="112"/>
    </row>
    <row r="166" spans="2:34" ht="15.75" customHeight="1">
      <c r="B166" s="112">
        <f t="shared" si="1"/>
        <v>54</v>
      </c>
      <c r="C166" s="152" t="s">
        <v>184</v>
      </c>
      <c r="D166" s="100" t="s">
        <v>87</v>
      </c>
      <c r="E166" s="151">
        <v>55.635342999999999</v>
      </c>
      <c r="F166" s="151">
        <v>37.764629999999997</v>
      </c>
      <c r="G166" s="112">
        <f t="shared" si="0"/>
        <v>1</v>
      </c>
      <c r="H166" s="154">
        <f t="shared" si="3"/>
        <v>11.231</v>
      </c>
      <c r="I166" s="157">
        <v>0.3360000000000003</v>
      </c>
      <c r="J166" s="112">
        <f t="shared" si="2"/>
        <v>26</v>
      </c>
      <c r="L166" s="111">
        <v>55</v>
      </c>
      <c r="M166" s="152">
        <v>0</v>
      </c>
      <c r="N166" s="152">
        <v>999</v>
      </c>
      <c r="O166" s="120"/>
      <c r="P166" s="159"/>
      <c r="Q166" s="131"/>
      <c r="R166" s="131"/>
      <c r="S166" s="131"/>
      <c r="T166" s="131"/>
      <c r="U166" s="131"/>
      <c r="V166" s="131"/>
      <c r="W166" s="131"/>
      <c r="X166" s="159"/>
      <c r="Y166" s="159"/>
      <c r="Z166" s="159"/>
      <c r="AA166" s="159"/>
      <c r="AB166" s="159"/>
      <c r="AH166" s="112"/>
    </row>
    <row r="167" spans="2:34" ht="15.75" customHeight="1">
      <c r="B167" s="112">
        <f>IF(C167=" ","",IF(C167=$L$9,B166,B166+1))</f>
        <v>54</v>
      </c>
      <c r="C167" s="152" t="s">
        <v>24</v>
      </c>
      <c r="D167" s="100" t="s">
        <v>115</v>
      </c>
      <c r="E167" s="151"/>
      <c r="F167" s="151"/>
      <c r="G167" s="112">
        <f t="shared" si="0"/>
        <v>1</v>
      </c>
      <c r="H167" s="154">
        <f t="shared" si="3"/>
        <v>11.770000000000001</v>
      </c>
      <c r="I167" s="157">
        <v>0.5390000000000007</v>
      </c>
      <c r="J167" s="112" t="str">
        <f t="shared" si="2"/>
        <v xml:space="preserve"> </v>
      </c>
      <c r="L167" s="111">
        <v>56</v>
      </c>
      <c r="M167" s="152">
        <v>0</v>
      </c>
      <c r="N167" s="152">
        <v>0</v>
      </c>
      <c r="O167" s="120"/>
      <c r="P167" s="159"/>
      <c r="Q167" s="131"/>
      <c r="R167" s="131"/>
      <c r="S167" s="131"/>
      <c r="T167" s="131"/>
      <c r="U167" s="131"/>
      <c r="V167" s="131"/>
      <c r="W167" s="131"/>
      <c r="X167" s="159"/>
      <c r="Y167" s="159"/>
      <c r="Z167" s="159"/>
      <c r="AA167" s="159"/>
      <c r="AB167" s="159"/>
      <c r="AH167" s="112"/>
    </row>
    <row r="168" spans="2:34" ht="15.75" customHeight="1">
      <c r="B168" s="112" t="str">
        <f t="shared" si="1"/>
        <v/>
      </c>
      <c r="C168" s="152" t="s">
        <v>115</v>
      </c>
      <c r="D168" s="100" t="s">
        <v>115</v>
      </c>
      <c r="E168" s="151" t="s">
        <v>115</v>
      </c>
      <c r="F168" s="151" t="s">
        <v>115</v>
      </c>
      <c r="G168" s="112" t="str">
        <f t="shared" si="0"/>
        <v/>
      </c>
      <c r="H168" s="160" t="s">
        <v>146</v>
      </c>
      <c r="I168" s="157" t="str">
        <f t="shared" ref="I168:I222" si="4">IFERROR(IF(IF(ISERROR(H168-H167),"",H168-H167)&lt;0,"",H168-H167)," ")</f>
        <v xml:space="preserve"> </v>
      </c>
      <c r="J168" s="112" t="str">
        <f t="shared" si="2"/>
        <v xml:space="preserve"> </v>
      </c>
      <c r="L168" s="111">
        <v>57</v>
      </c>
      <c r="M168" s="152">
        <v>0</v>
      </c>
      <c r="N168" s="152">
        <v>0</v>
      </c>
      <c r="O168" s="120"/>
      <c r="P168" s="159"/>
      <c r="Q168" s="131"/>
      <c r="R168" s="131"/>
      <c r="S168" s="131"/>
      <c r="T168" s="131"/>
      <c r="U168" s="131"/>
      <c r="V168" s="131"/>
      <c r="W168" s="131"/>
      <c r="X168" s="159"/>
      <c r="Y168" s="159"/>
      <c r="Z168" s="159"/>
      <c r="AA168" s="159"/>
      <c r="AB168" s="159"/>
      <c r="AH168" s="112"/>
    </row>
    <row r="169" spans="2:34" ht="15.75" customHeight="1">
      <c r="B169" s="112" t="str">
        <f t="shared" si="1"/>
        <v/>
      </c>
      <c r="C169" s="152" t="s">
        <v>115</v>
      </c>
      <c r="D169" s="100" t="s">
        <v>115</v>
      </c>
      <c r="E169" s="151" t="s">
        <v>115</v>
      </c>
      <c r="F169" s="151" t="s">
        <v>115</v>
      </c>
      <c r="G169" s="112" t="str">
        <f t="shared" si="0"/>
        <v/>
      </c>
      <c r="H169" s="160" t="s">
        <v>146</v>
      </c>
      <c r="I169" s="157" t="str">
        <f t="shared" si="4"/>
        <v xml:space="preserve"> </v>
      </c>
      <c r="J169" s="112" t="str">
        <f t="shared" si="2"/>
        <v xml:space="preserve"> </v>
      </c>
      <c r="L169" s="111">
        <v>58</v>
      </c>
      <c r="M169" s="152">
        <v>0</v>
      </c>
      <c r="N169" s="152">
        <v>0</v>
      </c>
      <c r="O169" s="120"/>
      <c r="P169" s="159"/>
      <c r="Q169" s="131"/>
      <c r="R169" s="131"/>
      <c r="S169" s="131"/>
      <c r="T169" s="131"/>
      <c r="U169" s="131"/>
      <c r="V169" s="131"/>
      <c r="W169" s="131"/>
      <c r="X169" s="159"/>
      <c r="Y169" s="159"/>
      <c r="Z169" s="159"/>
      <c r="AA169" s="159"/>
      <c r="AB169" s="159"/>
      <c r="AH169" s="112"/>
    </row>
    <row r="170" spans="2:34" ht="15.75" customHeight="1">
      <c r="B170" s="112" t="str">
        <f t="shared" si="1"/>
        <v/>
      </c>
      <c r="C170" s="152" t="s">
        <v>115</v>
      </c>
      <c r="D170" s="100" t="s">
        <v>115</v>
      </c>
      <c r="E170" s="151" t="s">
        <v>115</v>
      </c>
      <c r="F170" s="151" t="s">
        <v>115</v>
      </c>
      <c r="G170" s="112" t="str">
        <f t="shared" si="0"/>
        <v/>
      </c>
      <c r="H170" s="160" t="s">
        <v>146</v>
      </c>
      <c r="I170" s="157" t="str">
        <f t="shared" si="4"/>
        <v xml:space="preserve"> </v>
      </c>
      <c r="J170" s="112" t="str">
        <f t="shared" si="2"/>
        <v xml:space="preserve"> </v>
      </c>
      <c r="L170" s="111">
        <v>59</v>
      </c>
      <c r="M170" s="152">
        <v>0</v>
      </c>
      <c r="N170" s="152">
        <v>0</v>
      </c>
      <c r="O170" s="120"/>
      <c r="P170" s="159"/>
      <c r="Q170" s="131"/>
      <c r="R170" s="131"/>
      <c r="S170" s="131"/>
      <c r="T170" s="131"/>
      <c r="U170" s="131"/>
      <c r="V170" s="131"/>
      <c r="W170" s="131"/>
      <c r="X170" s="159"/>
      <c r="Y170" s="159"/>
      <c r="Z170" s="159"/>
      <c r="AA170" s="159"/>
      <c r="AB170" s="159"/>
      <c r="AH170" s="100"/>
    </row>
    <row r="171" spans="2:34" ht="15.75" customHeight="1">
      <c r="B171" s="112" t="str">
        <f t="shared" si="1"/>
        <v/>
      </c>
      <c r="C171" s="152" t="s">
        <v>115</v>
      </c>
      <c r="D171" s="100" t="s">
        <v>115</v>
      </c>
      <c r="E171" s="151" t="s">
        <v>115</v>
      </c>
      <c r="F171" s="151" t="s">
        <v>115</v>
      </c>
      <c r="G171" s="112" t="str">
        <f t="shared" si="0"/>
        <v/>
      </c>
      <c r="H171" s="160" t="s">
        <v>146</v>
      </c>
      <c r="I171" s="157" t="str">
        <f t="shared" si="4"/>
        <v xml:space="preserve"> </v>
      </c>
      <c r="J171" s="112" t="str">
        <f t="shared" si="2"/>
        <v xml:space="preserve"> </v>
      </c>
      <c r="L171" s="111">
        <v>60</v>
      </c>
      <c r="M171" s="152">
        <v>0</v>
      </c>
      <c r="N171" s="152">
        <v>0</v>
      </c>
      <c r="O171" s="120"/>
      <c r="P171" s="159"/>
      <c r="Q171" s="131"/>
      <c r="R171" s="131"/>
      <c r="S171" s="131"/>
      <c r="T171" s="131"/>
      <c r="U171" s="131"/>
      <c r="V171" s="131"/>
      <c r="W171" s="131"/>
      <c r="X171" s="159"/>
      <c r="Y171" s="159"/>
      <c r="Z171" s="159"/>
      <c r="AA171" s="159"/>
      <c r="AB171" s="159"/>
      <c r="AH171" s="100"/>
    </row>
    <row r="172" spans="2:34" ht="15.75" customHeight="1">
      <c r="B172" s="112" t="str">
        <f t="shared" si="1"/>
        <v/>
      </c>
      <c r="C172" s="152" t="s">
        <v>115</v>
      </c>
      <c r="D172" s="100" t="s">
        <v>115</v>
      </c>
      <c r="E172" s="151"/>
      <c r="F172" s="151" t="s">
        <v>115</v>
      </c>
      <c r="G172" s="112" t="str">
        <f t="shared" si="0"/>
        <v/>
      </c>
      <c r="H172" s="160" t="s">
        <v>146</v>
      </c>
      <c r="I172" s="157" t="str">
        <f t="shared" si="4"/>
        <v xml:space="preserve"> </v>
      </c>
      <c r="J172" s="112" t="str">
        <f t="shared" si="2"/>
        <v xml:space="preserve"> </v>
      </c>
      <c r="L172" s="111">
        <v>61</v>
      </c>
      <c r="M172" s="152">
        <v>0</v>
      </c>
      <c r="N172" s="152">
        <v>0</v>
      </c>
      <c r="O172" s="120"/>
      <c r="P172" s="159"/>
      <c r="Q172" s="131"/>
      <c r="R172" s="131"/>
      <c r="S172" s="131"/>
      <c r="T172" s="131"/>
      <c r="U172" s="131"/>
      <c r="V172" s="131"/>
      <c r="W172" s="131"/>
      <c r="X172" s="159"/>
      <c r="Y172" s="159"/>
      <c r="Z172" s="159"/>
      <c r="AA172" s="159"/>
      <c r="AB172" s="159"/>
      <c r="AH172" s="100"/>
    </row>
    <row r="173" spans="2:34" ht="15.75" customHeight="1">
      <c r="B173" s="112" t="str">
        <f t="shared" si="1"/>
        <v/>
      </c>
      <c r="C173" s="152" t="s">
        <v>115</v>
      </c>
      <c r="D173" s="100" t="s">
        <v>115</v>
      </c>
      <c r="E173" s="151" t="s">
        <v>115</v>
      </c>
      <c r="F173" s="151" t="s">
        <v>115</v>
      </c>
      <c r="G173" s="112" t="str">
        <f t="shared" si="0"/>
        <v/>
      </c>
      <c r="H173" s="160" t="s">
        <v>146</v>
      </c>
      <c r="I173" s="157" t="str">
        <f t="shared" si="4"/>
        <v xml:space="preserve"> </v>
      </c>
      <c r="J173" s="112" t="str">
        <f t="shared" si="2"/>
        <v xml:space="preserve"> </v>
      </c>
      <c r="L173" s="111">
        <v>62</v>
      </c>
      <c r="M173" s="152">
        <v>0</v>
      </c>
      <c r="N173" s="152">
        <v>0</v>
      </c>
      <c r="O173" s="120"/>
      <c r="P173" s="159"/>
      <c r="Q173" s="131"/>
      <c r="R173" s="131"/>
      <c r="S173" s="131"/>
      <c r="T173" s="131"/>
      <c r="U173" s="131"/>
      <c r="V173" s="131"/>
      <c r="W173" s="131"/>
      <c r="X173" s="159"/>
      <c r="Y173" s="159"/>
      <c r="Z173" s="159"/>
      <c r="AA173" s="159"/>
      <c r="AB173" s="159"/>
      <c r="AH173" s="100"/>
    </row>
    <row r="174" spans="2:34" ht="15.75" customHeight="1">
      <c r="B174" s="112" t="str">
        <f t="shared" si="1"/>
        <v/>
      </c>
      <c r="C174" s="152" t="s">
        <v>115</v>
      </c>
      <c r="D174" s="100" t="s">
        <v>115</v>
      </c>
      <c r="E174" s="151" t="s">
        <v>115</v>
      </c>
      <c r="F174" s="151" t="s">
        <v>115</v>
      </c>
      <c r="G174" s="112" t="str">
        <f t="shared" si="0"/>
        <v/>
      </c>
      <c r="H174" s="160" t="s">
        <v>146</v>
      </c>
      <c r="I174" s="157" t="str">
        <f t="shared" si="4"/>
        <v xml:space="preserve"> </v>
      </c>
      <c r="J174" s="112" t="str">
        <f t="shared" si="2"/>
        <v xml:space="preserve"> </v>
      </c>
      <c r="L174" s="111">
        <v>63</v>
      </c>
      <c r="M174" s="152">
        <v>0</v>
      </c>
      <c r="N174" s="152">
        <v>0</v>
      </c>
      <c r="O174" s="120"/>
      <c r="P174" s="159"/>
      <c r="Q174" s="131"/>
      <c r="R174" s="131"/>
      <c r="S174" s="131"/>
      <c r="T174" s="131"/>
      <c r="U174" s="131"/>
      <c r="V174" s="131"/>
      <c r="W174" s="131"/>
      <c r="X174" s="159"/>
      <c r="Y174" s="159"/>
      <c r="Z174" s="159"/>
      <c r="AA174" s="159"/>
      <c r="AB174" s="159"/>
      <c r="AH174" s="100"/>
    </row>
    <row r="175" spans="2:34" ht="15.75" customHeight="1">
      <c r="B175" s="112" t="str">
        <f t="shared" si="1"/>
        <v/>
      </c>
      <c r="C175" s="152" t="s">
        <v>115</v>
      </c>
      <c r="D175" s="100" t="s">
        <v>115</v>
      </c>
      <c r="E175" s="151" t="s">
        <v>115</v>
      </c>
      <c r="F175" s="151" t="s">
        <v>115</v>
      </c>
      <c r="G175" s="112" t="str">
        <f t="shared" si="0"/>
        <v/>
      </c>
      <c r="H175" s="160" t="s">
        <v>146</v>
      </c>
      <c r="I175" s="157" t="str">
        <f t="shared" si="4"/>
        <v xml:space="preserve"> </v>
      </c>
      <c r="J175" s="112" t="str">
        <f t="shared" si="2"/>
        <v xml:space="preserve"> </v>
      </c>
      <c r="L175" s="111">
        <v>64</v>
      </c>
      <c r="M175" s="152">
        <v>0</v>
      </c>
      <c r="N175" s="152">
        <v>0</v>
      </c>
      <c r="O175" s="120"/>
      <c r="P175" s="159"/>
      <c r="Q175" s="131"/>
      <c r="R175" s="131"/>
      <c r="S175" s="131"/>
      <c r="T175" s="131"/>
      <c r="U175" s="131"/>
      <c r="V175" s="131"/>
      <c r="W175" s="131"/>
      <c r="X175" s="159"/>
      <c r="Y175" s="159"/>
      <c r="Z175" s="159"/>
      <c r="AA175" s="159"/>
      <c r="AB175" s="159"/>
      <c r="AH175" s="100"/>
    </row>
    <row r="176" spans="2:34" ht="15.75" customHeight="1">
      <c r="B176" s="112" t="str">
        <f t="shared" si="1"/>
        <v/>
      </c>
      <c r="C176" s="152" t="s">
        <v>115</v>
      </c>
      <c r="D176" s="100" t="s">
        <v>115</v>
      </c>
      <c r="E176" s="151" t="s">
        <v>115</v>
      </c>
      <c r="F176" s="151" t="s">
        <v>115</v>
      </c>
      <c r="G176" s="112" t="str">
        <f t="shared" si="0"/>
        <v/>
      </c>
      <c r="H176" s="160" t="s">
        <v>146</v>
      </c>
      <c r="I176" s="157" t="str">
        <f t="shared" si="4"/>
        <v xml:space="preserve"> </v>
      </c>
      <c r="J176" s="112" t="str">
        <f t="shared" si="2"/>
        <v xml:space="preserve"> </v>
      </c>
      <c r="L176" s="111">
        <v>65</v>
      </c>
      <c r="M176" s="152">
        <v>0</v>
      </c>
      <c r="N176" s="152">
        <v>0</v>
      </c>
      <c r="O176" s="120"/>
      <c r="P176" s="159"/>
      <c r="Q176" s="131"/>
      <c r="R176" s="131"/>
      <c r="S176" s="131"/>
      <c r="T176" s="131"/>
      <c r="U176" s="131"/>
      <c r="V176" s="131"/>
      <c r="W176" s="131"/>
      <c r="X176" s="159"/>
      <c r="Y176" s="159"/>
      <c r="Z176" s="159"/>
      <c r="AA176" s="159"/>
      <c r="AB176" s="159"/>
      <c r="AH176" s="100"/>
    </row>
    <row r="177" spans="2:34" ht="15.75" customHeight="1">
      <c r="B177" s="112" t="str">
        <f t="shared" si="1"/>
        <v/>
      </c>
      <c r="C177" s="152" t="s">
        <v>115</v>
      </c>
      <c r="D177" s="100" t="s">
        <v>115</v>
      </c>
      <c r="E177" s="151" t="s">
        <v>115</v>
      </c>
      <c r="F177" s="151" t="s">
        <v>115</v>
      </c>
      <c r="G177" s="112" t="str">
        <f t="shared" si="0"/>
        <v/>
      </c>
      <c r="H177" s="160" t="s">
        <v>146</v>
      </c>
      <c r="I177" s="157" t="str">
        <f t="shared" si="4"/>
        <v xml:space="preserve"> </v>
      </c>
      <c r="J177" s="112" t="str">
        <f t="shared" si="2"/>
        <v xml:space="preserve"> </v>
      </c>
      <c r="L177" s="111">
        <v>66</v>
      </c>
      <c r="M177" s="152">
        <v>0</v>
      </c>
      <c r="N177" s="152">
        <v>0</v>
      </c>
      <c r="O177" s="120"/>
      <c r="P177" s="159"/>
      <c r="Q177" s="131"/>
      <c r="R177" s="131"/>
      <c r="S177" s="131"/>
      <c r="T177" s="131"/>
      <c r="U177" s="131"/>
      <c r="V177" s="131"/>
      <c r="W177" s="131"/>
      <c r="X177" s="159"/>
      <c r="Y177" s="159"/>
      <c r="Z177" s="159"/>
      <c r="AA177" s="159"/>
      <c r="AB177" s="159"/>
      <c r="AH177" s="100"/>
    </row>
    <row r="178" spans="2:34" ht="15.75" customHeight="1">
      <c r="B178" s="112" t="str">
        <f t="shared" si="1"/>
        <v/>
      </c>
      <c r="C178" s="152" t="s">
        <v>115</v>
      </c>
      <c r="D178" s="100" t="s">
        <v>115</v>
      </c>
      <c r="E178" s="151" t="s">
        <v>115</v>
      </c>
      <c r="F178" s="151" t="s">
        <v>115</v>
      </c>
      <c r="G178" s="112" t="str">
        <f t="shared" ref="G178:G222" si="5">IF(M177&gt;0,0,IF(N177&gt;0,1,""))</f>
        <v/>
      </c>
      <c r="H178" s="160" t="s">
        <v>146</v>
      </c>
      <c r="I178" s="157" t="str">
        <f t="shared" si="4"/>
        <v xml:space="preserve"> </v>
      </c>
      <c r="J178" s="112" t="str">
        <f t="shared" si="2"/>
        <v xml:space="preserve"> </v>
      </c>
      <c r="L178" s="111">
        <v>67</v>
      </c>
      <c r="M178" s="152">
        <v>0</v>
      </c>
      <c r="N178" s="152">
        <v>0</v>
      </c>
      <c r="O178" s="120"/>
      <c r="P178" s="159"/>
      <c r="Q178" s="131"/>
      <c r="R178" s="131"/>
      <c r="S178" s="131"/>
      <c r="T178" s="131"/>
      <c r="U178" s="131"/>
      <c r="V178" s="131"/>
      <c r="W178" s="131"/>
      <c r="X178" s="159"/>
      <c r="Y178" s="159"/>
      <c r="Z178" s="159"/>
      <c r="AA178" s="159"/>
      <c r="AB178" s="159"/>
      <c r="AH178" s="100"/>
    </row>
    <row r="179" spans="2:34" ht="15.75" customHeight="1">
      <c r="B179" s="112" t="str">
        <f t="shared" si="1"/>
        <v/>
      </c>
      <c r="C179" s="152" t="s">
        <v>115</v>
      </c>
      <c r="D179" s="100" t="s">
        <v>115</v>
      </c>
      <c r="E179" s="151" t="s">
        <v>115</v>
      </c>
      <c r="F179" s="151" t="s">
        <v>115</v>
      </c>
      <c r="G179" s="112" t="str">
        <f t="shared" si="5"/>
        <v/>
      </c>
      <c r="H179" s="160" t="s">
        <v>146</v>
      </c>
      <c r="I179" s="157" t="str">
        <f t="shared" si="4"/>
        <v xml:space="preserve"> </v>
      </c>
      <c r="J179" s="112" t="str">
        <f t="shared" si="2"/>
        <v xml:space="preserve"> </v>
      </c>
      <c r="L179" s="111">
        <v>68</v>
      </c>
      <c r="M179" s="152">
        <v>0</v>
      </c>
      <c r="N179" s="152">
        <v>0</v>
      </c>
      <c r="O179" s="120"/>
      <c r="P179" s="159"/>
      <c r="Q179" s="131"/>
      <c r="R179" s="131"/>
      <c r="S179" s="131"/>
      <c r="T179" s="131"/>
      <c r="U179" s="131"/>
      <c r="V179" s="131"/>
      <c r="W179" s="131"/>
      <c r="X179" s="159"/>
      <c r="Y179" s="159"/>
      <c r="Z179" s="159"/>
      <c r="AA179" s="159"/>
      <c r="AB179" s="159"/>
      <c r="AH179" s="100"/>
    </row>
    <row r="180" spans="2:34" ht="15.75" customHeight="1">
      <c r="B180" s="112" t="str">
        <f t="shared" si="1"/>
        <v/>
      </c>
      <c r="C180" s="152" t="s">
        <v>115</v>
      </c>
      <c r="D180" s="100" t="s">
        <v>115</v>
      </c>
      <c r="E180" s="151" t="s">
        <v>115</v>
      </c>
      <c r="F180" s="151" t="s">
        <v>115</v>
      </c>
      <c r="G180" s="112" t="str">
        <f t="shared" si="5"/>
        <v/>
      </c>
      <c r="H180" s="160" t="s">
        <v>146</v>
      </c>
      <c r="I180" s="157" t="str">
        <f t="shared" si="4"/>
        <v xml:space="preserve"> </v>
      </c>
      <c r="J180" s="112" t="str">
        <f t="shared" si="2"/>
        <v xml:space="preserve"> </v>
      </c>
      <c r="L180" s="111">
        <v>69</v>
      </c>
      <c r="M180" s="152">
        <v>0</v>
      </c>
      <c r="N180" s="152">
        <v>0</v>
      </c>
      <c r="O180" s="120"/>
      <c r="P180" s="159"/>
      <c r="Q180" s="131"/>
      <c r="R180" s="131"/>
      <c r="S180" s="131"/>
      <c r="T180" s="131"/>
      <c r="U180" s="131"/>
      <c r="V180" s="131"/>
      <c r="W180" s="131"/>
      <c r="X180" s="159"/>
      <c r="Y180" s="159"/>
      <c r="Z180" s="159"/>
      <c r="AA180" s="159"/>
      <c r="AB180" s="159"/>
      <c r="AH180" s="100"/>
    </row>
    <row r="181" spans="2:34" ht="15.75" customHeight="1">
      <c r="B181" s="112" t="str">
        <f t="shared" si="1"/>
        <v/>
      </c>
      <c r="C181" s="152" t="s">
        <v>115</v>
      </c>
      <c r="D181" s="100" t="s">
        <v>115</v>
      </c>
      <c r="E181" s="151" t="s">
        <v>115</v>
      </c>
      <c r="F181" s="151" t="s">
        <v>115</v>
      </c>
      <c r="G181" s="112" t="str">
        <f t="shared" si="5"/>
        <v/>
      </c>
      <c r="H181" s="160" t="s">
        <v>146</v>
      </c>
      <c r="I181" s="157" t="str">
        <f t="shared" si="4"/>
        <v xml:space="preserve"> </v>
      </c>
      <c r="J181" s="112" t="str">
        <f t="shared" si="2"/>
        <v xml:space="preserve"> </v>
      </c>
      <c r="L181" s="111">
        <v>70</v>
      </c>
      <c r="M181" s="152">
        <v>0</v>
      </c>
      <c r="N181" s="152">
        <v>0</v>
      </c>
      <c r="O181" s="120"/>
      <c r="P181" s="159"/>
      <c r="Q181" s="131"/>
      <c r="R181" s="131"/>
      <c r="S181" s="131"/>
      <c r="T181" s="131"/>
      <c r="U181" s="131"/>
      <c r="V181" s="131"/>
      <c r="W181" s="131"/>
      <c r="X181" s="159"/>
      <c r="Y181" s="159"/>
      <c r="Z181" s="159"/>
      <c r="AA181" s="159"/>
      <c r="AB181" s="159"/>
      <c r="AH181" s="100"/>
    </row>
    <row r="182" spans="2:34" ht="15.75" customHeight="1">
      <c r="B182" s="112" t="str">
        <f t="shared" si="1"/>
        <v/>
      </c>
      <c r="C182" s="152" t="s">
        <v>115</v>
      </c>
      <c r="D182" s="100" t="s">
        <v>115</v>
      </c>
      <c r="E182" s="151" t="s">
        <v>115</v>
      </c>
      <c r="F182" s="151" t="s">
        <v>115</v>
      </c>
      <c r="G182" s="112" t="str">
        <f t="shared" si="5"/>
        <v/>
      </c>
      <c r="H182" s="160" t="s">
        <v>146</v>
      </c>
      <c r="I182" s="157" t="str">
        <f t="shared" si="4"/>
        <v xml:space="preserve"> </v>
      </c>
      <c r="J182" s="112" t="str">
        <f t="shared" si="2"/>
        <v xml:space="preserve"> </v>
      </c>
      <c r="L182" s="111">
        <v>71</v>
      </c>
      <c r="M182" s="152">
        <v>0</v>
      </c>
      <c r="N182" s="152">
        <v>0</v>
      </c>
      <c r="O182" s="120"/>
      <c r="P182" s="159"/>
      <c r="Q182" s="131"/>
      <c r="R182" s="131"/>
      <c r="S182" s="131"/>
      <c r="T182" s="131"/>
      <c r="U182" s="131"/>
      <c r="V182" s="131"/>
      <c r="W182" s="131"/>
      <c r="X182" s="159"/>
      <c r="Y182" s="159"/>
      <c r="Z182" s="159"/>
      <c r="AA182" s="159"/>
      <c r="AB182" s="159"/>
      <c r="AH182" s="100"/>
    </row>
    <row r="183" spans="2:34" ht="15.75" customHeight="1">
      <c r="B183" s="112" t="str">
        <f t="shared" si="1"/>
        <v/>
      </c>
      <c r="C183" s="152" t="s">
        <v>115</v>
      </c>
      <c r="D183" s="100" t="s">
        <v>115</v>
      </c>
      <c r="E183" s="151" t="s">
        <v>115</v>
      </c>
      <c r="F183" s="151" t="s">
        <v>115</v>
      </c>
      <c r="G183" s="112" t="str">
        <f t="shared" si="5"/>
        <v/>
      </c>
      <c r="H183" s="160" t="s">
        <v>146</v>
      </c>
      <c r="I183" s="157" t="str">
        <f t="shared" si="4"/>
        <v xml:space="preserve"> </v>
      </c>
      <c r="J183" s="112" t="str">
        <f t="shared" si="2"/>
        <v xml:space="preserve"> </v>
      </c>
      <c r="L183" s="111">
        <v>72</v>
      </c>
      <c r="M183" s="152">
        <v>0</v>
      </c>
      <c r="N183" s="152">
        <v>0</v>
      </c>
      <c r="O183" s="120"/>
      <c r="P183" s="159"/>
      <c r="Q183" s="131"/>
      <c r="R183" s="131"/>
      <c r="S183" s="131"/>
      <c r="T183" s="131"/>
      <c r="U183" s="131"/>
      <c r="V183" s="131"/>
      <c r="W183" s="131"/>
      <c r="X183" s="159"/>
      <c r="Y183" s="159"/>
      <c r="Z183" s="159"/>
      <c r="AA183" s="159"/>
      <c r="AB183" s="159"/>
      <c r="AH183" s="100"/>
    </row>
    <row r="184" spans="2:34" ht="15.75" customHeight="1">
      <c r="B184" s="112" t="str">
        <f t="shared" si="1"/>
        <v/>
      </c>
      <c r="C184" s="152" t="s">
        <v>115</v>
      </c>
      <c r="D184" s="100" t="s">
        <v>115</v>
      </c>
      <c r="E184" s="151" t="s">
        <v>115</v>
      </c>
      <c r="F184" s="151" t="s">
        <v>115</v>
      </c>
      <c r="G184" s="112" t="str">
        <f t="shared" si="5"/>
        <v/>
      </c>
      <c r="H184" s="160" t="s">
        <v>146</v>
      </c>
      <c r="I184" s="157" t="str">
        <f t="shared" si="4"/>
        <v xml:space="preserve"> </v>
      </c>
      <c r="J184" s="112" t="str">
        <f t="shared" si="2"/>
        <v xml:space="preserve"> </v>
      </c>
      <c r="L184" s="111">
        <v>73</v>
      </c>
      <c r="M184" s="152">
        <v>0</v>
      </c>
      <c r="N184" s="152">
        <v>0</v>
      </c>
      <c r="O184" s="120"/>
      <c r="P184" s="159"/>
      <c r="Q184" s="131"/>
      <c r="R184" s="131"/>
      <c r="S184" s="131"/>
      <c r="T184" s="131"/>
      <c r="U184" s="131"/>
      <c r="V184" s="131"/>
      <c r="W184" s="131"/>
      <c r="X184" s="159"/>
      <c r="Y184" s="159"/>
      <c r="Z184" s="159"/>
      <c r="AA184" s="159"/>
      <c r="AB184" s="159"/>
      <c r="AH184" s="100"/>
    </row>
    <row r="185" spans="2:34" ht="15.75" customHeight="1">
      <c r="B185" s="112" t="str">
        <f t="shared" si="1"/>
        <v/>
      </c>
      <c r="C185" s="152" t="s">
        <v>115</v>
      </c>
      <c r="D185" s="100" t="s">
        <v>115</v>
      </c>
      <c r="E185" s="151" t="s">
        <v>115</v>
      </c>
      <c r="F185" s="151" t="s">
        <v>115</v>
      </c>
      <c r="G185" s="112" t="str">
        <f t="shared" si="5"/>
        <v/>
      </c>
      <c r="H185" s="160" t="s">
        <v>146</v>
      </c>
      <c r="I185" s="157" t="str">
        <f t="shared" si="4"/>
        <v xml:space="preserve"> </v>
      </c>
      <c r="J185" s="112" t="str">
        <f t="shared" si="2"/>
        <v xml:space="preserve"> </v>
      </c>
      <c r="L185" s="111">
        <v>74</v>
      </c>
      <c r="M185" s="152">
        <v>0</v>
      </c>
      <c r="N185" s="152">
        <v>0</v>
      </c>
      <c r="O185" s="120"/>
      <c r="P185" s="159"/>
      <c r="Q185" s="131"/>
      <c r="R185" s="131"/>
      <c r="S185" s="131"/>
      <c r="T185" s="131"/>
      <c r="U185" s="131"/>
      <c r="V185" s="131"/>
      <c r="W185" s="131"/>
      <c r="X185" s="159"/>
      <c r="Y185" s="159"/>
      <c r="Z185" s="159"/>
      <c r="AA185" s="159"/>
      <c r="AB185" s="159"/>
      <c r="AH185" s="100"/>
    </row>
    <row r="186" spans="2:34" ht="15.75" customHeight="1">
      <c r="B186" s="112" t="str">
        <f t="shared" si="1"/>
        <v/>
      </c>
      <c r="C186" s="152" t="s">
        <v>115</v>
      </c>
      <c r="D186" s="100" t="s">
        <v>115</v>
      </c>
      <c r="E186" s="151" t="s">
        <v>115</v>
      </c>
      <c r="F186" s="151" t="s">
        <v>115</v>
      </c>
      <c r="G186" s="112" t="str">
        <f t="shared" si="5"/>
        <v/>
      </c>
      <c r="H186" s="160" t="s">
        <v>146</v>
      </c>
      <c r="I186" s="157" t="str">
        <f t="shared" si="4"/>
        <v xml:space="preserve"> </v>
      </c>
      <c r="J186" s="112" t="str">
        <f t="shared" si="2"/>
        <v xml:space="preserve"> </v>
      </c>
      <c r="L186" s="111">
        <v>75</v>
      </c>
      <c r="M186" s="152">
        <v>0</v>
      </c>
      <c r="N186" s="152">
        <v>0</v>
      </c>
      <c r="O186" s="120"/>
      <c r="P186" s="159"/>
      <c r="Q186" s="131"/>
      <c r="R186" s="131"/>
      <c r="S186" s="131"/>
      <c r="T186" s="131"/>
      <c r="U186" s="131"/>
      <c r="V186" s="131"/>
      <c r="W186" s="131"/>
      <c r="X186" s="159"/>
      <c r="Y186" s="159"/>
      <c r="Z186" s="159"/>
      <c r="AA186" s="159"/>
      <c r="AB186" s="159"/>
      <c r="AH186" s="100"/>
    </row>
    <row r="187" spans="2:34" ht="15.75" customHeight="1">
      <c r="B187" s="112" t="str">
        <f t="shared" si="1"/>
        <v/>
      </c>
      <c r="C187" s="152" t="s">
        <v>115</v>
      </c>
      <c r="D187" s="100" t="s">
        <v>115</v>
      </c>
      <c r="E187" s="151" t="s">
        <v>115</v>
      </c>
      <c r="F187" s="151" t="s">
        <v>115</v>
      </c>
      <c r="G187" s="112" t="str">
        <f t="shared" si="5"/>
        <v/>
      </c>
      <c r="H187" s="160" t="s">
        <v>146</v>
      </c>
      <c r="I187" s="157" t="str">
        <f t="shared" si="4"/>
        <v xml:space="preserve"> </v>
      </c>
      <c r="J187" s="112" t="str">
        <f t="shared" si="2"/>
        <v xml:space="preserve"> </v>
      </c>
      <c r="L187" s="111">
        <v>76</v>
      </c>
      <c r="M187" s="152">
        <v>0</v>
      </c>
      <c r="N187" s="152">
        <v>0</v>
      </c>
      <c r="O187" s="120"/>
      <c r="P187" s="159"/>
      <c r="Q187" s="131"/>
      <c r="R187" s="131"/>
      <c r="S187" s="131"/>
      <c r="T187" s="131"/>
      <c r="U187" s="131"/>
      <c r="V187" s="131"/>
      <c r="W187" s="131"/>
      <c r="X187" s="159"/>
      <c r="Y187" s="159"/>
      <c r="Z187" s="159"/>
      <c r="AA187" s="159"/>
      <c r="AB187" s="159"/>
      <c r="AH187" s="100"/>
    </row>
    <row r="188" spans="2:34" ht="15.75" customHeight="1">
      <c r="B188" s="112" t="str">
        <f t="shared" si="1"/>
        <v/>
      </c>
      <c r="C188" s="152" t="s">
        <v>115</v>
      </c>
      <c r="D188" s="100" t="s">
        <v>115</v>
      </c>
      <c r="E188" s="151" t="s">
        <v>115</v>
      </c>
      <c r="F188" s="151" t="s">
        <v>115</v>
      </c>
      <c r="G188" s="112" t="str">
        <f t="shared" si="5"/>
        <v/>
      </c>
      <c r="H188" s="160" t="s">
        <v>146</v>
      </c>
      <c r="I188" s="157" t="str">
        <f t="shared" si="4"/>
        <v xml:space="preserve"> </v>
      </c>
      <c r="J188" s="112" t="str">
        <f t="shared" si="2"/>
        <v xml:space="preserve"> </v>
      </c>
      <c r="L188" s="111">
        <v>77</v>
      </c>
      <c r="M188" s="152">
        <v>0</v>
      </c>
      <c r="N188" s="152">
        <v>0</v>
      </c>
      <c r="O188" s="120"/>
      <c r="P188" s="159"/>
      <c r="Q188" s="131"/>
      <c r="R188" s="131"/>
      <c r="S188" s="131"/>
      <c r="T188" s="131"/>
      <c r="U188" s="131"/>
      <c r="V188" s="131"/>
      <c r="W188" s="131"/>
      <c r="X188" s="159"/>
      <c r="Y188" s="159"/>
      <c r="Z188" s="159"/>
      <c r="AA188" s="159"/>
      <c r="AB188" s="159"/>
      <c r="AH188" s="100"/>
    </row>
    <row r="189" spans="2:34" ht="15.75" customHeight="1">
      <c r="B189" s="112" t="str">
        <f t="shared" si="1"/>
        <v/>
      </c>
      <c r="C189" s="152" t="s">
        <v>115</v>
      </c>
      <c r="D189" s="100" t="s">
        <v>115</v>
      </c>
      <c r="E189" s="151" t="s">
        <v>115</v>
      </c>
      <c r="F189" s="151" t="s">
        <v>115</v>
      </c>
      <c r="G189" s="112" t="str">
        <f t="shared" si="5"/>
        <v/>
      </c>
      <c r="H189" s="160" t="s">
        <v>146</v>
      </c>
      <c r="I189" s="157" t="str">
        <f t="shared" si="4"/>
        <v xml:space="preserve"> </v>
      </c>
      <c r="J189" s="112" t="str">
        <f t="shared" si="2"/>
        <v xml:space="preserve"> </v>
      </c>
      <c r="L189" s="111">
        <v>78</v>
      </c>
      <c r="M189" s="152">
        <v>0</v>
      </c>
      <c r="N189" s="152">
        <v>0</v>
      </c>
      <c r="O189" s="120"/>
      <c r="P189" s="159"/>
      <c r="Q189" s="131"/>
      <c r="R189" s="131"/>
      <c r="S189" s="131"/>
      <c r="T189" s="131"/>
      <c r="U189" s="131"/>
      <c r="V189" s="131"/>
      <c r="W189" s="131"/>
      <c r="X189" s="159"/>
      <c r="Y189" s="159"/>
      <c r="Z189" s="159"/>
      <c r="AA189" s="159"/>
      <c r="AB189" s="159"/>
      <c r="AH189" s="100"/>
    </row>
    <row r="190" spans="2:34" ht="15.75" customHeight="1">
      <c r="B190" s="112" t="str">
        <f t="shared" si="1"/>
        <v/>
      </c>
      <c r="C190" s="152" t="s">
        <v>115</v>
      </c>
      <c r="D190" s="100" t="s">
        <v>115</v>
      </c>
      <c r="E190" s="151" t="s">
        <v>115</v>
      </c>
      <c r="F190" s="151" t="s">
        <v>115</v>
      </c>
      <c r="G190" s="112" t="str">
        <f t="shared" si="5"/>
        <v/>
      </c>
      <c r="H190" s="160" t="s">
        <v>146</v>
      </c>
      <c r="I190" s="157" t="str">
        <f t="shared" si="4"/>
        <v xml:space="preserve"> </v>
      </c>
      <c r="J190" s="112" t="str">
        <f t="shared" si="2"/>
        <v xml:space="preserve"> </v>
      </c>
      <c r="L190" s="111">
        <v>79</v>
      </c>
      <c r="M190" s="152">
        <v>0</v>
      </c>
      <c r="N190" s="152">
        <v>0</v>
      </c>
      <c r="O190" s="120"/>
      <c r="P190" s="159"/>
      <c r="Q190" s="131"/>
      <c r="R190" s="131"/>
      <c r="S190" s="131"/>
      <c r="T190" s="131"/>
      <c r="U190" s="131"/>
      <c r="V190" s="131"/>
      <c r="W190" s="131"/>
      <c r="X190" s="159"/>
      <c r="Y190" s="159"/>
      <c r="Z190" s="159"/>
      <c r="AA190" s="159"/>
      <c r="AB190" s="159"/>
      <c r="AH190" s="100"/>
    </row>
    <row r="191" spans="2:34" ht="15.75" customHeight="1">
      <c r="B191" s="112" t="str">
        <f t="shared" si="1"/>
        <v/>
      </c>
      <c r="C191" s="152" t="s">
        <v>115</v>
      </c>
      <c r="D191" s="100" t="s">
        <v>115</v>
      </c>
      <c r="E191" s="151" t="s">
        <v>115</v>
      </c>
      <c r="F191" s="151" t="s">
        <v>115</v>
      </c>
      <c r="G191" s="112" t="str">
        <f t="shared" si="5"/>
        <v/>
      </c>
      <c r="H191" s="160" t="s">
        <v>146</v>
      </c>
      <c r="I191" s="157" t="str">
        <f t="shared" si="4"/>
        <v xml:space="preserve"> </v>
      </c>
      <c r="J191" s="112" t="str">
        <f t="shared" si="2"/>
        <v xml:space="preserve"> </v>
      </c>
      <c r="L191" s="111">
        <v>80</v>
      </c>
      <c r="M191" s="152">
        <v>0</v>
      </c>
      <c r="N191" s="152">
        <v>0</v>
      </c>
      <c r="O191" s="120"/>
      <c r="P191" s="159"/>
      <c r="Q191" s="131"/>
      <c r="R191" s="131"/>
      <c r="S191" s="131"/>
      <c r="T191" s="131"/>
      <c r="U191" s="131"/>
      <c r="V191" s="131"/>
      <c r="W191" s="131"/>
      <c r="X191" s="159"/>
      <c r="Y191" s="159"/>
      <c r="Z191" s="159"/>
      <c r="AA191" s="159"/>
      <c r="AB191" s="159"/>
      <c r="AH191" s="100"/>
    </row>
    <row r="192" spans="2:34" ht="15.75" customHeight="1">
      <c r="B192" s="112" t="str">
        <f t="shared" si="1"/>
        <v/>
      </c>
      <c r="C192" s="152" t="s">
        <v>115</v>
      </c>
      <c r="D192" s="100" t="s">
        <v>115</v>
      </c>
      <c r="E192" s="151" t="s">
        <v>115</v>
      </c>
      <c r="F192" s="151" t="s">
        <v>115</v>
      </c>
      <c r="G192" s="112" t="str">
        <f t="shared" si="5"/>
        <v/>
      </c>
      <c r="H192" s="160" t="s">
        <v>146</v>
      </c>
      <c r="I192" s="157" t="str">
        <f t="shared" si="4"/>
        <v xml:space="preserve"> </v>
      </c>
      <c r="J192" s="112" t="str">
        <f t="shared" si="2"/>
        <v xml:space="preserve"> </v>
      </c>
      <c r="L192" s="111">
        <v>81</v>
      </c>
      <c r="M192" s="152">
        <v>0</v>
      </c>
      <c r="N192" s="152">
        <v>0</v>
      </c>
      <c r="O192" s="120"/>
      <c r="P192" s="159"/>
      <c r="Q192" s="131"/>
      <c r="R192" s="131"/>
      <c r="S192" s="131"/>
      <c r="T192" s="131"/>
      <c r="U192" s="131"/>
      <c r="V192" s="131"/>
      <c r="W192" s="131"/>
      <c r="X192" s="159"/>
      <c r="Y192" s="159"/>
      <c r="Z192" s="159"/>
      <c r="AA192" s="159"/>
      <c r="AB192" s="159"/>
      <c r="AH192" s="100"/>
    </row>
    <row r="193" spans="2:34" ht="15.75" customHeight="1">
      <c r="B193" s="112" t="str">
        <f t="shared" si="1"/>
        <v/>
      </c>
      <c r="C193" s="152" t="s">
        <v>115</v>
      </c>
      <c r="D193" s="100" t="s">
        <v>115</v>
      </c>
      <c r="E193" s="151" t="s">
        <v>115</v>
      </c>
      <c r="F193" s="151" t="s">
        <v>115</v>
      </c>
      <c r="G193" s="112" t="str">
        <f t="shared" si="5"/>
        <v/>
      </c>
      <c r="H193" s="160" t="s">
        <v>146</v>
      </c>
      <c r="I193" s="157" t="str">
        <f t="shared" si="4"/>
        <v xml:space="preserve"> </v>
      </c>
      <c r="J193" s="112" t="str">
        <f t="shared" si="2"/>
        <v xml:space="preserve"> </v>
      </c>
      <c r="L193" s="111">
        <v>82</v>
      </c>
      <c r="M193" s="152">
        <v>0</v>
      </c>
      <c r="N193" s="152">
        <v>0</v>
      </c>
      <c r="O193" s="120"/>
      <c r="P193" s="159"/>
      <c r="Q193" s="131"/>
      <c r="R193" s="131"/>
      <c r="S193" s="131"/>
      <c r="T193" s="131"/>
      <c r="U193" s="131"/>
      <c r="V193" s="131"/>
      <c r="W193" s="131"/>
      <c r="X193" s="159"/>
      <c r="Y193" s="159"/>
      <c r="Z193" s="159"/>
      <c r="AA193" s="159"/>
      <c r="AB193" s="159"/>
      <c r="AH193" s="100"/>
    </row>
    <row r="194" spans="2:34" ht="15.75" customHeight="1">
      <c r="B194" s="112" t="str">
        <f t="shared" si="1"/>
        <v/>
      </c>
      <c r="C194" s="152" t="s">
        <v>115</v>
      </c>
      <c r="D194" s="100" t="s">
        <v>115</v>
      </c>
      <c r="E194" s="151" t="s">
        <v>115</v>
      </c>
      <c r="F194" s="151" t="s">
        <v>115</v>
      </c>
      <c r="G194" s="112" t="str">
        <f t="shared" si="5"/>
        <v/>
      </c>
      <c r="H194" s="160" t="s">
        <v>146</v>
      </c>
      <c r="I194" s="157" t="str">
        <f t="shared" si="4"/>
        <v xml:space="preserve"> </v>
      </c>
      <c r="J194" s="112" t="str">
        <f t="shared" si="2"/>
        <v xml:space="preserve"> </v>
      </c>
      <c r="L194" s="111">
        <v>83</v>
      </c>
      <c r="M194" s="152">
        <v>0</v>
      </c>
      <c r="N194" s="152">
        <v>0</v>
      </c>
      <c r="O194" s="120"/>
      <c r="P194" s="159"/>
      <c r="Q194" s="131"/>
      <c r="R194" s="131"/>
      <c r="S194" s="131"/>
      <c r="T194" s="131"/>
      <c r="U194" s="131"/>
      <c r="V194" s="131"/>
      <c r="W194" s="131"/>
      <c r="X194" s="159"/>
      <c r="Y194" s="159"/>
      <c r="Z194" s="159"/>
      <c r="AA194" s="159"/>
      <c r="AB194" s="159"/>
      <c r="AH194" s="100"/>
    </row>
    <row r="195" spans="2:34" ht="15.75" customHeight="1">
      <c r="B195" s="112" t="str">
        <f t="shared" si="1"/>
        <v/>
      </c>
      <c r="C195" s="152" t="s">
        <v>115</v>
      </c>
      <c r="D195" s="100" t="s">
        <v>115</v>
      </c>
      <c r="E195" s="151" t="s">
        <v>115</v>
      </c>
      <c r="F195" s="151" t="s">
        <v>115</v>
      </c>
      <c r="G195" s="112" t="str">
        <f t="shared" si="5"/>
        <v/>
      </c>
      <c r="H195" s="160" t="s">
        <v>146</v>
      </c>
      <c r="I195" s="157" t="str">
        <f t="shared" si="4"/>
        <v xml:space="preserve"> </v>
      </c>
      <c r="J195" s="112" t="str">
        <f t="shared" si="2"/>
        <v xml:space="preserve"> </v>
      </c>
      <c r="L195" s="111">
        <v>84</v>
      </c>
      <c r="M195" s="152">
        <v>0</v>
      </c>
      <c r="N195" s="152">
        <v>0</v>
      </c>
      <c r="O195" s="120"/>
      <c r="P195" s="159"/>
      <c r="Q195" s="131"/>
      <c r="R195" s="131"/>
      <c r="S195" s="131"/>
      <c r="T195" s="131"/>
      <c r="U195" s="131"/>
      <c r="V195" s="131"/>
      <c r="W195" s="131"/>
      <c r="X195" s="159"/>
      <c r="Y195" s="159"/>
      <c r="Z195" s="159"/>
      <c r="AA195" s="159"/>
      <c r="AB195" s="159"/>
      <c r="AH195" s="100"/>
    </row>
    <row r="196" spans="2:34" ht="15.75" customHeight="1">
      <c r="B196" s="112" t="str">
        <f t="shared" si="1"/>
        <v/>
      </c>
      <c r="C196" s="152" t="s">
        <v>115</v>
      </c>
      <c r="D196" s="100" t="s">
        <v>115</v>
      </c>
      <c r="E196" s="151" t="s">
        <v>115</v>
      </c>
      <c r="F196" s="151" t="s">
        <v>115</v>
      </c>
      <c r="G196" s="112" t="str">
        <f t="shared" si="5"/>
        <v/>
      </c>
      <c r="H196" s="160" t="s">
        <v>146</v>
      </c>
      <c r="I196" s="157" t="str">
        <f t="shared" si="4"/>
        <v xml:space="preserve"> </v>
      </c>
      <c r="J196" s="112" t="str">
        <f t="shared" si="2"/>
        <v xml:space="preserve"> </v>
      </c>
      <c r="L196" s="111">
        <v>85</v>
      </c>
      <c r="M196" s="152">
        <v>0</v>
      </c>
      <c r="N196" s="152">
        <v>0</v>
      </c>
      <c r="O196" s="120"/>
      <c r="P196" s="159"/>
      <c r="Q196" s="131"/>
      <c r="R196" s="131"/>
      <c r="S196" s="131"/>
      <c r="T196" s="131"/>
      <c r="U196" s="131"/>
      <c r="V196" s="131"/>
      <c r="W196" s="131"/>
      <c r="X196" s="159"/>
      <c r="Y196" s="159"/>
      <c r="Z196" s="159"/>
      <c r="AA196" s="159"/>
      <c r="AB196" s="159"/>
      <c r="AH196" s="100"/>
    </row>
    <row r="197" spans="2:34" ht="15.75" customHeight="1">
      <c r="B197" s="112" t="str">
        <f t="shared" si="1"/>
        <v/>
      </c>
      <c r="C197" s="152" t="s">
        <v>115</v>
      </c>
      <c r="D197" s="100" t="s">
        <v>115</v>
      </c>
      <c r="E197" s="151" t="s">
        <v>115</v>
      </c>
      <c r="F197" s="151" t="s">
        <v>115</v>
      </c>
      <c r="G197" s="112" t="str">
        <f t="shared" si="5"/>
        <v/>
      </c>
      <c r="H197" s="160" t="s">
        <v>146</v>
      </c>
      <c r="I197" s="157" t="str">
        <f t="shared" si="4"/>
        <v xml:space="preserve"> </v>
      </c>
      <c r="J197" s="112" t="str">
        <f t="shared" si="2"/>
        <v xml:space="preserve"> </v>
      </c>
      <c r="L197" s="111">
        <v>86</v>
      </c>
      <c r="M197" s="152">
        <v>0</v>
      </c>
      <c r="N197" s="152">
        <v>0</v>
      </c>
      <c r="O197" s="120"/>
      <c r="P197" s="159"/>
      <c r="Q197" s="131"/>
      <c r="R197" s="131"/>
      <c r="S197" s="131"/>
      <c r="T197" s="131"/>
      <c r="U197" s="131"/>
      <c r="V197" s="131"/>
      <c r="W197" s="131"/>
      <c r="X197" s="159"/>
      <c r="Y197" s="159"/>
      <c r="Z197" s="159"/>
      <c r="AA197" s="159"/>
      <c r="AB197" s="159"/>
      <c r="AH197" s="100"/>
    </row>
    <row r="198" spans="2:34" ht="15.75" customHeight="1">
      <c r="B198" s="112" t="str">
        <f t="shared" si="1"/>
        <v/>
      </c>
      <c r="C198" s="152" t="s">
        <v>115</v>
      </c>
      <c r="D198" s="100" t="s">
        <v>115</v>
      </c>
      <c r="E198" s="151" t="s">
        <v>115</v>
      </c>
      <c r="F198" s="151" t="s">
        <v>115</v>
      </c>
      <c r="G198" s="112" t="str">
        <f t="shared" si="5"/>
        <v/>
      </c>
      <c r="H198" s="160" t="s">
        <v>146</v>
      </c>
      <c r="I198" s="157" t="str">
        <f t="shared" si="4"/>
        <v xml:space="preserve"> </v>
      </c>
      <c r="J198" s="112" t="str">
        <f t="shared" si="2"/>
        <v xml:space="preserve"> </v>
      </c>
      <c r="L198" s="111">
        <v>87</v>
      </c>
      <c r="M198" s="152">
        <v>0</v>
      </c>
      <c r="N198" s="152">
        <v>0</v>
      </c>
      <c r="O198" s="120"/>
      <c r="P198" s="159"/>
      <c r="Q198" s="131"/>
      <c r="R198" s="131"/>
      <c r="S198" s="131"/>
      <c r="T198" s="131"/>
      <c r="U198" s="131"/>
      <c r="V198" s="131"/>
      <c r="W198" s="131"/>
      <c r="X198" s="159"/>
      <c r="Y198" s="159"/>
      <c r="Z198" s="159"/>
      <c r="AA198" s="159"/>
      <c r="AB198" s="159"/>
      <c r="AH198" s="100"/>
    </row>
    <row r="199" spans="2:34" ht="15.75" customHeight="1">
      <c r="B199" s="112" t="str">
        <f t="shared" si="1"/>
        <v/>
      </c>
      <c r="C199" s="152" t="s">
        <v>115</v>
      </c>
      <c r="D199" s="100" t="s">
        <v>115</v>
      </c>
      <c r="E199" s="151" t="s">
        <v>115</v>
      </c>
      <c r="F199" s="151" t="s">
        <v>115</v>
      </c>
      <c r="G199" s="112" t="str">
        <f t="shared" si="5"/>
        <v/>
      </c>
      <c r="H199" s="160" t="s">
        <v>146</v>
      </c>
      <c r="I199" s="157" t="str">
        <f t="shared" si="4"/>
        <v xml:space="preserve"> </v>
      </c>
      <c r="J199" s="112" t="str">
        <f t="shared" si="2"/>
        <v xml:space="preserve"> </v>
      </c>
      <c r="L199" s="111">
        <v>88</v>
      </c>
      <c r="M199" s="152">
        <v>0</v>
      </c>
      <c r="N199" s="152">
        <v>0</v>
      </c>
      <c r="O199" s="120"/>
      <c r="P199" s="159"/>
      <c r="Q199" s="131"/>
      <c r="R199" s="131"/>
      <c r="S199" s="131"/>
      <c r="T199" s="131"/>
      <c r="U199" s="131"/>
      <c r="V199" s="131"/>
      <c r="W199" s="131"/>
      <c r="X199" s="159"/>
      <c r="Y199" s="159"/>
      <c r="Z199" s="159"/>
      <c r="AA199" s="159"/>
      <c r="AB199" s="159"/>
      <c r="AH199" s="100"/>
    </row>
    <row r="200" spans="2:34" ht="15.75" customHeight="1">
      <c r="B200" s="112" t="str">
        <f t="shared" si="1"/>
        <v/>
      </c>
      <c r="C200" s="152" t="s">
        <v>115</v>
      </c>
      <c r="D200" s="100" t="s">
        <v>115</v>
      </c>
      <c r="E200" s="151" t="s">
        <v>115</v>
      </c>
      <c r="F200" s="151" t="s">
        <v>115</v>
      </c>
      <c r="G200" s="112" t="str">
        <f t="shared" si="5"/>
        <v/>
      </c>
      <c r="H200" s="160" t="s">
        <v>146</v>
      </c>
      <c r="I200" s="157" t="str">
        <f t="shared" si="4"/>
        <v xml:space="preserve"> </v>
      </c>
      <c r="J200" s="112" t="str">
        <f t="shared" si="2"/>
        <v xml:space="preserve"> </v>
      </c>
      <c r="L200" s="111">
        <v>89</v>
      </c>
      <c r="M200" s="152">
        <v>0</v>
      </c>
      <c r="N200" s="152">
        <v>0</v>
      </c>
      <c r="O200" s="120"/>
      <c r="P200" s="159"/>
      <c r="Q200" s="131"/>
      <c r="R200" s="131"/>
      <c r="S200" s="131"/>
      <c r="T200" s="131"/>
      <c r="U200" s="131"/>
      <c r="V200" s="131"/>
      <c r="W200" s="131"/>
      <c r="X200" s="159"/>
      <c r="Y200" s="159"/>
      <c r="Z200" s="159"/>
      <c r="AA200" s="159"/>
      <c r="AB200" s="159"/>
      <c r="AH200" s="100"/>
    </row>
    <row r="201" spans="2:34" ht="15.75" customHeight="1">
      <c r="B201" s="112" t="str">
        <f t="shared" si="1"/>
        <v/>
      </c>
      <c r="C201" s="152" t="s">
        <v>115</v>
      </c>
      <c r="D201" s="100" t="s">
        <v>115</v>
      </c>
      <c r="E201" s="151" t="s">
        <v>115</v>
      </c>
      <c r="F201" s="151" t="s">
        <v>115</v>
      </c>
      <c r="G201" s="112" t="str">
        <f t="shared" si="5"/>
        <v/>
      </c>
      <c r="H201" s="160" t="s">
        <v>146</v>
      </c>
      <c r="I201" s="157" t="str">
        <f t="shared" si="4"/>
        <v xml:space="preserve"> </v>
      </c>
      <c r="J201" s="112" t="str">
        <f t="shared" si="2"/>
        <v xml:space="preserve"> </v>
      </c>
      <c r="L201" s="111">
        <v>90</v>
      </c>
      <c r="M201" s="152">
        <v>0</v>
      </c>
      <c r="N201" s="152">
        <v>0</v>
      </c>
      <c r="O201" s="120"/>
      <c r="P201" s="159"/>
      <c r="Q201" s="131"/>
      <c r="R201" s="131"/>
      <c r="S201" s="131"/>
      <c r="T201" s="131"/>
      <c r="U201" s="131"/>
      <c r="V201" s="131"/>
      <c r="W201" s="131"/>
      <c r="X201" s="159"/>
      <c r="Y201" s="159"/>
      <c r="Z201" s="159"/>
      <c r="AA201" s="159"/>
      <c r="AB201" s="159"/>
      <c r="AH201" s="100"/>
    </row>
    <row r="202" spans="2:34" ht="15.75" customHeight="1">
      <c r="B202" s="112" t="str">
        <f t="shared" si="1"/>
        <v/>
      </c>
      <c r="C202" s="152" t="s">
        <v>115</v>
      </c>
      <c r="D202" s="100" t="s">
        <v>115</v>
      </c>
      <c r="E202" s="151" t="s">
        <v>115</v>
      </c>
      <c r="F202" s="151" t="s">
        <v>115</v>
      </c>
      <c r="G202" s="112" t="str">
        <f t="shared" si="5"/>
        <v/>
      </c>
      <c r="H202" s="160" t="s">
        <v>146</v>
      </c>
      <c r="I202" s="157" t="str">
        <f t="shared" si="4"/>
        <v xml:space="preserve"> </v>
      </c>
      <c r="J202" s="112" t="str">
        <f t="shared" si="2"/>
        <v xml:space="preserve"> </v>
      </c>
      <c r="L202" s="111">
        <v>91</v>
      </c>
      <c r="M202" s="152">
        <v>0</v>
      </c>
      <c r="N202" s="152">
        <v>0</v>
      </c>
      <c r="O202" s="120"/>
      <c r="P202" s="159"/>
      <c r="Q202" s="131"/>
      <c r="R202" s="131"/>
      <c r="S202" s="131"/>
      <c r="T202" s="131"/>
      <c r="U202" s="131"/>
      <c r="V202" s="131"/>
      <c r="W202" s="131"/>
      <c r="X202" s="159"/>
      <c r="Y202" s="159"/>
      <c r="Z202" s="159"/>
      <c r="AA202" s="159"/>
      <c r="AB202" s="159"/>
      <c r="AH202" s="100"/>
    </row>
    <row r="203" spans="2:34" ht="15.75" customHeight="1">
      <c r="B203" s="112" t="str">
        <f t="shared" si="1"/>
        <v/>
      </c>
      <c r="C203" s="152" t="s">
        <v>115</v>
      </c>
      <c r="D203" s="100" t="s">
        <v>115</v>
      </c>
      <c r="E203" s="151" t="s">
        <v>115</v>
      </c>
      <c r="F203" s="151" t="s">
        <v>115</v>
      </c>
      <c r="G203" s="112" t="str">
        <f t="shared" si="5"/>
        <v/>
      </c>
      <c r="H203" s="160" t="s">
        <v>146</v>
      </c>
      <c r="I203" s="157" t="str">
        <f t="shared" si="4"/>
        <v xml:space="preserve"> </v>
      </c>
      <c r="J203" s="112" t="str">
        <f t="shared" si="2"/>
        <v xml:space="preserve"> </v>
      </c>
      <c r="L203" s="111">
        <v>92</v>
      </c>
      <c r="M203" s="152">
        <v>0</v>
      </c>
      <c r="N203" s="152">
        <v>0</v>
      </c>
      <c r="O203" s="120"/>
      <c r="P203" s="159"/>
      <c r="Q203" s="131"/>
      <c r="R203" s="131"/>
      <c r="S203" s="131"/>
      <c r="T203" s="131"/>
      <c r="U203" s="131"/>
      <c r="V203" s="131"/>
      <c r="W203" s="131"/>
      <c r="X203" s="159"/>
      <c r="Y203" s="159"/>
      <c r="Z203" s="159"/>
      <c r="AA203" s="159"/>
      <c r="AB203" s="159"/>
      <c r="AH203" s="100"/>
    </row>
    <row r="204" spans="2:34" ht="15.75" customHeight="1">
      <c r="B204" s="112" t="str">
        <f t="shared" ref="B204:B222" si="6">IF(C204=" ","",IF(C204=$L$9,B203,B203+1))</f>
        <v/>
      </c>
      <c r="C204" s="152" t="s">
        <v>115</v>
      </c>
      <c r="D204" s="100" t="s">
        <v>115</v>
      </c>
      <c r="E204" s="151" t="s">
        <v>115</v>
      </c>
      <c r="F204" s="151" t="s">
        <v>115</v>
      </c>
      <c r="G204" s="112" t="str">
        <f t="shared" si="5"/>
        <v/>
      </c>
      <c r="H204" s="160" t="s">
        <v>146</v>
      </c>
      <c r="I204" s="157" t="str">
        <f t="shared" si="4"/>
        <v xml:space="preserve"> </v>
      </c>
      <c r="J204" s="112" t="str">
        <f t="shared" ref="J204:J222" si="7">IF(AND(M203&gt;0,M203&lt;999),M203,IF(AND(N203&gt;0,N203&lt;999),N203," "))</f>
        <v xml:space="preserve"> </v>
      </c>
      <c r="L204" s="111">
        <v>93</v>
      </c>
      <c r="M204" s="152">
        <v>0</v>
      </c>
      <c r="N204" s="152">
        <v>0</v>
      </c>
      <c r="O204" s="120"/>
      <c r="P204" s="159"/>
      <c r="Q204" s="131"/>
      <c r="R204" s="131"/>
      <c r="S204" s="131"/>
      <c r="T204" s="131"/>
      <c r="U204" s="131"/>
      <c r="V204" s="131"/>
      <c r="W204" s="131"/>
      <c r="X204" s="159"/>
      <c r="Y204" s="159"/>
      <c r="Z204" s="159"/>
      <c r="AA204" s="159"/>
      <c r="AB204" s="159"/>
      <c r="AH204" s="100"/>
    </row>
    <row r="205" spans="2:34" ht="15.75" customHeight="1">
      <c r="B205" s="112" t="str">
        <f t="shared" si="6"/>
        <v/>
      </c>
      <c r="C205" s="152" t="s">
        <v>115</v>
      </c>
      <c r="D205" s="100" t="s">
        <v>115</v>
      </c>
      <c r="E205" s="151" t="s">
        <v>115</v>
      </c>
      <c r="F205" s="151" t="s">
        <v>115</v>
      </c>
      <c r="G205" s="112" t="str">
        <f t="shared" si="5"/>
        <v/>
      </c>
      <c r="H205" s="160" t="s">
        <v>146</v>
      </c>
      <c r="I205" s="157" t="str">
        <f t="shared" si="4"/>
        <v xml:space="preserve"> </v>
      </c>
      <c r="J205" s="112" t="str">
        <f t="shared" si="7"/>
        <v xml:space="preserve"> </v>
      </c>
      <c r="L205" s="111">
        <v>94</v>
      </c>
      <c r="M205" s="152">
        <v>0</v>
      </c>
      <c r="N205" s="152">
        <v>0</v>
      </c>
      <c r="O205" s="120"/>
      <c r="P205" s="159"/>
      <c r="Q205" s="131"/>
      <c r="R205" s="131"/>
      <c r="S205" s="131"/>
      <c r="T205" s="131"/>
      <c r="U205" s="131"/>
      <c r="V205" s="131"/>
      <c r="W205" s="131"/>
      <c r="X205" s="159"/>
      <c r="Y205" s="159"/>
      <c r="Z205" s="159"/>
      <c r="AA205" s="159"/>
      <c r="AB205" s="159"/>
      <c r="AH205" s="100"/>
    </row>
    <row r="206" spans="2:34" ht="15.75" customHeight="1">
      <c r="B206" s="112" t="str">
        <f t="shared" si="6"/>
        <v/>
      </c>
      <c r="C206" s="152" t="s">
        <v>115</v>
      </c>
      <c r="D206" s="100" t="s">
        <v>115</v>
      </c>
      <c r="E206" s="151" t="s">
        <v>115</v>
      </c>
      <c r="F206" s="151" t="s">
        <v>115</v>
      </c>
      <c r="G206" s="112" t="str">
        <f t="shared" si="5"/>
        <v/>
      </c>
      <c r="H206" s="160" t="s">
        <v>146</v>
      </c>
      <c r="I206" s="157" t="str">
        <f t="shared" si="4"/>
        <v xml:space="preserve"> </v>
      </c>
      <c r="J206" s="112" t="str">
        <f t="shared" si="7"/>
        <v xml:space="preserve"> </v>
      </c>
      <c r="L206" s="111">
        <v>95</v>
      </c>
      <c r="M206" s="152">
        <v>0</v>
      </c>
      <c r="N206" s="152">
        <v>0</v>
      </c>
      <c r="O206" s="120"/>
      <c r="P206" s="159"/>
      <c r="Q206" s="131"/>
      <c r="R206" s="131"/>
      <c r="S206" s="131"/>
      <c r="T206" s="131"/>
      <c r="U206" s="131"/>
      <c r="V206" s="131"/>
      <c r="W206" s="131"/>
      <c r="X206" s="159"/>
      <c r="Y206" s="159"/>
      <c r="Z206" s="159"/>
      <c r="AA206" s="159"/>
      <c r="AB206" s="159"/>
      <c r="AH206" s="100"/>
    </row>
    <row r="207" spans="2:34" ht="15.75" customHeight="1">
      <c r="B207" s="112" t="str">
        <f t="shared" si="6"/>
        <v/>
      </c>
      <c r="C207" s="152" t="s">
        <v>115</v>
      </c>
      <c r="D207" s="100" t="s">
        <v>115</v>
      </c>
      <c r="E207" s="151" t="s">
        <v>115</v>
      </c>
      <c r="F207" s="151" t="s">
        <v>115</v>
      </c>
      <c r="G207" s="112" t="str">
        <f t="shared" si="5"/>
        <v/>
      </c>
      <c r="H207" s="160" t="s">
        <v>146</v>
      </c>
      <c r="I207" s="157" t="str">
        <f t="shared" si="4"/>
        <v xml:space="preserve"> </v>
      </c>
      <c r="J207" s="112" t="str">
        <f t="shared" si="7"/>
        <v xml:space="preserve"> </v>
      </c>
      <c r="L207" s="111">
        <v>96</v>
      </c>
      <c r="M207" s="152">
        <v>0</v>
      </c>
      <c r="N207" s="152">
        <v>0</v>
      </c>
      <c r="O207" s="120"/>
      <c r="P207" s="159"/>
      <c r="Q207" s="131"/>
      <c r="R207" s="131"/>
      <c r="S207" s="131"/>
      <c r="T207" s="131"/>
      <c r="U207" s="131"/>
      <c r="V207" s="131"/>
      <c r="W207" s="131"/>
      <c r="X207" s="159"/>
      <c r="Y207" s="159"/>
      <c r="Z207" s="159"/>
      <c r="AA207" s="159"/>
      <c r="AB207" s="159"/>
      <c r="AH207" s="100"/>
    </row>
    <row r="208" spans="2:34" ht="15.75" customHeight="1">
      <c r="B208" s="112" t="str">
        <f t="shared" si="6"/>
        <v/>
      </c>
      <c r="C208" s="152" t="s">
        <v>115</v>
      </c>
      <c r="D208" s="100" t="s">
        <v>115</v>
      </c>
      <c r="E208" s="151" t="s">
        <v>115</v>
      </c>
      <c r="F208" s="151" t="s">
        <v>115</v>
      </c>
      <c r="G208" s="112" t="str">
        <f t="shared" si="5"/>
        <v/>
      </c>
      <c r="H208" s="160" t="s">
        <v>146</v>
      </c>
      <c r="I208" s="157" t="str">
        <f t="shared" si="4"/>
        <v xml:space="preserve"> </v>
      </c>
      <c r="J208" s="112" t="str">
        <f t="shared" si="7"/>
        <v xml:space="preserve"> </v>
      </c>
      <c r="L208" s="111">
        <v>97</v>
      </c>
      <c r="M208" s="152">
        <v>0</v>
      </c>
      <c r="N208" s="152">
        <v>0</v>
      </c>
      <c r="O208" s="120"/>
      <c r="P208" s="159"/>
      <c r="Q208" s="131"/>
      <c r="R208" s="131"/>
      <c r="S208" s="131"/>
      <c r="T208" s="131"/>
      <c r="U208" s="131"/>
      <c r="V208" s="131"/>
      <c r="W208" s="131"/>
      <c r="X208" s="159"/>
      <c r="Y208" s="159"/>
      <c r="Z208" s="159"/>
      <c r="AA208" s="159"/>
      <c r="AB208" s="159"/>
      <c r="AH208" s="100"/>
    </row>
    <row r="209" spans="2:34" ht="15.75" customHeight="1">
      <c r="B209" s="112" t="str">
        <f t="shared" si="6"/>
        <v/>
      </c>
      <c r="C209" s="152" t="s">
        <v>115</v>
      </c>
      <c r="D209" s="100" t="s">
        <v>115</v>
      </c>
      <c r="E209" s="151" t="s">
        <v>115</v>
      </c>
      <c r="F209" s="151" t="s">
        <v>115</v>
      </c>
      <c r="G209" s="112" t="str">
        <f t="shared" si="5"/>
        <v/>
      </c>
      <c r="H209" s="160" t="s">
        <v>146</v>
      </c>
      <c r="I209" s="157" t="str">
        <f t="shared" si="4"/>
        <v xml:space="preserve"> </v>
      </c>
      <c r="J209" s="112" t="str">
        <f t="shared" si="7"/>
        <v xml:space="preserve"> </v>
      </c>
      <c r="L209" s="111">
        <v>98</v>
      </c>
      <c r="M209" s="152">
        <v>0</v>
      </c>
      <c r="N209" s="152">
        <v>0</v>
      </c>
      <c r="O209" s="120"/>
      <c r="P209" s="159"/>
      <c r="Q209" s="131"/>
      <c r="R209" s="131"/>
      <c r="S209" s="131"/>
      <c r="T209" s="131"/>
      <c r="U209" s="131"/>
      <c r="V209" s="131"/>
      <c r="W209" s="131"/>
      <c r="X209" s="159"/>
      <c r="Y209" s="159"/>
      <c r="Z209" s="159"/>
      <c r="AA209" s="159"/>
      <c r="AB209" s="159"/>
      <c r="AH209" s="100"/>
    </row>
    <row r="210" spans="2:34" ht="15.75" customHeight="1">
      <c r="B210" s="112" t="str">
        <f t="shared" si="6"/>
        <v/>
      </c>
      <c r="C210" s="152" t="s">
        <v>115</v>
      </c>
      <c r="D210" s="100" t="s">
        <v>115</v>
      </c>
      <c r="E210" s="151" t="s">
        <v>115</v>
      </c>
      <c r="F210" s="151" t="s">
        <v>115</v>
      </c>
      <c r="G210" s="112" t="str">
        <f t="shared" si="5"/>
        <v/>
      </c>
      <c r="H210" s="160" t="s">
        <v>146</v>
      </c>
      <c r="I210" s="157" t="str">
        <f t="shared" si="4"/>
        <v xml:space="preserve"> </v>
      </c>
      <c r="J210" s="112" t="str">
        <f t="shared" si="7"/>
        <v xml:space="preserve"> </v>
      </c>
      <c r="L210" s="111">
        <v>99</v>
      </c>
      <c r="M210" s="152">
        <v>0</v>
      </c>
      <c r="N210" s="152">
        <v>0</v>
      </c>
      <c r="O210" s="120"/>
      <c r="P210" s="159"/>
      <c r="Q210" s="131"/>
      <c r="R210" s="131"/>
      <c r="S210" s="131"/>
      <c r="T210" s="131"/>
      <c r="U210" s="131"/>
      <c r="V210" s="131"/>
      <c r="W210" s="131"/>
      <c r="X210" s="159"/>
      <c r="Y210" s="159"/>
      <c r="Z210" s="159"/>
      <c r="AA210" s="159"/>
      <c r="AB210" s="159"/>
      <c r="AH210" s="100"/>
    </row>
    <row r="211" spans="2:34" ht="15.75" customHeight="1">
      <c r="B211" s="112" t="str">
        <f t="shared" si="6"/>
        <v/>
      </c>
      <c r="C211" s="152" t="s">
        <v>115</v>
      </c>
      <c r="D211" s="100" t="s">
        <v>115</v>
      </c>
      <c r="E211" s="151" t="s">
        <v>115</v>
      </c>
      <c r="F211" s="151" t="s">
        <v>115</v>
      </c>
      <c r="G211" s="112" t="str">
        <f t="shared" si="5"/>
        <v/>
      </c>
      <c r="H211" s="160" t="s">
        <v>146</v>
      </c>
      <c r="I211" s="157" t="str">
        <f t="shared" si="4"/>
        <v xml:space="preserve"> </v>
      </c>
      <c r="J211" s="112" t="str">
        <f t="shared" si="7"/>
        <v xml:space="preserve"> </v>
      </c>
      <c r="L211" s="111">
        <v>100</v>
      </c>
      <c r="M211" s="152">
        <v>0</v>
      </c>
      <c r="N211" s="152">
        <v>0</v>
      </c>
      <c r="O211" s="120"/>
      <c r="P211" s="159"/>
      <c r="Q211" s="131"/>
      <c r="R211" s="131"/>
      <c r="S211" s="131"/>
      <c r="T211" s="131"/>
      <c r="U211" s="131"/>
      <c r="V211" s="131"/>
      <c r="W211" s="131"/>
      <c r="X211" s="159"/>
      <c r="Y211" s="159"/>
      <c r="Z211" s="159"/>
      <c r="AA211" s="159"/>
      <c r="AB211" s="159"/>
      <c r="AH211" s="100"/>
    </row>
    <row r="212" spans="2:34" ht="15.75" customHeight="1">
      <c r="B212" s="112" t="str">
        <f t="shared" si="6"/>
        <v/>
      </c>
      <c r="C212" s="152" t="s">
        <v>115</v>
      </c>
      <c r="D212" s="100" t="s">
        <v>115</v>
      </c>
      <c r="E212" s="151" t="s">
        <v>115</v>
      </c>
      <c r="F212" s="151" t="s">
        <v>115</v>
      </c>
      <c r="G212" s="112" t="str">
        <f t="shared" si="5"/>
        <v/>
      </c>
      <c r="H212" s="160" t="s">
        <v>146</v>
      </c>
      <c r="I212" s="157" t="str">
        <f t="shared" si="4"/>
        <v xml:space="preserve"> </v>
      </c>
      <c r="J212" s="112" t="str">
        <f t="shared" si="7"/>
        <v xml:space="preserve"> </v>
      </c>
      <c r="L212" s="111">
        <v>101</v>
      </c>
      <c r="M212" s="152">
        <v>0</v>
      </c>
      <c r="N212" s="152">
        <v>0</v>
      </c>
      <c r="O212" s="120"/>
      <c r="P212" s="159"/>
      <c r="Q212" s="131"/>
      <c r="R212" s="131"/>
      <c r="S212" s="131"/>
      <c r="T212" s="131"/>
      <c r="U212" s="131"/>
      <c r="V212" s="131"/>
      <c r="W212" s="131"/>
      <c r="X212" s="159"/>
      <c r="Y212" s="159"/>
      <c r="Z212" s="159"/>
      <c r="AA212" s="159"/>
      <c r="AB212" s="159"/>
      <c r="AH212" s="100"/>
    </row>
    <row r="213" spans="2:34" ht="15.75" customHeight="1">
      <c r="B213" s="112" t="str">
        <f t="shared" si="6"/>
        <v/>
      </c>
      <c r="C213" s="152" t="s">
        <v>115</v>
      </c>
      <c r="D213" s="100" t="s">
        <v>115</v>
      </c>
      <c r="E213" s="151" t="s">
        <v>115</v>
      </c>
      <c r="F213" s="151" t="s">
        <v>115</v>
      </c>
      <c r="G213" s="112" t="str">
        <f t="shared" si="5"/>
        <v/>
      </c>
      <c r="H213" s="160" t="s">
        <v>146</v>
      </c>
      <c r="I213" s="157" t="str">
        <f t="shared" si="4"/>
        <v xml:space="preserve"> </v>
      </c>
      <c r="J213" s="112" t="str">
        <f t="shared" si="7"/>
        <v xml:space="preserve"> </v>
      </c>
      <c r="L213" s="111">
        <v>102</v>
      </c>
      <c r="M213" s="152">
        <v>0</v>
      </c>
      <c r="N213" s="152">
        <v>0</v>
      </c>
      <c r="O213" s="120"/>
      <c r="P213" s="159"/>
      <c r="Q213" s="131"/>
      <c r="R213" s="131"/>
      <c r="S213" s="131"/>
      <c r="T213" s="131"/>
      <c r="U213" s="131"/>
      <c r="V213" s="131"/>
      <c r="W213" s="131"/>
      <c r="X213" s="159"/>
      <c r="Y213" s="159"/>
      <c r="Z213" s="159"/>
      <c r="AA213" s="159"/>
      <c r="AB213" s="159"/>
      <c r="AH213" s="100"/>
    </row>
    <row r="214" spans="2:34" ht="15.75" customHeight="1">
      <c r="B214" s="112" t="str">
        <f t="shared" si="6"/>
        <v/>
      </c>
      <c r="C214" s="152" t="s">
        <v>115</v>
      </c>
      <c r="D214" s="100" t="s">
        <v>115</v>
      </c>
      <c r="E214" s="151" t="s">
        <v>115</v>
      </c>
      <c r="F214" s="151" t="s">
        <v>115</v>
      </c>
      <c r="G214" s="112" t="str">
        <f t="shared" si="5"/>
        <v/>
      </c>
      <c r="H214" s="160" t="s">
        <v>146</v>
      </c>
      <c r="I214" s="157" t="str">
        <f t="shared" si="4"/>
        <v xml:space="preserve"> </v>
      </c>
      <c r="J214" s="112" t="str">
        <f t="shared" si="7"/>
        <v xml:space="preserve"> </v>
      </c>
      <c r="L214" s="111">
        <v>103</v>
      </c>
      <c r="M214" s="152">
        <v>0</v>
      </c>
      <c r="N214" s="152">
        <v>0</v>
      </c>
      <c r="O214" s="120"/>
      <c r="P214" s="159"/>
      <c r="Q214" s="131"/>
      <c r="R214" s="131"/>
      <c r="S214" s="131"/>
      <c r="T214" s="131"/>
      <c r="U214" s="131"/>
      <c r="V214" s="131"/>
      <c r="W214" s="131"/>
      <c r="X214" s="159"/>
      <c r="Y214" s="159"/>
      <c r="Z214" s="159"/>
      <c r="AA214" s="159"/>
      <c r="AB214" s="159"/>
      <c r="AH214" s="100"/>
    </row>
    <row r="215" spans="2:34" ht="15.75" customHeight="1">
      <c r="B215" s="112" t="str">
        <f t="shared" si="6"/>
        <v/>
      </c>
      <c r="C215" s="152" t="s">
        <v>115</v>
      </c>
      <c r="D215" s="100" t="s">
        <v>115</v>
      </c>
      <c r="E215" s="151" t="s">
        <v>115</v>
      </c>
      <c r="F215" s="151" t="s">
        <v>115</v>
      </c>
      <c r="G215" s="112" t="str">
        <f t="shared" si="5"/>
        <v/>
      </c>
      <c r="H215" s="160" t="s">
        <v>146</v>
      </c>
      <c r="I215" s="157" t="str">
        <f t="shared" si="4"/>
        <v xml:space="preserve"> </v>
      </c>
      <c r="J215" s="112" t="str">
        <f t="shared" si="7"/>
        <v xml:space="preserve"> </v>
      </c>
      <c r="L215" s="111">
        <v>104</v>
      </c>
      <c r="M215" s="152">
        <v>0</v>
      </c>
      <c r="N215" s="152">
        <v>0</v>
      </c>
      <c r="O215" s="120"/>
      <c r="P215" s="159"/>
      <c r="Q215" s="131"/>
      <c r="R215" s="131"/>
      <c r="S215" s="131"/>
      <c r="T215" s="131"/>
      <c r="U215" s="131"/>
      <c r="V215" s="131"/>
      <c r="W215" s="131"/>
      <c r="X215" s="159"/>
      <c r="Y215" s="159"/>
      <c r="Z215" s="159"/>
      <c r="AA215" s="159"/>
      <c r="AB215" s="159"/>
      <c r="AH215" s="100"/>
    </row>
    <row r="216" spans="2:34" ht="15.75" customHeight="1">
      <c r="B216" s="112" t="str">
        <f t="shared" si="6"/>
        <v/>
      </c>
      <c r="C216" s="152" t="s">
        <v>115</v>
      </c>
      <c r="D216" s="100" t="s">
        <v>115</v>
      </c>
      <c r="E216" s="151" t="s">
        <v>115</v>
      </c>
      <c r="F216" s="151" t="s">
        <v>115</v>
      </c>
      <c r="G216" s="112" t="str">
        <f t="shared" si="5"/>
        <v/>
      </c>
      <c r="H216" s="160" t="s">
        <v>146</v>
      </c>
      <c r="I216" s="157" t="str">
        <f t="shared" si="4"/>
        <v xml:space="preserve"> </v>
      </c>
      <c r="J216" s="112" t="str">
        <f t="shared" si="7"/>
        <v xml:space="preserve"> </v>
      </c>
      <c r="L216" s="111">
        <v>105</v>
      </c>
      <c r="M216" s="152">
        <v>0</v>
      </c>
      <c r="N216" s="152">
        <v>0</v>
      </c>
      <c r="O216" s="120"/>
      <c r="P216" s="159"/>
      <c r="Q216" s="131"/>
      <c r="R216" s="131"/>
      <c r="S216" s="131"/>
      <c r="T216" s="131"/>
      <c r="U216" s="131"/>
      <c r="V216" s="131"/>
      <c r="W216" s="131"/>
      <c r="X216" s="159"/>
      <c r="Y216" s="159"/>
      <c r="Z216" s="159"/>
      <c r="AA216" s="159"/>
      <c r="AB216" s="159"/>
      <c r="AH216" s="100"/>
    </row>
    <row r="217" spans="2:34" ht="15.75" customHeight="1">
      <c r="B217" s="112" t="str">
        <f t="shared" si="6"/>
        <v/>
      </c>
      <c r="C217" s="152" t="s">
        <v>115</v>
      </c>
      <c r="D217" s="100" t="s">
        <v>115</v>
      </c>
      <c r="E217" s="151" t="s">
        <v>115</v>
      </c>
      <c r="F217" s="151" t="s">
        <v>115</v>
      </c>
      <c r="G217" s="112" t="str">
        <f t="shared" si="5"/>
        <v/>
      </c>
      <c r="H217" s="160" t="s">
        <v>146</v>
      </c>
      <c r="I217" s="157" t="str">
        <f t="shared" si="4"/>
        <v xml:space="preserve"> </v>
      </c>
      <c r="J217" s="112" t="str">
        <f t="shared" si="7"/>
        <v xml:space="preserve"> </v>
      </c>
      <c r="L217" s="111">
        <v>106</v>
      </c>
      <c r="M217" s="152">
        <v>0</v>
      </c>
      <c r="N217" s="152">
        <v>0</v>
      </c>
      <c r="O217" s="120"/>
      <c r="P217" s="159"/>
      <c r="Q217" s="131"/>
      <c r="R217" s="131"/>
      <c r="S217" s="131"/>
      <c r="T217" s="131"/>
      <c r="U217" s="131"/>
      <c r="V217" s="131"/>
      <c r="W217" s="131"/>
      <c r="X217" s="159"/>
      <c r="Y217" s="159"/>
      <c r="Z217" s="159"/>
      <c r="AA217" s="159"/>
      <c r="AB217" s="159"/>
      <c r="AH217" s="100"/>
    </row>
    <row r="218" spans="2:34" ht="15.75" customHeight="1">
      <c r="B218" s="112" t="str">
        <f t="shared" si="6"/>
        <v/>
      </c>
      <c r="C218" s="152" t="s">
        <v>115</v>
      </c>
      <c r="D218" s="100" t="s">
        <v>115</v>
      </c>
      <c r="E218" s="151" t="s">
        <v>115</v>
      </c>
      <c r="F218" s="151" t="s">
        <v>115</v>
      </c>
      <c r="G218" s="112" t="str">
        <f t="shared" si="5"/>
        <v/>
      </c>
      <c r="H218" s="160" t="s">
        <v>146</v>
      </c>
      <c r="I218" s="157" t="str">
        <f t="shared" si="4"/>
        <v xml:space="preserve"> </v>
      </c>
      <c r="J218" s="112" t="str">
        <f t="shared" si="7"/>
        <v xml:space="preserve"> </v>
      </c>
      <c r="L218" s="111">
        <v>107</v>
      </c>
      <c r="M218" s="152">
        <v>0</v>
      </c>
      <c r="N218" s="152">
        <v>0</v>
      </c>
      <c r="O218" s="120"/>
      <c r="P218" s="159"/>
      <c r="Q218" s="131"/>
      <c r="R218" s="131"/>
      <c r="S218" s="131"/>
      <c r="T218" s="131"/>
      <c r="U218" s="131"/>
      <c r="V218" s="131"/>
      <c r="W218" s="131"/>
      <c r="X218" s="159"/>
      <c r="Y218" s="159"/>
      <c r="Z218" s="159"/>
      <c r="AA218" s="159"/>
      <c r="AB218" s="159"/>
      <c r="AH218" s="100"/>
    </row>
    <row r="219" spans="2:34" ht="15.75" customHeight="1">
      <c r="B219" s="112" t="str">
        <f t="shared" si="6"/>
        <v/>
      </c>
      <c r="C219" s="152" t="s">
        <v>115</v>
      </c>
      <c r="D219" s="100" t="s">
        <v>115</v>
      </c>
      <c r="E219" s="151" t="s">
        <v>115</v>
      </c>
      <c r="F219" s="151" t="s">
        <v>115</v>
      </c>
      <c r="G219" s="112" t="str">
        <f t="shared" si="5"/>
        <v/>
      </c>
      <c r="H219" s="160" t="s">
        <v>146</v>
      </c>
      <c r="I219" s="157" t="str">
        <f t="shared" si="4"/>
        <v xml:space="preserve"> </v>
      </c>
      <c r="J219" s="112" t="str">
        <f t="shared" si="7"/>
        <v xml:space="preserve"> </v>
      </c>
      <c r="L219" s="111">
        <v>108</v>
      </c>
      <c r="M219" s="152">
        <v>0</v>
      </c>
      <c r="N219" s="152">
        <v>0</v>
      </c>
      <c r="O219" s="120"/>
      <c r="P219" s="159"/>
      <c r="Q219" s="131"/>
      <c r="R219" s="131"/>
      <c r="S219" s="131"/>
      <c r="T219" s="131"/>
      <c r="U219" s="131"/>
      <c r="V219" s="131"/>
      <c r="W219" s="131"/>
      <c r="X219" s="159"/>
      <c r="Y219" s="159"/>
      <c r="Z219" s="159"/>
      <c r="AA219" s="159"/>
      <c r="AB219" s="159"/>
      <c r="AH219" s="100"/>
    </row>
    <row r="220" spans="2:34" ht="15.75" customHeight="1">
      <c r="B220" s="112" t="str">
        <f t="shared" si="6"/>
        <v/>
      </c>
      <c r="C220" s="152" t="s">
        <v>115</v>
      </c>
      <c r="D220" s="100" t="s">
        <v>115</v>
      </c>
      <c r="E220" s="151" t="s">
        <v>115</v>
      </c>
      <c r="F220" s="151" t="s">
        <v>115</v>
      </c>
      <c r="G220" s="112" t="str">
        <f t="shared" si="5"/>
        <v/>
      </c>
      <c r="H220" s="160" t="s">
        <v>146</v>
      </c>
      <c r="I220" s="157" t="str">
        <f t="shared" si="4"/>
        <v xml:space="preserve"> </v>
      </c>
      <c r="J220" s="112" t="str">
        <f t="shared" si="7"/>
        <v xml:space="preserve"> </v>
      </c>
      <c r="L220" s="111">
        <v>109</v>
      </c>
      <c r="M220" s="152">
        <v>0</v>
      </c>
      <c r="N220" s="152">
        <v>0</v>
      </c>
      <c r="O220" s="120"/>
      <c r="P220" s="159"/>
      <c r="Q220" s="131"/>
      <c r="R220" s="131"/>
      <c r="S220" s="131"/>
      <c r="T220" s="131"/>
      <c r="U220" s="131"/>
      <c r="V220" s="131"/>
      <c r="W220" s="131"/>
      <c r="X220" s="159"/>
      <c r="Y220" s="159"/>
      <c r="Z220" s="159"/>
      <c r="AA220" s="159"/>
      <c r="AB220" s="159"/>
      <c r="AH220" s="100"/>
    </row>
    <row r="221" spans="2:34" ht="15.75" customHeight="1">
      <c r="B221" s="112" t="str">
        <f t="shared" si="6"/>
        <v/>
      </c>
      <c r="C221" s="152" t="s">
        <v>115</v>
      </c>
      <c r="D221" s="100" t="s">
        <v>115</v>
      </c>
      <c r="E221" s="151" t="s">
        <v>115</v>
      </c>
      <c r="F221" s="151" t="s">
        <v>115</v>
      </c>
      <c r="G221" s="112" t="str">
        <f t="shared" si="5"/>
        <v/>
      </c>
      <c r="H221" s="160" t="s">
        <v>146</v>
      </c>
      <c r="I221" s="157" t="str">
        <f t="shared" si="4"/>
        <v xml:space="preserve"> </v>
      </c>
      <c r="J221" s="112" t="str">
        <f t="shared" si="7"/>
        <v xml:space="preserve"> </v>
      </c>
      <c r="L221" s="111">
        <v>110</v>
      </c>
      <c r="M221" s="152">
        <v>0</v>
      </c>
      <c r="N221" s="152">
        <v>0</v>
      </c>
      <c r="O221" s="120"/>
      <c r="P221" s="159"/>
      <c r="Q221" s="131"/>
      <c r="R221" s="131"/>
      <c r="S221" s="131"/>
      <c r="T221" s="131"/>
      <c r="U221" s="131"/>
      <c r="V221" s="131"/>
      <c r="W221" s="131"/>
      <c r="X221" s="159"/>
      <c r="Y221" s="159"/>
      <c r="Z221" s="159"/>
      <c r="AA221" s="159"/>
      <c r="AB221" s="159"/>
      <c r="AH221" s="100"/>
    </row>
    <row r="222" spans="2:34" ht="15.75" customHeight="1">
      <c r="B222" s="112" t="str">
        <f t="shared" si="6"/>
        <v/>
      </c>
      <c r="C222" s="152" t="s">
        <v>115</v>
      </c>
      <c r="D222" s="100" t="s">
        <v>115</v>
      </c>
      <c r="E222" s="151" t="s">
        <v>115</v>
      </c>
      <c r="F222" s="151" t="s">
        <v>115</v>
      </c>
      <c r="G222" s="112" t="str">
        <f t="shared" si="5"/>
        <v/>
      </c>
      <c r="H222" s="160" t="s">
        <v>146</v>
      </c>
      <c r="I222" s="157" t="str">
        <f t="shared" si="4"/>
        <v xml:space="preserve"> </v>
      </c>
      <c r="J222" s="112" t="str">
        <f t="shared" si="7"/>
        <v xml:space="preserve"> </v>
      </c>
      <c r="L222" s="111"/>
      <c r="M222" s="111"/>
      <c r="N222" s="111"/>
      <c r="O222" s="120"/>
      <c r="P222" s="159"/>
      <c r="Q222" s="131"/>
      <c r="R222" s="131"/>
      <c r="S222" s="131"/>
      <c r="T222" s="131"/>
      <c r="U222" s="131"/>
      <c r="V222" s="131"/>
      <c r="W222" s="131"/>
      <c r="X222" s="159"/>
      <c r="Y222" s="159"/>
      <c r="Z222" s="159"/>
      <c r="AA222" s="159"/>
      <c r="AB222" s="159"/>
      <c r="AH222" s="100"/>
    </row>
    <row r="223" spans="2:34" ht="15.75" customHeight="1">
      <c r="J223" s="100"/>
      <c r="L223" s="111"/>
      <c r="M223" s="111"/>
      <c r="N223" s="111"/>
      <c r="P223" s="159"/>
      <c r="Q223" s="131"/>
      <c r="R223" s="131"/>
      <c r="S223" s="131"/>
      <c r="T223" s="131"/>
      <c r="U223" s="131"/>
      <c r="V223" s="131"/>
      <c r="W223" s="131"/>
      <c r="X223" s="159"/>
      <c r="Y223" s="159"/>
      <c r="Z223" s="159"/>
      <c r="AA223" s="159"/>
      <c r="AB223" s="159"/>
      <c r="AH223" s="100"/>
    </row>
    <row r="224" spans="2:34" ht="15.75" customHeight="1">
      <c r="J224" s="100"/>
      <c r="P224" s="159"/>
      <c r="Q224" s="131"/>
      <c r="R224" s="131"/>
      <c r="S224" s="131"/>
      <c r="T224" s="131"/>
      <c r="U224" s="131"/>
      <c r="V224" s="131"/>
      <c r="W224" s="131"/>
      <c r="X224" s="159"/>
      <c r="Y224" s="159"/>
      <c r="Z224" s="159"/>
      <c r="AA224" s="159"/>
      <c r="AB224" s="159"/>
      <c r="AH224" s="100"/>
    </row>
    <row r="225" spans="1:38" ht="15.75" customHeight="1">
      <c r="J225" s="100"/>
      <c r="P225" s="159"/>
      <c r="Q225" s="131"/>
      <c r="R225" s="131"/>
      <c r="S225" s="131"/>
      <c r="T225" s="131"/>
      <c r="U225" s="131"/>
      <c r="V225" s="131"/>
      <c r="W225" s="131"/>
      <c r="X225" s="159"/>
      <c r="Y225" s="159"/>
      <c r="Z225" s="159"/>
      <c r="AA225" s="159"/>
      <c r="AB225" s="159"/>
      <c r="AH225" s="100"/>
    </row>
    <row r="226" spans="1:38">
      <c r="J226" s="100"/>
      <c r="P226" s="159"/>
      <c r="Q226" s="131"/>
      <c r="R226" s="131"/>
      <c r="S226" s="131"/>
      <c r="T226" s="131"/>
      <c r="U226" s="131"/>
      <c r="V226" s="131"/>
      <c r="W226" s="131"/>
      <c r="X226" s="159"/>
      <c r="Y226" s="159"/>
      <c r="Z226" s="159"/>
      <c r="AA226" s="159"/>
      <c r="AB226" s="159"/>
    </row>
    <row r="227" spans="1:38">
      <c r="P227" s="159"/>
      <c r="Q227" s="131"/>
      <c r="R227" s="131"/>
      <c r="S227" s="131"/>
      <c r="T227" s="131"/>
      <c r="U227" s="131"/>
      <c r="V227" s="131"/>
      <c r="W227" s="131"/>
      <c r="X227" s="159"/>
      <c r="Y227" s="159"/>
      <c r="Z227" s="159"/>
      <c r="AA227" s="159"/>
      <c r="AB227" s="159"/>
    </row>
    <row r="228" spans="1:38">
      <c r="P228" s="159"/>
      <c r="Q228" s="131"/>
      <c r="R228" s="131"/>
      <c r="S228" s="131"/>
      <c r="T228" s="131"/>
      <c r="U228" s="131"/>
      <c r="V228" s="131"/>
      <c r="W228" s="131"/>
      <c r="X228" s="159"/>
      <c r="Y228" s="159"/>
      <c r="Z228" s="159"/>
      <c r="AA228" s="159"/>
      <c r="AB228" s="159"/>
    </row>
    <row r="229" spans="1:38">
      <c r="P229" s="159"/>
      <c r="Q229" s="131"/>
      <c r="R229" s="131"/>
      <c r="S229" s="131"/>
      <c r="T229" s="131"/>
      <c r="U229" s="131"/>
      <c r="V229" s="131"/>
      <c r="W229" s="131"/>
      <c r="X229" s="159"/>
      <c r="Y229" s="159"/>
      <c r="Z229" s="159"/>
      <c r="AA229" s="159"/>
      <c r="AB229" s="159"/>
    </row>
    <row r="230" spans="1:38">
      <c r="P230" s="159"/>
      <c r="Q230" s="131"/>
      <c r="R230" s="131"/>
      <c r="S230" s="131"/>
      <c r="T230" s="131"/>
      <c r="U230" s="131"/>
      <c r="V230" s="131"/>
      <c r="W230" s="131"/>
      <c r="X230" s="159"/>
      <c r="Y230" s="159"/>
      <c r="Z230" s="159"/>
      <c r="AA230" s="159"/>
      <c r="AB230" s="159"/>
    </row>
    <row r="231" spans="1:38">
      <c r="P231" s="159"/>
      <c r="Q231" s="131"/>
      <c r="R231" s="131"/>
      <c r="S231" s="131"/>
      <c r="T231" s="131"/>
      <c r="U231" s="131"/>
      <c r="V231" s="131"/>
      <c r="W231" s="131"/>
      <c r="X231" s="159"/>
      <c r="Y231" s="159"/>
      <c r="Z231" s="159"/>
      <c r="AA231" s="159"/>
      <c r="AB231" s="159"/>
    </row>
    <row r="232" spans="1:38">
      <c r="P232" s="159"/>
      <c r="Q232" s="131"/>
      <c r="R232" s="131"/>
      <c r="S232" s="131"/>
      <c r="T232" s="131"/>
      <c r="U232" s="131"/>
      <c r="V232" s="131"/>
      <c r="W232" s="131"/>
      <c r="X232" s="159"/>
      <c r="Y232" s="159"/>
      <c r="Z232" s="159"/>
      <c r="AA232" s="159"/>
      <c r="AB232" s="159"/>
    </row>
    <row r="233" spans="1:38">
      <c r="P233" s="159"/>
      <c r="Q233" s="131"/>
      <c r="R233" s="131"/>
      <c r="S233" s="131"/>
      <c r="T233" s="131"/>
      <c r="U233" s="131"/>
      <c r="V233" s="131"/>
      <c r="W233" s="131"/>
      <c r="X233" s="159"/>
      <c r="Y233" s="159"/>
      <c r="Z233" s="159"/>
      <c r="AA233" s="159"/>
      <c r="AB233" s="159"/>
    </row>
    <row r="234" spans="1:38" s="101" customFormat="1">
      <c r="A234" s="100"/>
      <c r="B234" s="100"/>
      <c r="C234" s="100"/>
      <c r="D234" s="100"/>
      <c r="E234" s="100"/>
      <c r="F234" s="100"/>
      <c r="G234" s="100"/>
      <c r="H234" s="100"/>
      <c r="I234" s="100"/>
      <c r="J234" s="102"/>
      <c r="K234" s="102"/>
      <c r="L234" s="100"/>
      <c r="M234" s="100"/>
      <c r="N234" s="100"/>
      <c r="P234" s="159"/>
      <c r="Q234" s="131"/>
      <c r="R234" s="131"/>
      <c r="S234" s="131"/>
      <c r="T234" s="131"/>
      <c r="U234" s="131"/>
      <c r="V234" s="131"/>
      <c r="W234" s="131"/>
      <c r="X234" s="159"/>
      <c r="Y234" s="159"/>
      <c r="Z234" s="159"/>
      <c r="AA234" s="159"/>
      <c r="AB234" s="159"/>
      <c r="AD234" s="100"/>
      <c r="AE234" s="100"/>
      <c r="AF234" s="100"/>
      <c r="AG234" s="100"/>
      <c r="AH234" s="106"/>
      <c r="AI234" s="100"/>
      <c r="AJ234" s="100"/>
      <c r="AK234" s="100"/>
      <c r="AL234" s="100"/>
    </row>
    <row r="235" spans="1:38" s="101" customFormat="1">
      <c r="A235" s="100"/>
      <c r="B235" s="100"/>
      <c r="C235" s="100"/>
      <c r="D235" s="100"/>
      <c r="E235" s="100"/>
      <c r="F235" s="100"/>
      <c r="G235" s="100"/>
      <c r="H235" s="100"/>
      <c r="I235" s="100"/>
      <c r="J235" s="102"/>
      <c r="K235" s="102"/>
      <c r="L235" s="100"/>
      <c r="M235" s="100"/>
      <c r="N235" s="100"/>
      <c r="P235" s="159"/>
      <c r="Q235" s="131"/>
      <c r="R235" s="131"/>
      <c r="S235" s="131"/>
      <c r="T235" s="131"/>
      <c r="U235" s="131"/>
      <c r="V235" s="131"/>
      <c r="W235" s="131"/>
      <c r="X235" s="159"/>
      <c r="Y235" s="159"/>
      <c r="Z235" s="159"/>
      <c r="AA235" s="159"/>
      <c r="AB235" s="159"/>
      <c r="AD235" s="100"/>
      <c r="AE235" s="100"/>
      <c r="AF235" s="100"/>
      <c r="AG235" s="100"/>
      <c r="AH235" s="106"/>
      <c r="AI235" s="100"/>
      <c r="AJ235" s="100"/>
      <c r="AK235" s="100"/>
      <c r="AL235" s="100"/>
    </row>
    <row r="236" spans="1:38" s="101" customFormat="1">
      <c r="A236" s="100"/>
      <c r="B236" s="100"/>
      <c r="C236" s="100"/>
      <c r="D236" s="100"/>
      <c r="E236" s="100"/>
      <c r="F236" s="100"/>
      <c r="G236" s="100"/>
      <c r="H236" s="100"/>
      <c r="I236" s="100"/>
      <c r="J236" s="102"/>
      <c r="K236" s="102"/>
      <c r="L236" s="100"/>
      <c r="M236" s="100"/>
      <c r="N236" s="100"/>
      <c r="P236" s="159"/>
      <c r="Q236" s="131"/>
      <c r="R236" s="131"/>
      <c r="S236" s="131"/>
      <c r="T236" s="131"/>
      <c r="U236" s="131"/>
      <c r="V236" s="131"/>
      <c r="W236" s="131"/>
      <c r="X236" s="159"/>
      <c r="Y236" s="159"/>
      <c r="Z236" s="159"/>
      <c r="AA236" s="159"/>
      <c r="AB236" s="159"/>
      <c r="AD236" s="100"/>
      <c r="AE236" s="100"/>
      <c r="AF236" s="100"/>
      <c r="AG236" s="100"/>
      <c r="AH236" s="106"/>
      <c r="AI236" s="100"/>
      <c r="AJ236" s="100"/>
      <c r="AK236" s="100"/>
      <c r="AL236" s="100"/>
    </row>
    <row r="40432" spans="15:15">
      <c r="O40432" s="100"/>
    </row>
    <row r="40433" spans="4:34">
      <c r="AH40433" s="100"/>
    </row>
    <row r="40435" spans="4:34">
      <c r="K40435" s="100"/>
    </row>
    <row r="40436" spans="4:34">
      <c r="D40436" s="100">
        <v>1888</v>
      </c>
      <c r="J40436" s="100"/>
    </row>
  </sheetData>
  <mergeCells count="96"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U22:U26"/>
    <mergeCell ref="Y22:Y26"/>
    <mergeCell ref="E35:E36"/>
    <mergeCell ref="B37:D38"/>
    <mergeCell ref="E37:E38"/>
    <mergeCell ref="T22:T26"/>
    <mergeCell ref="B35:D36"/>
    <mergeCell ref="B26:J27"/>
    <mergeCell ref="B33:J34"/>
    <mergeCell ref="B30:J31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13:C222">
    <cfRule type="notContainsBlanks" dxfId="11" priority="5">
      <formula>LEN(TRIM(C113))&gt;0</formula>
    </cfRule>
  </conditionalFormatting>
  <conditionalFormatting sqref="B113 D113:J113 B115 B117 B119 B121 B123 B125 B127 B129 B131 B133 B135 B137 B139:B222 J116:J117 J119:J120 J122:J123 J125:J126 J128:J129 J131:J132 J134:J135 J137:J138 D112 I115:I139 I114:J114 D114:H138 D140:J140 D139 G139:H139 D142:J222 D141 G141:J141">
    <cfRule type="expression" dxfId="10" priority="6">
      <formula>IF($C112=" ",FALSE,TRUE)</formula>
    </cfRule>
  </conditionalFormatting>
  <conditionalFormatting sqref="B113 B115 B117 B119 B121 B123 B125 B127 B129 B131 B133 B135 B137 B139:B222">
    <cfRule type="expression" dxfId="9" priority="4">
      <formula>IF($C113=$L$9,TRUE,FALSE)</formula>
    </cfRule>
  </conditionalFormatting>
  <conditionalFormatting sqref="E112:F112">
    <cfRule type="expression" dxfId="8" priority="3">
      <formula>IF($C112=" ",FALSE,TRUE)</formula>
    </cfRule>
  </conditionalFormatting>
  <conditionalFormatting sqref="E139:F139">
    <cfRule type="expression" dxfId="7" priority="2">
      <formula>IF($C139=" ",FALSE,TRUE)</formula>
    </cfRule>
  </conditionalFormatting>
  <conditionalFormatting sqref="E141:F141">
    <cfRule type="expression" dxfId="6" priority="1">
      <formula>IF($C141="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50" zoomScaleNormal="50" zoomScaleSheetLayoutView="50" workbookViewId="0">
      <selection activeCell="E1" sqref="E1:J3"/>
    </sheetView>
  </sheetViews>
  <sheetFormatPr defaultRowHeight="15.75"/>
  <cols>
    <col min="1" max="1" width="5.7109375" style="58" customWidth="1"/>
    <col min="2" max="2" width="9.7109375" style="58" customWidth="1"/>
    <col min="3" max="3" width="49.42578125" style="58" customWidth="1"/>
    <col min="4" max="4" width="33" style="58" customWidth="1"/>
    <col min="5" max="5" width="18.7109375" style="58" customWidth="1"/>
    <col min="6" max="6" width="19.140625" style="58" customWidth="1"/>
    <col min="7" max="7" width="10.85546875" style="58" customWidth="1"/>
    <col min="8" max="8" width="12" style="58" customWidth="1"/>
    <col min="9" max="9" width="12.5703125" style="58" customWidth="1"/>
    <col min="10" max="10" width="16.140625" style="59" customWidth="1"/>
    <col min="11" max="11" width="5.5703125" style="59" customWidth="1"/>
    <col min="12" max="12" width="11" style="58" hidden="1" customWidth="1"/>
    <col min="13" max="13" width="43" style="58" hidden="1" customWidth="1"/>
    <col min="14" max="14" width="19.42578125" style="58" hidden="1" customWidth="1"/>
    <col min="15" max="15" width="5.7109375" style="63" customWidth="1"/>
    <col min="16" max="16" width="9.5703125" style="63" customWidth="1"/>
    <col min="17" max="17" width="10" style="64" customWidth="1"/>
    <col min="18" max="18" width="13.5703125" style="64" customWidth="1"/>
    <col min="19" max="19" width="18.85546875" style="64" customWidth="1"/>
    <col min="20" max="20" width="13.5703125" style="64" customWidth="1"/>
    <col min="21" max="21" width="18.85546875" style="64" customWidth="1"/>
    <col min="22" max="22" width="9.42578125" style="64" customWidth="1"/>
    <col min="23" max="23" width="9.5703125" style="64" customWidth="1"/>
    <col min="24" max="24" width="10" style="63" customWidth="1"/>
    <col min="25" max="25" width="13.5703125" style="63" customWidth="1"/>
    <col min="26" max="26" width="18.85546875" style="63" customWidth="1"/>
    <col min="27" max="27" width="13.5703125" style="63" customWidth="1"/>
    <col min="28" max="28" width="18.85546875" style="63" customWidth="1"/>
    <col min="29" max="29" width="5.7109375" style="63" customWidth="1"/>
    <col min="30" max="30" width="17.5703125" style="58" customWidth="1"/>
    <col min="31" max="31" width="14.28515625" style="58" customWidth="1"/>
    <col min="32" max="32" width="17.7109375" style="58" customWidth="1"/>
    <col min="33" max="33" width="7.140625" style="58" customWidth="1"/>
    <col min="34" max="34" width="14.42578125" style="65" customWidth="1"/>
    <col min="35" max="35" width="17.5703125" style="58" customWidth="1"/>
    <col min="36" max="36" width="14.42578125" style="58" customWidth="1"/>
    <col min="37" max="37" width="17.7109375" style="58" customWidth="1"/>
    <col min="38" max="16384" width="9.140625" style="58"/>
  </cols>
  <sheetData>
    <row r="1" spans="1:38" ht="90" customHeight="1">
      <c r="E1" s="278" t="s">
        <v>199</v>
      </c>
      <c r="F1" s="278"/>
      <c r="G1" s="278"/>
      <c r="H1" s="278"/>
      <c r="I1" s="278"/>
      <c r="J1" s="278"/>
      <c r="L1" s="60" t="s">
        <v>0</v>
      </c>
      <c r="M1" s="61"/>
      <c r="N1" s="62">
        <v>6</v>
      </c>
    </row>
    <row r="2" spans="1:38" ht="16.5" customHeight="1">
      <c r="D2" s="66"/>
      <c r="E2" s="278"/>
      <c r="F2" s="278"/>
      <c r="G2" s="278"/>
      <c r="H2" s="278"/>
      <c r="I2" s="278"/>
      <c r="J2" s="278"/>
      <c r="L2" s="67" t="e">
        <f ca="1">INDIRECT("лоты!C"&amp;SUM(N1,3))</f>
        <v>#REF!</v>
      </c>
      <c r="M2" s="68" t="s">
        <v>1</v>
      </c>
      <c r="N2" s="69"/>
      <c r="O2" s="70"/>
      <c r="P2" s="258" t="s">
        <v>2</v>
      </c>
      <c r="Q2" s="258"/>
      <c r="R2" s="258"/>
      <c r="S2" s="258"/>
      <c r="T2" s="258"/>
      <c r="U2" s="258"/>
      <c r="V2" s="258"/>
      <c r="W2" s="258"/>
      <c r="X2" s="258"/>
      <c r="Y2" s="258"/>
      <c r="Z2" s="258"/>
      <c r="AA2" s="258"/>
      <c r="AB2" s="258"/>
      <c r="AD2" s="71"/>
      <c r="AE2" s="71"/>
      <c r="AF2" s="71"/>
      <c r="AG2" s="71"/>
      <c r="AH2" s="72"/>
      <c r="AI2" s="71"/>
      <c r="AJ2" s="71"/>
      <c r="AK2" s="72"/>
      <c r="AL2" s="71"/>
    </row>
    <row r="3" spans="1:38" ht="15" customHeight="1">
      <c r="D3" s="66"/>
      <c r="E3" s="278"/>
      <c r="F3" s="278"/>
      <c r="G3" s="278"/>
      <c r="H3" s="278"/>
      <c r="I3" s="278"/>
      <c r="J3" s="278"/>
      <c r="L3" s="73" t="e">
        <f ca="1">IF(INDIRECT("лоты!d"&amp;SUM(N1,3))="","",INDIRECT("лоты!d"&amp;SUM(N1,3)))</f>
        <v>#REF!</v>
      </c>
      <c r="M3" s="58" t="s">
        <v>3</v>
      </c>
      <c r="N3" s="74"/>
      <c r="O3" s="70"/>
      <c r="AI3" s="71"/>
      <c r="AJ3" s="71"/>
      <c r="AK3" s="72"/>
      <c r="AL3" s="71"/>
    </row>
    <row r="4" spans="1:38" ht="15" customHeight="1">
      <c r="L4" s="68">
        <v>125</v>
      </c>
      <c r="M4" s="68" t="s">
        <v>4</v>
      </c>
      <c r="N4" s="69"/>
      <c r="O4" s="70"/>
      <c r="P4" s="279" t="s">
        <v>5</v>
      </c>
      <c r="Q4" s="279" t="s">
        <v>6</v>
      </c>
      <c r="R4" s="279" t="s">
        <v>7</v>
      </c>
      <c r="S4" s="279" t="s">
        <v>8</v>
      </c>
      <c r="T4" s="279" t="s">
        <v>9</v>
      </c>
      <c r="U4" s="279" t="s">
        <v>10</v>
      </c>
      <c r="V4" s="279" t="s">
        <v>11</v>
      </c>
      <c r="W4" s="279" t="s">
        <v>12</v>
      </c>
      <c r="X4" s="269" t="s">
        <v>13</v>
      </c>
      <c r="Y4" s="271" t="s">
        <v>14</v>
      </c>
      <c r="Z4" s="272"/>
      <c r="AA4" s="271" t="s">
        <v>15</v>
      </c>
      <c r="AB4" s="272"/>
      <c r="AI4" s="71"/>
      <c r="AJ4" s="71"/>
      <c r="AK4" s="72"/>
      <c r="AL4" s="71"/>
    </row>
    <row r="5" spans="1:38" ht="15" customHeight="1">
      <c r="B5" s="266" t="s">
        <v>149</v>
      </c>
      <c r="C5" s="266"/>
      <c r="D5" s="266"/>
      <c r="E5" s="266"/>
      <c r="F5" s="266"/>
      <c r="G5" s="266"/>
      <c r="H5" s="266"/>
      <c r="I5" s="266"/>
      <c r="J5" s="266"/>
      <c r="L5" s="12">
        <v>125</v>
      </c>
      <c r="M5" s="71" t="s">
        <v>17</v>
      </c>
      <c r="N5" s="74"/>
      <c r="O5" s="70"/>
      <c r="P5" s="280"/>
      <c r="Q5" s="280"/>
      <c r="R5" s="280"/>
      <c r="S5" s="280"/>
      <c r="T5" s="280"/>
      <c r="U5" s="280"/>
      <c r="V5" s="280"/>
      <c r="W5" s="280"/>
      <c r="X5" s="269"/>
      <c r="Y5" s="273"/>
      <c r="Z5" s="274"/>
      <c r="AA5" s="273"/>
      <c r="AB5" s="274"/>
      <c r="AI5" s="71"/>
      <c r="AJ5" s="71"/>
      <c r="AK5" s="72"/>
      <c r="AL5" s="71"/>
    </row>
    <row r="6" spans="1:38" ht="15.75" customHeight="1">
      <c r="B6" s="266"/>
      <c r="C6" s="266"/>
      <c r="D6" s="266"/>
      <c r="E6" s="266"/>
      <c r="F6" s="266"/>
      <c r="G6" s="266"/>
      <c r="H6" s="266"/>
      <c r="I6" s="266"/>
      <c r="J6" s="266"/>
      <c r="L6" s="15">
        <v>245</v>
      </c>
      <c r="M6" s="68" t="s">
        <v>18</v>
      </c>
      <c r="N6" s="68"/>
      <c r="P6" s="280"/>
      <c r="Q6" s="280"/>
      <c r="R6" s="280"/>
      <c r="S6" s="280"/>
      <c r="T6" s="280"/>
      <c r="U6" s="280"/>
      <c r="V6" s="280"/>
      <c r="W6" s="280"/>
      <c r="X6" s="269"/>
      <c r="Y6" s="273"/>
      <c r="Z6" s="274"/>
      <c r="AA6" s="273"/>
      <c r="AB6" s="274"/>
      <c r="AI6" s="71"/>
      <c r="AJ6" s="71"/>
      <c r="AK6" s="72"/>
      <c r="AL6" s="71"/>
    </row>
    <row r="7" spans="1:38" ht="15.75" customHeight="1">
      <c r="A7" s="75"/>
      <c r="L7" s="12">
        <v>246</v>
      </c>
      <c r="M7" s="71" t="s">
        <v>19</v>
      </c>
      <c r="N7" s="71"/>
      <c r="P7" s="281"/>
      <c r="Q7" s="281"/>
      <c r="R7" s="281"/>
      <c r="S7" s="281"/>
      <c r="T7" s="281"/>
      <c r="U7" s="281"/>
      <c r="V7" s="281"/>
      <c r="W7" s="281"/>
      <c r="X7" s="269"/>
      <c r="Y7" s="275"/>
      <c r="Z7" s="276"/>
      <c r="AA7" s="275"/>
      <c r="AB7" s="276"/>
      <c r="AI7" s="71"/>
      <c r="AJ7" s="71"/>
      <c r="AK7" s="72"/>
      <c r="AL7" s="71"/>
    </row>
    <row r="8" spans="1:38" ht="15.75" customHeight="1">
      <c r="A8" s="75"/>
      <c r="B8" s="266" t="s">
        <v>20</v>
      </c>
      <c r="C8" s="266"/>
      <c r="D8" s="266"/>
      <c r="E8" s="266"/>
      <c r="F8" s="266"/>
      <c r="G8" s="266"/>
      <c r="H8" s="266"/>
      <c r="I8" s="266"/>
      <c r="J8" s="266"/>
      <c r="L8" s="76">
        <v>1</v>
      </c>
      <c r="M8" s="68" t="s">
        <v>21</v>
      </c>
      <c r="N8" s="68"/>
      <c r="P8" s="17">
        <v>1</v>
      </c>
      <c r="Q8" s="18">
        <v>1</v>
      </c>
      <c r="R8" s="18">
        <v>1</v>
      </c>
      <c r="S8" s="18">
        <v>1</v>
      </c>
      <c r="T8" s="18">
        <v>1</v>
      </c>
      <c r="U8" s="18">
        <v>1</v>
      </c>
      <c r="V8" s="18">
        <v>0</v>
      </c>
      <c r="W8" s="18">
        <v>0</v>
      </c>
      <c r="X8" s="18">
        <v>0</v>
      </c>
      <c r="Y8" s="277" t="s">
        <v>22</v>
      </c>
      <c r="Z8" s="277"/>
      <c r="AA8" s="277" t="s">
        <v>23</v>
      </c>
      <c r="AB8" s="277"/>
      <c r="AD8" s="71"/>
      <c r="AE8" s="71"/>
      <c r="AF8" s="71"/>
      <c r="AG8" s="71"/>
      <c r="AH8" s="72"/>
      <c r="AI8" s="71"/>
      <c r="AJ8" s="71"/>
      <c r="AK8" s="72"/>
      <c r="AL8" s="71"/>
    </row>
    <row r="9" spans="1:38" ht="15.75" customHeight="1">
      <c r="A9" s="75"/>
      <c r="B9" s="266"/>
      <c r="C9" s="266"/>
      <c r="D9" s="266"/>
      <c r="E9" s="266"/>
      <c r="F9" s="266"/>
      <c r="G9" s="266"/>
      <c r="H9" s="266"/>
      <c r="I9" s="266"/>
      <c r="J9" s="266"/>
      <c r="L9" s="76" t="s">
        <v>24</v>
      </c>
      <c r="M9" s="68" t="s">
        <v>25</v>
      </c>
      <c r="N9" s="68"/>
      <c r="P9" s="17">
        <v>2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1</v>
      </c>
      <c r="W9" s="18">
        <v>1</v>
      </c>
      <c r="X9" s="18">
        <v>1</v>
      </c>
      <c r="Y9" s="277" t="s">
        <v>22</v>
      </c>
      <c r="Z9" s="277"/>
      <c r="AA9" s="277" t="s">
        <v>23</v>
      </c>
      <c r="AB9" s="277"/>
      <c r="AD9" s="71"/>
      <c r="AE9" s="71"/>
      <c r="AF9" s="71"/>
      <c r="AG9" s="71"/>
      <c r="AH9" s="72"/>
      <c r="AI9" s="71"/>
      <c r="AJ9" s="71"/>
      <c r="AK9" s="72"/>
      <c r="AL9" s="71"/>
    </row>
    <row r="10" spans="1:38" ht="15.75" customHeight="1">
      <c r="A10" s="75"/>
      <c r="B10" s="265" t="s">
        <v>26</v>
      </c>
      <c r="C10" s="265"/>
      <c r="D10" s="265"/>
      <c r="E10" s="265"/>
      <c r="F10" s="265"/>
      <c r="G10" s="265"/>
      <c r="H10" s="265"/>
      <c r="I10" s="265"/>
      <c r="J10" s="265"/>
      <c r="L10" s="77" t="e">
        <f ca="1">INDIRECT("лоты!e"&amp;SUM(N1,3))</f>
        <v>#REF!</v>
      </c>
      <c r="M10" s="68" t="s">
        <v>27</v>
      </c>
      <c r="N10" s="68"/>
      <c r="P10" s="17">
        <v>3</v>
      </c>
      <c r="Q10" s="18">
        <v>1</v>
      </c>
      <c r="R10" s="18">
        <v>1</v>
      </c>
      <c r="S10" s="18">
        <v>1</v>
      </c>
      <c r="T10" s="18">
        <v>1</v>
      </c>
      <c r="U10" s="18">
        <v>1</v>
      </c>
      <c r="V10" s="18">
        <v>0</v>
      </c>
      <c r="W10" s="18">
        <v>0</v>
      </c>
      <c r="X10" s="18">
        <v>0</v>
      </c>
      <c r="Y10" s="277" t="s">
        <v>28</v>
      </c>
      <c r="Z10" s="277"/>
      <c r="AA10" s="277" t="s">
        <v>29</v>
      </c>
      <c r="AB10" s="277"/>
      <c r="AD10" s="71"/>
      <c r="AE10" s="71"/>
      <c r="AF10" s="71"/>
      <c r="AG10" s="71"/>
      <c r="AH10" s="72"/>
      <c r="AI10" s="71"/>
      <c r="AJ10" s="71"/>
      <c r="AK10" s="72"/>
      <c r="AL10" s="71"/>
    </row>
    <row r="11" spans="1:38" ht="15.75" customHeight="1">
      <c r="A11" s="75"/>
      <c r="B11" s="265"/>
      <c r="C11" s="265"/>
      <c r="D11" s="265"/>
      <c r="E11" s="265"/>
      <c r="F11" s="265"/>
      <c r="G11" s="265"/>
      <c r="H11" s="265"/>
      <c r="I11" s="265"/>
      <c r="J11" s="265"/>
      <c r="L11" s="12" t="str">
        <f>INDEX(C112:C221,MATCH(L9,C112:C221,0)-1)</f>
        <v>ТЦ "Москва"</v>
      </c>
      <c r="M11" s="20" t="s">
        <v>30</v>
      </c>
      <c r="N11" s="12"/>
      <c r="O11" s="21"/>
      <c r="P11" s="17">
        <v>4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1</v>
      </c>
      <c r="W11" s="18">
        <v>1</v>
      </c>
      <c r="X11" s="18">
        <v>1</v>
      </c>
      <c r="Y11" s="277" t="s">
        <v>28</v>
      </c>
      <c r="Z11" s="277"/>
      <c r="AA11" s="277" t="s">
        <v>29</v>
      </c>
      <c r="AB11" s="277"/>
      <c r="AD11" s="71"/>
      <c r="AE11" s="71"/>
      <c r="AF11" s="71"/>
      <c r="AG11" s="71"/>
      <c r="AH11" s="72"/>
      <c r="AI11" s="71"/>
      <c r="AJ11" s="71"/>
      <c r="AK11" s="72"/>
      <c r="AL11" s="71"/>
    </row>
    <row r="12" spans="1:38" ht="15.75" customHeight="1">
      <c r="A12" s="75"/>
      <c r="L12" s="20"/>
      <c r="M12" s="12"/>
      <c r="N12" s="12"/>
      <c r="O12" s="21"/>
      <c r="P12" s="2"/>
      <c r="Q12" s="6"/>
      <c r="R12" s="6"/>
      <c r="S12" s="6"/>
      <c r="T12" s="6"/>
      <c r="U12" s="6"/>
      <c r="V12" s="6"/>
      <c r="W12" s="6"/>
      <c r="X12" s="2"/>
      <c r="Y12" s="2"/>
      <c r="Z12" s="2"/>
      <c r="AA12" s="2"/>
      <c r="AB12" s="2"/>
      <c r="AD12" s="71"/>
      <c r="AE12" s="71"/>
      <c r="AF12" s="71"/>
      <c r="AG12" s="71"/>
      <c r="AH12" s="72"/>
      <c r="AI12" s="71"/>
      <c r="AJ12" s="71"/>
      <c r="AK12" s="72"/>
      <c r="AL12" s="71"/>
    </row>
    <row r="13" spans="1:38" ht="15.75" customHeight="1">
      <c r="A13" s="75"/>
      <c r="M13" s="12"/>
      <c r="N13" s="12"/>
      <c r="O13" s="21"/>
      <c r="P13" s="270" t="s">
        <v>33</v>
      </c>
      <c r="Q13" s="270"/>
      <c r="R13" s="270"/>
      <c r="S13" s="270"/>
      <c r="T13" s="270"/>
      <c r="U13" s="270"/>
      <c r="V13" s="270"/>
      <c r="W13" s="270"/>
      <c r="X13" s="270"/>
      <c r="Y13" s="270"/>
      <c r="Z13" s="270"/>
      <c r="AA13" s="270"/>
      <c r="AB13" s="270"/>
      <c r="AC13" s="78"/>
      <c r="AD13" s="71"/>
      <c r="AE13" s="71"/>
      <c r="AF13" s="71"/>
      <c r="AG13" s="71"/>
      <c r="AH13" s="72"/>
      <c r="AI13" s="71"/>
      <c r="AJ13" s="71"/>
      <c r="AK13" s="72"/>
      <c r="AL13" s="71"/>
    </row>
    <row r="14" spans="1:38" ht="15.75" customHeight="1">
      <c r="A14" s="75"/>
      <c r="B14" s="266"/>
      <c r="C14" s="266"/>
      <c r="D14" s="266"/>
      <c r="E14" s="266"/>
      <c r="F14" s="266"/>
      <c r="G14" s="266"/>
      <c r="H14" s="266"/>
      <c r="I14" s="266"/>
      <c r="J14" s="266"/>
      <c r="L14" s="20"/>
      <c r="M14" s="12"/>
      <c r="N14" s="12"/>
      <c r="O14" s="21"/>
      <c r="P14" s="2"/>
      <c r="Q14" s="6"/>
      <c r="R14" s="6"/>
      <c r="S14" s="6"/>
      <c r="T14" s="6"/>
      <c r="U14" s="6"/>
      <c r="V14" s="6"/>
      <c r="W14" s="6"/>
      <c r="X14" s="2"/>
      <c r="Y14" s="2"/>
      <c r="Z14" s="2"/>
      <c r="AA14" s="2"/>
      <c r="AB14" s="2"/>
      <c r="AD14" s="71"/>
      <c r="AE14" s="71"/>
      <c r="AF14" s="71"/>
      <c r="AG14" s="71"/>
      <c r="AH14" s="72"/>
      <c r="AI14" s="71"/>
      <c r="AJ14" s="71"/>
      <c r="AK14" s="72"/>
      <c r="AL14" s="71"/>
    </row>
    <row r="15" spans="1:38" ht="15.75" customHeight="1">
      <c r="A15" s="75"/>
      <c r="B15" s="266"/>
      <c r="C15" s="266"/>
      <c r="D15" s="266"/>
      <c r="E15" s="266"/>
      <c r="F15" s="266"/>
      <c r="G15" s="266"/>
      <c r="H15" s="266"/>
      <c r="I15" s="266"/>
      <c r="J15" s="266"/>
      <c r="L15" s="20"/>
      <c r="M15" s="12"/>
      <c r="N15" s="12"/>
      <c r="O15" s="21"/>
      <c r="P15" s="268" t="s">
        <v>5</v>
      </c>
      <c r="Q15" s="268"/>
      <c r="R15" s="268"/>
      <c r="S15" s="268"/>
      <c r="T15" s="269" t="s">
        <v>37</v>
      </c>
      <c r="U15" s="269"/>
      <c r="V15" s="269"/>
      <c r="W15" s="269" t="s">
        <v>38</v>
      </c>
      <c r="X15" s="269"/>
      <c r="Y15" s="269"/>
      <c r="Z15" s="269" t="s">
        <v>39</v>
      </c>
      <c r="AA15" s="269"/>
      <c r="AB15" s="269"/>
      <c r="AD15" s="71"/>
      <c r="AE15" s="71"/>
      <c r="AF15" s="71"/>
      <c r="AG15" s="71"/>
      <c r="AH15" s="72"/>
      <c r="AI15" s="71"/>
      <c r="AJ15" s="71"/>
      <c r="AK15" s="72"/>
      <c r="AL15" s="71"/>
    </row>
    <row r="16" spans="1:38" ht="15.75" customHeight="1">
      <c r="A16" s="75"/>
      <c r="B16" s="265" t="s">
        <v>150</v>
      </c>
      <c r="C16" s="265"/>
      <c r="D16" s="265"/>
      <c r="E16" s="265"/>
      <c r="F16" s="265"/>
      <c r="G16" s="265"/>
      <c r="H16" s="265"/>
      <c r="I16" s="265"/>
      <c r="J16" s="265"/>
      <c r="L16" s="20"/>
      <c r="M16" s="12"/>
      <c r="N16" s="12"/>
      <c r="O16" s="21"/>
      <c r="P16" s="268"/>
      <c r="Q16" s="268"/>
      <c r="R16" s="268"/>
      <c r="S16" s="268"/>
      <c r="T16" s="269"/>
      <c r="U16" s="269"/>
      <c r="V16" s="269"/>
      <c r="W16" s="269"/>
      <c r="X16" s="269"/>
      <c r="Y16" s="269"/>
      <c r="Z16" s="269"/>
      <c r="AA16" s="269"/>
      <c r="AB16" s="269"/>
      <c r="AD16" s="79"/>
      <c r="AE16" s="80"/>
      <c r="AF16" s="79"/>
      <c r="AG16" s="71"/>
      <c r="AH16" s="81"/>
      <c r="AI16" s="71"/>
      <c r="AJ16" s="81"/>
      <c r="AK16" s="71"/>
      <c r="AL16" s="71"/>
    </row>
    <row r="17" spans="1:38" ht="15.75" customHeight="1">
      <c r="A17" s="75"/>
      <c r="B17" s="265"/>
      <c r="C17" s="265"/>
      <c r="D17" s="265"/>
      <c r="E17" s="265"/>
      <c r="F17" s="265"/>
      <c r="G17" s="265"/>
      <c r="H17" s="265"/>
      <c r="I17" s="265"/>
      <c r="J17" s="265"/>
      <c r="L17" s="12"/>
      <c r="M17" s="12"/>
      <c r="N17" s="12"/>
      <c r="O17" s="21"/>
      <c r="P17" s="268" t="s">
        <v>41</v>
      </c>
      <c r="Q17" s="268"/>
      <c r="R17" s="268"/>
      <c r="S17" s="268"/>
      <c r="T17" s="269" t="s">
        <v>42</v>
      </c>
      <c r="U17" s="269"/>
      <c r="V17" s="269"/>
      <c r="W17" s="269" t="s">
        <v>43</v>
      </c>
      <c r="X17" s="269"/>
      <c r="Y17" s="269"/>
      <c r="Z17" s="269" t="s">
        <v>41</v>
      </c>
      <c r="AA17" s="269"/>
      <c r="AB17" s="269"/>
      <c r="AD17" s="79"/>
      <c r="AE17" s="80"/>
      <c r="AF17" s="79"/>
      <c r="AG17" s="71"/>
      <c r="AH17" s="81"/>
      <c r="AI17" s="71"/>
      <c r="AJ17" s="81"/>
      <c r="AK17" s="71"/>
      <c r="AL17" s="71"/>
    </row>
    <row r="18" spans="1:38" ht="15.75" customHeight="1">
      <c r="A18" s="75"/>
      <c r="L18" s="12"/>
      <c r="M18" s="12"/>
      <c r="N18" s="12"/>
      <c r="O18" s="21"/>
      <c r="P18" s="2"/>
      <c r="Q18" s="6"/>
      <c r="R18" s="6"/>
      <c r="S18" s="6"/>
      <c r="T18" s="6"/>
      <c r="U18" s="6"/>
      <c r="V18" s="6"/>
      <c r="W18" s="6"/>
      <c r="X18" s="2"/>
      <c r="Y18" s="2"/>
      <c r="Z18" s="2"/>
      <c r="AA18" s="2"/>
      <c r="AB18" s="2"/>
      <c r="AD18" s="79"/>
      <c r="AE18" s="80"/>
      <c r="AF18" s="79"/>
      <c r="AG18" s="71"/>
      <c r="AH18" s="81"/>
      <c r="AI18" s="71"/>
      <c r="AJ18" s="81"/>
      <c r="AK18" s="71"/>
      <c r="AL18" s="71"/>
    </row>
    <row r="19" spans="1:38" ht="15.75" customHeight="1">
      <c r="A19" s="75"/>
      <c r="B19" s="266" t="s">
        <v>45</v>
      </c>
      <c r="C19" s="266"/>
      <c r="D19" s="266"/>
      <c r="E19" s="266"/>
      <c r="F19" s="266"/>
      <c r="G19" s="266"/>
      <c r="H19" s="266"/>
      <c r="I19" s="266"/>
      <c r="J19" s="266"/>
      <c r="L19" s="12"/>
      <c r="M19" s="12"/>
      <c r="N19" s="12"/>
      <c r="O19" s="21"/>
      <c r="P19" s="267" t="s">
        <v>47</v>
      </c>
      <c r="Q19" s="267"/>
      <c r="R19" s="267"/>
      <c r="S19" s="267"/>
      <c r="T19" s="267"/>
      <c r="U19" s="267"/>
      <c r="V19" s="267"/>
      <c r="W19" s="267"/>
      <c r="X19" s="267"/>
      <c r="Y19" s="267"/>
      <c r="Z19" s="267"/>
      <c r="AA19" s="267"/>
      <c r="AB19" s="267"/>
      <c r="AD19" s="79"/>
      <c r="AE19" s="80"/>
      <c r="AF19" s="79"/>
      <c r="AG19" s="71"/>
      <c r="AH19" s="81"/>
      <c r="AI19" s="71"/>
      <c r="AJ19" s="81"/>
      <c r="AK19" s="71"/>
      <c r="AL19" s="71"/>
    </row>
    <row r="20" spans="1:38" ht="15.75" customHeight="1">
      <c r="A20" s="75"/>
      <c r="B20" s="266"/>
      <c r="C20" s="266"/>
      <c r="D20" s="266"/>
      <c r="E20" s="266"/>
      <c r="F20" s="266"/>
      <c r="G20" s="266"/>
      <c r="H20" s="266"/>
      <c r="I20" s="266"/>
      <c r="J20" s="266"/>
      <c r="L20" s="12"/>
      <c r="M20" s="12"/>
      <c r="N20" s="12"/>
      <c r="O20" s="21"/>
      <c r="P20" s="2"/>
      <c r="Q20" s="6"/>
      <c r="R20" s="6"/>
      <c r="S20" s="6"/>
      <c r="T20" s="6"/>
      <c r="U20" s="6"/>
      <c r="V20" s="6"/>
      <c r="W20" s="6"/>
      <c r="X20" s="2"/>
      <c r="Y20" s="2"/>
      <c r="Z20" s="2"/>
      <c r="AA20" s="2"/>
      <c r="AB20" s="2"/>
      <c r="AD20" s="79"/>
      <c r="AE20" s="80"/>
      <c r="AF20" s="79"/>
      <c r="AG20" s="71"/>
      <c r="AH20" s="81"/>
      <c r="AI20" s="71"/>
      <c r="AJ20" s="81"/>
      <c r="AK20" s="71"/>
      <c r="AL20" s="71"/>
    </row>
    <row r="21" spans="1:38" ht="15.75" customHeight="1">
      <c r="A21" s="75"/>
      <c r="P21" s="252" t="s">
        <v>5</v>
      </c>
      <c r="Q21" s="252" t="s">
        <v>56</v>
      </c>
      <c r="R21" s="250" t="s">
        <v>57</v>
      </c>
      <c r="S21" s="251"/>
      <c r="T21" s="250" t="s">
        <v>58</v>
      </c>
      <c r="U21" s="251"/>
      <c r="V21" s="32"/>
      <c r="W21" s="252" t="s">
        <v>5</v>
      </c>
      <c r="X21" s="252" t="s">
        <v>56</v>
      </c>
      <c r="Y21" s="250" t="s">
        <v>57</v>
      </c>
      <c r="Z21" s="251"/>
      <c r="AA21" s="250" t="s">
        <v>58</v>
      </c>
      <c r="AB21" s="251"/>
      <c r="AD21" s="79"/>
      <c r="AE21" s="80"/>
      <c r="AF21" s="79"/>
      <c r="AG21" s="71"/>
      <c r="AH21" s="81"/>
      <c r="AI21" s="71"/>
      <c r="AJ21" s="81"/>
      <c r="AK21" s="71"/>
      <c r="AL21" s="71"/>
    </row>
    <row r="22" spans="1:38" ht="15.75" customHeight="1">
      <c r="A22" s="75"/>
      <c r="B22" s="265" t="s">
        <v>151</v>
      </c>
      <c r="C22" s="265"/>
      <c r="D22" s="265"/>
      <c r="E22" s="265"/>
      <c r="F22" s="265"/>
      <c r="G22" s="265"/>
      <c r="H22" s="265"/>
      <c r="I22" s="265"/>
      <c r="J22" s="265"/>
      <c r="P22" s="253"/>
      <c r="Q22" s="253"/>
      <c r="R22" s="252" t="s">
        <v>60</v>
      </c>
      <c r="S22" s="252" t="s">
        <v>61</v>
      </c>
      <c r="T22" s="252" t="s">
        <v>60</v>
      </c>
      <c r="U22" s="252" t="s">
        <v>61</v>
      </c>
      <c r="V22" s="32"/>
      <c r="W22" s="253"/>
      <c r="X22" s="253"/>
      <c r="Y22" s="252" t="s">
        <v>60</v>
      </c>
      <c r="Z22" s="252" t="s">
        <v>61</v>
      </c>
      <c r="AA22" s="252" t="s">
        <v>60</v>
      </c>
      <c r="AB22" s="252" t="s">
        <v>61</v>
      </c>
      <c r="AD22" s="79"/>
      <c r="AE22" s="80"/>
      <c r="AF22" s="79"/>
      <c r="AG22" s="71"/>
      <c r="AH22" s="81"/>
      <c r="AI22" s="71"/>
      <c r="AJ22" s="81"/>
      <c r="AK22" s="71"/>
      <c r="AL22" s="71"/>
    </row>
    <row r="23" spans="1:38" ht="15.75" customHeight="1">
      <c r="A23" s="75"/>
      <c r="B23" s="265"/>
      <c r="C23" s="265"/>
      <c r="D23" s="265"/>
      <c r="E23" s="265"/>
      <c r="F23" s="265"/>
      <c r="G23" s="265"/>
      <c r="H23" s="265"/>
      <c r="I23" s="265"/>
      <c r="J23" s="265"/>
      <c r="P23" s="253"/>
      <c r="Q23" s="253"/>
      <c r="R23" s="253"/>
      <c r="S23" s="253"/>
      <c r="T23" s="253"/>
      <c r="U23" s="253"/>
      <c r="V23" s="32"/>
      <c r="W23" s="253"/>
      <c r="X23" s="253"/>
      <c r="Y23" s="253"/>
      <c r="Z23" s="253"/>
      <c r="AA23" s="253"/>
      <c r="AB23" s="253"/>
      <c r="AD23" s="79"/>
      <c r="AE23" s="80"/>
      <c r="AF23" s="79"/>
      <c r="AG23" s="71"/>
      <c r="AH23" s="81"/>
      <c r="AI23" s="71"/>
      <c r="AJ23" s="81"/>
      <c r="AK23" s="71"/>
      <c r="AL23" s="71"/>
    </row>
    <row r="24" spans="1:38" ht="15.75" customHeight="1">
      <c r="A24" s="75"/>
      <c r="P24" s="253"/>
      <c r="Q24" s="253"/>
      <c r="R24" s="253"/>
      <c r="S24" s="253"/>
      <c r="T24" s="253"/>
      <c r="U24" s="253"/>
      <c r="V24" s="32"/>
      <c r="W24" s="253"/>
      <c r="X24" s="253"/>
      <c r="Y24" s="253"/>
      <c r="Z24" s="253"/>
      <c r="AA24" s="253"/>
      <c r="AB24" s="253"/>
      <c r="AD24" s="79"/>
      <c r="AE24" s="80"/>
      <c r="AF24" s="79"/>
      <c r="AG24" s="71"/>
      <c r="AH24" s="81"/>
      <c r="AI24" s="71"/>
      <c r="AJ24" s="81"/>
      <c r="AK24" s="71"/>
      <c r="AL24" s="71"/>
    </row>
    <row r="25" spans="1:38" ht="15.75" customHeight="1">
      <c r="A25" s="75"/>
      <c r="P25" s="253"/>
      <c r="Q25" s="253"/>
      <c r="R25" s="253"/>
      <c r="S25" s="253"/>
      <c r="T25" s="253"/>
      <c r="U25" s="253"/>
      <c r="V25" s="32"/>
      <c r="W25" s="253"/>
      <c r="X25" s="253"/>
      <c r="Y25" s="253"/>
      <c r="Z25" s="253"/>
      <c r="AA25" s="253"/>
      <c r="AB25" s="253"/>
      <c r="AD25" s="79"/>
      <c r="AE25" s="80"/>
      <c r="AF25" s="79"/>
      <c r="AG25" s="71"/>
      <c r="AH25" s="81"/>
      <c r="AI25" s="71"/>
      <c r="AJ25" s="81"/>
      <c r="AK25" s="71"/>
      <c r="AL25" s="71"/>
    </row>
    <row r="26" spans="1:38" ht="15.75" customHeight="1">
      <c r="A26" s="75"/>
      <c r="B26" s="265" t="s">
        <v>152</v>
      </c>
      <c r="C26" s="265"/>
      <c r="D26" s="265"/>
      <c r="E26" s="265"/>
      <c r="F26" s="265"/>
      <c r="G26" s="265"/>
      <c r="H26" s="265"/>
      <c r="I26" s="265"/>
      <c r="J26" s="265"/>
      <c r="P26" s="254"/>
      <c r="Q26" s="254"/>
      <c r="R26" s="254"/>
      <c r="S26" s="254"/>
      <c r="T26" s="254"/>
      <c r="U26" s="254"/>
      <c r="V26" s="33"/>
      <c r="W26" s="254"/>
      <c r="X26" s="254"/>
      <c r="Y26" s="254"/>
      <c r="Z26" s="254"/>
      <c r="AA26" s="254"/>
      <c r="AB26" s="254"/>
      <c r="AC26" s="78"/>
      <c r="AD26" s="79"/>
      <c r="AE26" s="80"/>
      <c r="AF26" s="79"/>
      <c r="AG26" s="71"/>
      <c r="AH26" s="81"/>
      <c r="AI26" s="71"/>
      <c r="AJ26" s="81"/>
      <c r="AK26" s="71"/>
      <c r="AL26" s="71"/>
    </row>
    <row r="27" spans="1:38" ht="15.75" customHeight="1">
      <c r="A27" s="75"/>
      <c r="B27" s="265"/>
      <c r="C27" s="265"/>
      <c r="D27" s="265"/>
      <c r="E27" s="265"/>
      <c r="F27" s="265"/>
      <c r="G27" s="265"/>
      <c r="H27" s="265"/>
      <c r="I27" s="265"/>
      <c r="J27" s="265"/>
      <c r="N27" s="58">
        <v>180</v>
      </c>
      <c r="P27" s="34">
        <v>1</v>
      </c>
      <c r="Q27" s="35">
        <v>0.125</v>
      </c>
      <c r="R27" s="34">
        <v>0</v>
      </c>
      <c r="S27" s="34" t="s">
        <v>63</v>
      </c>
      <c r="T27" s="34">
        <v>0</v>
      </c>
      <c r="U27" s="34" t="s">
        <v>63</v>
      </c>
      <c r="V27" s="33"/>
      <c r="W27" s="36">
        <v>2</v>
      </c>
      <c r="X27" s="35">
        <v>0.125</v>
      </c>
      <c r="Y27" s="34">
        <v>0</v>
      </c>
      <c r="Z27" s="34" t="s">
        <v>63</v>
      </c>
      <c r="AA27" s="34">
        <v>0</v>
      </c>
      <c r="AB27" s="34" t="s">
        <v>63</v>
      </c>
      <c r="AC27" s="78"/>
      <c r="AD27" s="79"/>
      <c r="AE27" s="80"/>
      <c r="AF27" s="79"/>
      <c r="AG27" s="71"/>
      <c r="AH27" s="81"/>
      <c r="AI27" s="71"/>
      <c r="AJ27" s="81"/>
      <c r="AK27" s="71"/>
      <c r="AL27" s="71"/>
    </row>
    <row r="28" spans="1:38" ht="15.75" customHeight="1">
      <c r="A28" s="75"/>
      <c r="B28" s="265" t="s">
        <v>153</v>
      </c>
      <c r="C28" s="265"/>
      <c r="D28" s="265"/>
      <c r="E28" s="265"/>
      <c r="F28" s="265"/>
      <c r="G28" s="265"/>
      <c r="H28" s="265"/>
      <c r="I28" s="265"/>
      <c r="J28" s="265"/>
      <c r="N28" s="58">
        <v>210</v>
      </c>
      <c r="P28" s="17">
        <v>1</v>
      </c>
      <c r="Q28" s="37">
        <v>0.14583333333333301</v>
      </c>
      <c r="R28" s="34">
        <v>0</v>
      </c>
      <c r="S28" s="34" t="s">
        <v>63</v>
      </c>
      <c r="T28" s="34">
        <v>0</v>
      </c>
      <c r="U28" s="34" t="s">
        <v>63</v>
      </c>
      <c r="V28" s="32"/>
      <c r="W28" s="38">
        <v>2</v>
      </c>
      <c r="X28" s="37">
        <v>0.14583333333333301</v>
      </c>
      <c r="Y28" s="34">
        <v>0</v>
      </c>
      <c r="Z28" s="34" t="s">
        <v>63</v>
      </c>
      <c r="AA28" s="34">
        <v>0</v>
      </c>
      <c r="AB28" s="34" t="s">
        <v>63</v>
      </c>
      <c r="AD28" s="79"/>
      <c r="AE28" s="80"/>
      <c r="AF28" s="79"/>
      <c r="AG28" s="71"/>
      <c r="AH28" s="81"/>
      <c r="AI28" s="71"/>
      <c r="AJ28" s="81"/>
      <c r="AK28" s="71"/>
      <c r="AL28" s="71"/>
    </row>
    <row r="29" spans="1:38" ht="15.75" customHeight="1">
      <c r="A29" s="75"/>
      <c r="B29" s="265"/>
      <c r="C29" s="265"/>
      <c r="D29" s="265"/>
      <c r="E29" s="265"/>
      <c r="F29" s="265"/>
      <c r="G29" s="265"/>
      <c r="H29" s="265"/>
      <c r="I29" s="265"/>
      <c r="J29" s="265"/>
      <c r="N29" s="58">
        <v>240</v>
      </c>
      <c r="P29" s="17">
        <v>1</v>
      </c>
      <c r="Q29" s="37">
        <v>0.16666666666666699</v>
      </c>
      <c r="R29" s="34">
        <v>0</v>
      </c>
      <c r="S29" s="34" t="s">
        <v>63</v>
      </c>
      <c r="T29" s="34">
        <v>0</v>
      </c>
      <c r="U29" s="34" t="s">
        <v>63</v>
      </c>
      <c r="V29" s="32"/>
      <c r="W29" s="38">
        <v>2</v>
      </c>
      <c r="X29" s="37">
        <v>0.16666666666666699</v>
      </c>
      <c r="Y29" s="34">
        <v>0</v>
      </c>
      <c r="Z29" s="34" t="s">
        <v>63</v>
      </c>
      <c r="AA29" s="34">
        <v>0</v>
      </c>
      <c r="AB29" s="34" t="s">
        <v>63</v>
      </c>
      <c r="AD29" s="79"/>
      <c r="AE29" s="80"/>
      <c r="AF29" s="79"/>
      <c r="AG29" s="71"/>
      <c r="AH29" s="81"/>
      <c r="AI29" s="71"/>
      <c r="AJ29" s="81"/>
      <c r="AK29" s="71"/>
      <c r="AL29" s="71"/>
    </row>
    <row r="30" spans="1:38" ht="15.75" customHeight="1">
      <c r="A30" s="75"/>
      <c r="B30" s="265" t="str">
        <f>"Конечный пункт: "&amp;L11</f>
        <v>Конечный пункт: ТЦ "Москва"</v>
      </c>
      <c r="C30" s="265"/>
      <c r="D30" s="265"/>
      <c r="E30" s="265"/>
      <c r="F30" s="265"/>
      <c r="G30" s="265"/>
      <c r="H30" s="265"/>
      <c r="I30" s="265"/>
      <c r="J30" s="265"/>
      <c r="N30" s="58">
        <v>270</v>
      </c>
      <c r="P30" s="17">
        <v>1</v>
      </c>
      <c r="Q30" s="37">
        <v>0.1875</v>
      </c>
      <c r="R30" s="34">
        <v>0</v>
      </c>
      <c r="S30" s="34" t="s">
        <v>63</v>
      </c>
      <c r="T30" s="34">
        <v>0</v>
      </c>
      <c r="U30" s="34" t="s">
        <v>63</v>
      </c>
      <c r="V30" s="32"/>
      <c r="W30" s="38">
        <v>2</v>
      </c>
      <c r="X30" s="37">
        <v>0.1875</v>
      </c>
      <c r="Y30" s="34">
        <v>0</v>
      </c>
      <c r="Z30" s="34" t="s">
        <v>63</v>
      </c>
      <c r="AA30" s="34">
        <v>0</v>
      </c>
      <c r="AB30" s="34" t="s">
        <v>63</v>
      </c>
      <c r="AD30" s="79"/>
      <c r="AE30" s="80"/>
      <c r="AF30" s="79"/>
      <c r="AG30" s="71"/>
      <c r="AH30" s="81"/>
      <c r="AI30" s="71"/>
      <c r="AJ30" s="81"/>
      <c r="AK30" s="71"/>
      <c r="AL30" s="71"/>
    </row>
    <row r="31" spans="1:38" ht="15.75" customHeight="1">
      <c r="A31" s="75"/>
      <c r="B31" s="265"/>
      <c r="C31" s="265"/>
      <c r="D31" s="265"/>
      <c r="E31" s="265"/>
      <c r="F31" s="265"/>
      <c r="G31" s="265"/>
      <c r="H31" s="265"/>
      <c r="I31" s="265"/>
      <c r="J31" s="265"/>
      <c r="N31" s="58">
        <v>300</v>
      </c>
      <c r="P31" s="17">
        <v>1</v>
      </c>
      <c r="Q31" s="37">
        <v>0.20833333333333334</v>
      </c>
      <c r="R31" s="34">
        <v>0</v>
      </c>
      <c r="S31" s="34" t="s">
        <v>63</v>
      </c>
      <c r="T31" s="34">
        <v>0</v>
      </c>
      <c r="U31" s="34" t="s">
        <v>63</v>
      </c>
      <c r="V31" s="32"/>
      <c r="W31" s="38">
        <v>2</v>
      </c>
      <c r="X31" s="39">
        <v>0.20833333333333334</v>
      </c>
      <c r="Y31" s="34">
        <v>0</v>
      </c>
      <c r="Z31" s="34" t="s">
        <v>63</v>
      </c>
      <c r="AA31" s="34">
        <v>0</v>
      </c>
      <c r="AB31" s="34" t="s">
        <v>63</v>
      </c>
      <c r="AD31" s="79"/>
      <c r="AE31" s="80"/>
      <c r="AF31" s="79"/>
      <c r="AG31" s="71"/>
      <c r="AH31" s="81"/>
      <c r="AI31" s="71"/>
      <c r="AJ31" s="81"/>
      <c r="AK31" s="71"/>
      <c r="AL31" s="71"/>
    </row>
    <row r="32" spans="1:38" ht="15.75" customHeight="1">
      <c r="A32" s="75"/>
      <c r="B32" s="75"/>
      <c r="C32" s="75"/>
      <c r="D32" s="75"/>
      <c r="E32" s="75"/>
      <c r="F32" s="75"/>
      <c r="G32" s="75"/>
      <c r="H32" s="75"/>
      <c r="I32" s="75"/>
      <c r="N32" s="82">
        <v>330</v>
      </c>
      <c r="P32" s="34">
        <v>1</v>
      </c>
      <c r="Q32" s="35">
        <v>0.22916666666666666</v>
      </c>
      <c r="R32" s="34">
        <v>0</v>
      </c>
      <c r="S32" s="34" t="s">
        <v>63</v>
      </c>
      <c r="T32" s="34">
        <v>0</v>
      </c>
      <c r="U32" s="34" t="s">
        <v>63</v>
      </c>
      <c r="V32" s="33"/>
      <c r="W32" s="36">
        <v>2</v>
      </c>
      <c r="X32" s="41">
        <v>0.22916666666666666</v>
      </c>
      <c r="Y32" s="34">
        <v>0</v>
      </c>
      <c r="Z32" s="34" t="s">
        <v>63</v>
      </c>
      <c r="AA32" s="34">
        <v>0</v>
      </c>
      <c r="AB32" s="34" t="s">
        <v>63</v>
      </c>
      <c r="AC32" s="78"/>
      <c r="AD32" s="79"/>
      <c r="AE32" s="80"/>
      <c r="AF32" s="79"/>
      <c r="AG32" s="71"/>
      <c r="AH32" s="81"/>
      <c r="AI32" s="71"/>
      <c r="AJ32" s="81"/>
      <c r="AK32" s="71"/>
      <c r="AL32" s="71"/>
    </row>
    <row r="33" spans="1:38" ht="15.75" customHeight="1">
      <c r="A33" s="75"/>
      <c r="B33" s="266" t="s">
        <v>68</v>
      </c>
      <c r="C33" s="266"/>
      <c r="D33" s="266"/>
      <c r="E33" s="266"/>
      <c r="F33" s="266"/>
      <c r="G33" s="266"/>
      <c r="H33" s="266"/>
      <c r="I33" s="266"/>
      <c r="J33" s="266"/>
      <c r="N33" s="82">
        <v>360</v>
      </c>
      <c r="P33" s="34">
        <v>1</v>
      </c>
      <c r="Q33" s="35">
        <v>0.25</v>
      </c>
      <c r="R33" s="34">
        <v>0</v>
      </c>
      <c r="S33" s="34" t="s">
        <v>63</v>
      </c>
      <c r="T33" s="34">
        <v>0</v>
      </c>
      <c r="U33" s="34" t="s">
        <v>63</v>
      </c>
      <c r="V33" s="33"/>
      <c r="W33" s="36">
        <v>2</v>
      </c>
      <c r="X33" s="41">
        <v>0.25</v>
      </c>
      <c r="Y33" s="34">
        <v>0</v>
      </c>
      <c r="Z33" s="34" t="s">
        <v>63</v>
      </c>
      <c r="AA33" s="34">
        <v>0</v>
      </c>
      <c r="AB33" s="34" t="s">
        <v>63</v>
      </c>
      <c r="AC33" s="78"/>
      <c r="AD33" s="79"/>
      <c r="AE33" s="80"/>
      <c r="AF33" s="79"/>
      <c r="AG33" s="71"/>
      <c r="AH33" s="81"/>
      <c r="AI33" s="71"/>
      <c r="AJ33" s="81"/>
      <c r="AK33" s="71"/>
      <c r="AL33" s="71"/>
    </row>
    <row r="34" spans="1:38" ht="15.75" customHeight="1">
      <c r="A34" s="75"/>
      <c r="B34" s="266"/>
      <c r="C34" s="266"/>
      <c r="D34" s="266"/>
      <c r="E34" s="266"/>
      <c r="F34" s="266"/>
      <c r="G34" s="266"/>
      <c r="H34" s="266"/>
      <c r="I34" s="266"/>
      <c r="J34" s="266"/>
      <c r="N34" s="58">
        <v>390</v>
      </c>
      <c r="O34" s="64"/>
      <c r="P34" s="34">
        <v>1</v>
      </c>
      <c r="Q34" s="35">
        <v>0.27083333333333331</v>
      </c>
      <c r="R34" s="34">
        <v>2</v>
      </c>
      <c r="S34" s="34" t="s">
        <v>72</v>
      </c>
      <c r="T34" s="34">
        <v>2</v>
      </c>
      <c r="U34" s="34" t="s">
        <v>72</v>
      </c>
      <c r="V34" s="33"/>
      <c r="W34" s="36">
        <v>2</v>
      </c>
      <c r="X34" s="41">
        <v>0.27083333333333331</v>
      </c>
      <c r="Y34" s="34">
        <v>0</v>
      </c>
      <c r="Z34" s="34" t="s">
        <v>63</v>
      </c>
      <c r="AA34" s="34">
        <v>0</v>
      </c>
      <c r="AB34" s="34" t="s">
        <v>63</v>
      </c>
      <c r="AC34" s="78"/>
      <c r="AD34" s="79"/>
      <c r="AE34" s="80"/>
      <c r="AF34" s="79"/>
      <c r="AG34" s="71"/>
      <c r="AH34" s="81"/>
      <c r="AI34" s="71"/>
      <c r="AJ34" s="81"/>
      <c r="AK34" s="71"/>
      <c r="AL34" s="71"/>
    </row>
    <row r="35" spans="1:38" ht="15.75" customHeight="1">
      <c r="A35" s="75"/>
      <c r="B35" s="264" t="s">
        <v>69</v>
      </c>
      <c r="C35" s="264"/>
      <c r="D35" s="264"/>
      <c r="E35" s="263">
        <f t="array" ref="E35">ROUND(MAX(IF(G104:G222=0,H104:H222)),2)</f>
        <v>9.94</v>
      </c>
      <c r="F35" s="75"/>
      <c r="G35" s="75"/>
      <c r="H35" s="75"/>
      <c r="I35" s="75"/>
      <c r="N35" s="58">
        <v>420</v>
      </c>
      <c r="O35" s="64"/>
      <c r="P35" s="34">
        <v>1</v>
      </c>
      <c r="Q35" s="35">
        <v>0.29166666666666669</v>
      </c>
      <c r="R35" s="34">
        <v>3</v>
      </c>
      <c r="S35" s="34">
        <v>10</v>
      </c>
      <c r="T35" s="34">
        <v>3</v>
      </c>
      <c r="U35" s="34">
        <v>10</v>
      </c>
      <c r="V35" s="33"/>
      <c r="W35" s="36">
        <v>2</v>
      </c>
      <c r="X35" s="41">
        <v>0.29166666666666669</v>
      </c>
      <c r="Y35" s="34">
        <v>1</v>
      </c>
      <c r="Z35" s="34" t="s">
        <v>67</v>
      </c>
      <c r="AA35" s="34">
        <v>1</v>
      </c>
      <c r="AB35" s="34" t="s">
        <v>67</v>
      </c>
      <c r="AC35" s="78"/>
      <c r="AD35" s="79"/>
      <c r="AE35" s="80"/>
      <c r="AF35" s="79"/>
      <c r="AG35" s="71"/>
      <c r="AH35" s="81"/>
      <c r="AI35" s="71"/>
      <c r="AJ35" s="81"/>
      <c r="AK35" s="71"/>
      <c r="AL35" s="71"/>
    </row>
    <row r="36" spans="1:38" ht="15.75" customHeight="1">
      <c r="A36" s="75"/>
      <c r="B36" s="264"/>
      <c r="C36" s="264"/>
      <c r="D36" s="264"/>
      <c r="E36" s="263"/>
      <c r="F36" s="75"/>
      <c r="G36" s="75"/>
      <c r="H36" s="75"/>
      <c r="I36" s="75"/>
      <c r="N36" s="58">
        <v>450</v>
      </c>
      <c r="P36" s="17">
        <v>1</v>
      </c>
      <c r="Q36" s="37">
        <v>0.3125</v>
      </c>
      <c r="R36" s="34">
        <v>3</v>
      </c>
      <c r="S36" s="34">
        <v>10</v>
      </c>
      <c r="T36" s="34">
        <v>3</v>
      </c>
      <c r="U36" s="34">
        <v>10</v>
      </c>
      <c r="V36" s="32"/>
      <c r="W36" s="38">
        <v>2</v>
      </c>
      <c r="X36" s="39">
        <v>0.3125</v>
      </c>
      <c r="Y36" s="34">
        <v>2</v>
      </c>
      <c r="Z36" s="34" t="s">
        <v>67</v>
      </c>
      <c r="AA36" s="34">
        <v>2</v>
      </c>
      <c r="AB36" s="34" t="s">
        <v>67</v>
      </c>
      <c r="AD36" s="71"/>
      <c r="AE36" s="71"/>
      <c r="AF36" s="71"/>
      <c r="AG36" s="71"/>
      <c r="AH36" s="72"/>
      <c r="AI36" s="71"/>
      <c r="AJ36" s="71"/>
      <c r="AK36" s="71"/>
      <c r="AL36" s="71"/>
    </row>
    <row r="37" spans="1:38" ht="15.75" customHeight="1">
      <c r="B37" s="264" t="s">
        <v>70</v>
      </c>
      <c r="C37" s="264"/>
      <c r="D37" s="264"/>
      <c r="E37" s="263">
        <f t="array" ref="E37">ROUND(MAX(IF(G104:G222=1,H104:H222)),2)</f>
        <v>10.09</v>
      </c>
      <c r="F37" s="75"/>
      <c r="G37" s="75"/>
      <c r="H37" s="75"/>
      <c r="I37" s="75"/>
      <c r="N37" s="58">
        <v>480</v>
      </c>
      <c r="P37" s="17">
        <v>1</v>
      </c>
      <c r="Q37" s="37">
        <v>0.33333333333333331</v>
      </c>
      <c r="R37" s="34">
        <v>3</v>
      </c>
      <c r="S37" s="34">
        <v>10</v>
      </c>
      <c r="T37" s="34">
        <v>3</v>
      </c>
      <c r="U37" s="34">
        <v>10</v>
      </c>
      <c r="V37" s="32"/>
      <c r="W37" s="38">
        <v>2</v>
      </c>
      <c r="X37" s="39">
        <v>0.33333333333333331</v>
      </c>
      <c r="Y37" s="34">
        <v>1</v>
      </c>
      <c r="Z37" s="34" t="s">
        <v>67</v>
      </c>
      <c r="AA37" s="34">
        <v>1</v>
      </c>
      <c r="AB37" s="34" t="s">
        <v>67</v>
      </c>
    </row>
    <row r="38" spans="1:38" ht="15.75" customHeight="1">
      <c r="A38" s="75"/>
      <c r="B38" s="264"/>
      <c r="C38" s="264"/>
      <c r="D38" s="264"/>
      <c r="E38" s="263"/>
      <c r="F38" s="83"/>
      <c r="G38" s="83"/>
      <c r="H38" s="83"/>
      <c r="I38" s="83"/>
      <c r="N38" s="58">
        <v>510</v>
      </c>
      <c r="P38" s="17">
        <v>1</v>
      </c>
      <c r="Q38" s="37">
        <v>0.35416666666666669</v>
      </c>
      <c r="R38" s="34">
        <v>3</v>
      </c>
      <c r="S38" s="34">
        <v>10</v>
      </c>
      <c r="T38" s="34">
        <v>3</v>
      </c>
      <c r="U38" s="34">
        <v>10</v>
      </c>
      <c r="V38" s="32"/>
      <c r="W38" s="38">
        <v>2</v>
      </c>
      <c r="X38" s="39">
        <v>0.35416666666666669</v>
      </c>
      <c r="Y38" s="34">
        <v>2</v>
      </c>
      <c r="Z38" s="34" t="s">
        <v>67</v>
      </c>
      <c r="AA38" s="34">
        <v>2</v>
      </c>
      <c r="AB38" s="34" t="s">
        <v>67</v>
      </c>
    </row>
    <row r="39" spans="1:38" ht="15.75" customHeight="1">
      <c r="A39" s="75"/>
      <c r="B39" s="256" t="s">
        <v>71</v>
      </c>
      <c r="C39" s="256"/>
      <c r="D39" s="256"/>
      <c r="E39" s="263">
        <f>SUM(E35:E38)</f>
        <v>20.03</v>
      </c>
      <c r="F39" s="75"/>
      <c r="G39" s="75"/>
      <c r="H39" s="75"/>
      <c r="I39" s="75"/>
      <c r="N39" s="58">
        <v>540</v>
      </c>
      <c r="P39" s="17">
        <v>1</v>
      </c>
      <c r="Q39" s="37">
        <v>0.375</v>
      </c>
      <c r="R39" s="34">
        <v>3</v>
      </c>
      <c r="S39" s="34">
        <v>10</v>
      </c>
      <c r="T39" s="34">
        <v>3</v>
      </c>
      <c r="U39" s="34">
        <v>10</v>
      </c>
      <c r="V39" s="32"/>
      <c r="W39" s="38">
        <v>2</v>
      </c>
      <c r="X39" s="39">
        <v>0.375</v>
      </c>
      <c r="Y39" s="34">
        <v>1</v>
      </c>
      <c r="Z39" s="34" t="s">
        <v>67</v>
      </c>
      <c r="AA39" s="34">
        <v>1</v>
      </c>
      <c r="AB39" s="34" t="s">
        <v>67</v>
      </c>
    </row>
    <row r="40" spans="1:38" ht="15.75" customHeight="1">
      <c r="A40" s="75"/>
      <c r="B40" s="256"/>
      <c r="C40" s="256"/>
      <c r="D40" s="256"/>
      <c r="E40" s="263"/>
      <c r="F40" s="75"/>
      <c r="G40" s="75"/>
      <c r="H40" s="75"/>
      <c r="I40" s="75"/>
      <c r="L40" s="71"/>
      <c r="N40" s="58">
        <v>570</v>
      </c>
      <c r="P40" s="17">
        <v>1</v>
      </c>
      <c r="Q40" s="37">
        <v>0.39583333333333331</v>
      </c>
      <c r="R40" s="34">
        <v>1</v>
      </c>
      <c r="S40" s="34" t="s">
        <v>67</v>
      </c>
      <c r="T40" s="34">
        <v>1</v>
      </c>
      <c r="U40" s="34" t="s">
        <v>67</v>
      </c>
      <c r="V40" s="32"/>
      <c r="W40" s="38">
        <v>2</v>
      </c>
      <c r="X40" s="39">
        <v>0.39583333333333331</v>
      </c>
      <c r="Y40" s="34">
        <v>2</v>
      </c>
      <c r="Z40" s="34" t="s">
        <v>67</v>
      </c>
      <c r="AA40" s="34">
        <v>2</v>
      </c>
      <c r="AB40" s="34" t="s">
        <v>67</v>
      </c>
    </row>
    <row r="41" spans="1:38" ht="15.75" customHeight="1">
      <c r="A41" s="75"/>
      <c r="B41" s="256"/>
      <c r="C41" s="256"/>
      <c r="D41" s="256"/>
      <c r="E41" s="257"/>
      <c r="F41" s="84"/>
      <c r="G41" s="84"/>
      <c r="H41" s="84"/>
      <c r="I41" s="84"/>
      <c r="N41" s="58">
        <v>600</v>
      </c>
      <c r="P41" s="17">
        <v>1</v>
      </c>
      <c r="Q41" s="37">
        <v>0.41666666666666669</v>
      </c>
      <c r="R41" s="34">
        <v>2</v>
      </c>
      <c r="S41" s="34" t="s">
        <v>67</v>
      </c>
      <c r="T41" s="34">
        <v>2</v>
      </c>
      <c r="U41" s="34" t="s">
        <v>67</v>
      </c>
      <c r="V41" s="32"/>
      <c r="W41" s="38">
        <v>2</v>
      </c>
      <c r="X41" s="39">
        <v>0.41666666666666669</v>
      </c>
      <c r="Y41" s="34">
        <v>2</v>
      </c>
      <c r="Z41" s="34" t="s">
        <v>99</v>
      </c>
      <c r="AA41" s="34">
        <v>2</v>
      </c>
      <c r="AB41" s="34" t="s">
        <v>99</v>
      </c>
    </row>
    <row r="42" spans="1:38" ht="15.75" customHeight="1">
      <c r="A42" s="75"/>
      <c r="B42" s="256"/>
      <c r="C42" s="256"/>
      <c r="D42" s="256"/>
      <c r="E42" s="257"/>
      <c r="F42" s="75"/>
      <c r="G42" s="75"/>
      <c r="H42" s="75"/>
      <c r="I42" s="75"/>
      <c r="N42" s="58">
        <v>630</v>
      </c>
      <c r="P42" s="17">
        <v>1</v>
      </c>
      <c r="Q42" s="37">
        <v>0.4375</v>
      </c>
      <c r="R42" s="34">
        <v>1</v>
      </c>
      <c r="S42" s="34" t="s">
        <v>67</v>
      </c>
      <c r="T42" s="34">
        <v>1</v>
      </c>
      <c r="U42" s="34" t="s">
        <v>67</v>
      </c>
      <c r="V42" s="32"/>
      <c r="W42" s="38">
        <v>2</v>
      </c>
      <c r="X42" s="39">
        <v>0.4375</v>
      </c>
      <c r="Y42" s="34">
        <v>3</v>
      </c>
      <c r="Z42" s="34" t="s">
        <v>99</v>
      </c>
      <c r="AA42" s="34">
        <v>3</v>
      </c>
      <c r="AB42" s="34" t="s">
        <v>99</v>
      </c>
    </row>
    <row r="43" spans="1:38" ht="15.75" customHeight="1">
      <c r="A43" s="75"/>
      <c r="B43" s="75"/>
      <c r="C43" s="75"/>
      <c r="D43" s="75"/>
      <c r="E43" s="75"/>
      <c r="F43" s="75"/>
      <c r="G43" s="75"/>
      <c r="H43" s="75"/>
      <c r="I43" s="75"/>
      <c r="N43" s="58">
        <v>660</v>
      </c>
      <c r="P43" s="17">
        <v>1</v>
      </c>
      <c r="Q43" s="37">
        <v>0.45833333333333298</v>
      </c>
      <c r="R43" s="34">
        <v>2</v>
      </c>
      <c r="S43" s="34" t="s">
        <v>67</v>
      </c>
      <c r="T43" s="34">
        <v>2</v>
      </c>
      <c r="U43" s="34" t="s">
        <v>67</v>
      </c>
      <c r="V43" s="32"/>
      <c r="W43" s="38">
        <v>2</v>
      </c>
      <c r="X43" s="39">
        <v>0.45833333333333298</v>
      </c>
      <c r="Y43" s="34">
        <v>2</v>
      </c>
      <c r="Z43" s="34" t="s">
        <v>99</v>
      </c>
      <c r="AA43" s="34">
        <v>2</v>
      </c>
      <c r="AB43" s="34" t="s">
        <v>99</v>
      </c>
    </row>
    <row r="44" spans="1:38" ht="15.75" customHeight="1">
      <c r="A44" s="75"/>
      <c r="B44" s="75"/>
      <c r="C44" s="75"/>
      <c r="D44" s="75"/>
      <c r="E44" s="75"/>
      <c r="F44" s="75"/>
      <c r="G44" s="75"/>
      <c r="H44" s="75"/>
      <c r="I44" s="75"/>
      <c r="N44" s="58">
        <v>690</v>
      </c>
      <c r="P44" s="17">
        <v>1</v>
      </c>
      <c r="Q44" s="37">
        <v>0.47916666666666702</v>
      </c>
      <c r="R44" s="34">
        <v>1</v>
      </c>
      <c r="S44" s="34" t="s">
        <v>73</v>
      </c>
      <c r="T44" s="34">
        <v>1</v>
      </c>
      <c r="U44" s="34" t="s">
        <v>73</v>
      </c>
      <c r="V44" s="32"/>
      <c r="W44" s="38">
        <v>2</v>
      </c>
      <c r="X44" s="39">
        <v>0.47916666666666702</v>
      </c>
      <c r="Y44" s="34">
        <v>3</v>
      </c>
      <c r="Z44" s="34" t="s">
        <v>99</v>
      </c>
      <c r="AA44" s="34">
        <v>3</v>
      </c>
      <c r="AB44" s="34" t="s">
        <v>99</v>
      </c>
    </row>
    <row r="45" spans="1:38" ht="15.75" customHeight="1">
      <c r="A45" s="75"/>
      <c r="B45" s="75"/>
      <c r="C45" s="75"/>
      <c r="D45" s="75"/>
      <c r="E45" s="75"/>
      <c r="F45" s="75"/>
      <c r="G45" s="75"/>
      <c r="H45" s="75"/>
      <c r="I45" s="75"/>
      <c r="N45" s="58">
        <v>720</v>
      </c>
      <c r="P45" s="17">
        <v>1</v>
      </c>
      <c r="Q45" s="37">
        <v>0.5</v>
      </c>
      <c r="R45" s="34">
        <v>1</v>
      </c>
      <c r="S45" s="34" t="s">
        <v>73</v>
      </c>
      <c r="T45" s="34">
        <v>1</v>
      </c>
      <c r="U45" s="34" t="s">
        <v>73</v>
      </c>
      <c r="V45" s="32"/>
      <c r="W45" s="38">
        <v>2</v>
      </c>
      <c r="X45" s="39">
        <v>0.5</v>
      </c>
      <c r="Y45" s="34">
        <v>2</v>
      </c>
      <c r="Z45" s="34" t="s">
        <v>99</v>
      </c>
      <c r="AA45" s="34">
        <v>2</v>
      </c>
      <c r="AB45" s="34" t="s">
        <v>99</v>
      </c>
    </row>
    <row r="46" spans="1:38" ht="15.75" customHeight="1">
      <c r="A46" s="75"/>
      <c r="B46" s="75"/>
      <c r="C46" s="75"/>
      <c r="D46" s="75"/>
      <c r="E46" s="75"/>
      <c r="F46" s="75"/>
      <c r="G46" s="75"/>
      <c r="H46" s="75"/>
      <c r="I46" s="75"/>
      <c r="N46" s="58">
        <v>750</v>
      </c>
      <c r="P46" s="17">
        <v>1</v>
      </c>
      <c r="Q46" s="37">
        <v>0.52083333333333337</v>
      </c>
      <c r="R46" s="34">
        <v>2</v>
      </c>
      <c r="S46" s="34" t="s">
        <v>73</v>
      </c>
      <c r="T46" s="34">
        <v>2</v>
      </c>
      <c r="U46" s="34" t="s">
        <v>73</v>
      </c>
      <c r="V46" s="32"/>
      <c r="W46" s="38">
        <v>2</v>
      </c>
      <c r="X46" s="39">
        <v>0.52083333333333337</v>
      </c>
      <c r="Y46" s="34">
        <v>3</v>
      </c>
      <c r="Z46" s="34" t="s">
        <v>99</v>
      </c>
      <c r="AA46" s="34">
        <v>3</v>
      </c>
      <c r="AB46" s="34" t="s">
        <v>99</v>
      </c>
    </row>
    <row r="47" spans="1:38" ht="15.75" customHeight="1">
      <c r="A47" s="75"/>
      <c r="B47" s="75"/>
      <c r="C47" s="75"/>
      <c r="D47" s="75"/>
      <c r="E47" s="75"/>
      <c r="F47" s="75"/>
      <c r="G47" s="75"/>
      <c r="H47" s="75"/>
      <c r="I47" s="75"/>
      <c r="N47" s="58">
        <v>780</v>
      </c>
      <c r="P47" s="17">
        <v>1</v>
      </c>
      <c r="Q47" s="37">
        <v>0.54166666666666663</v>
      </c>
      <c r="R47" s="34">
        <v>1</v>
      </c>
      <c r="S47" s="34" t="s">
        <v>73</v>
      </c>
      <c r="T47" s="34">
        <v>1</v>
      </c>
      <c r="U47" s="34" t="s">
        <v>73</v>
      </c>
      <c r="V47" s="32"/>
      <c r="W47" s="38">
        <v>2</v>
      </c>
      <c r="X47" s="39">
        <v>0.54166666666666663</v>
      </c>
      <c r="Y47" s="34">
        <v>2</v>
      </c>
      <c r="Z47" s="34" t="s">
        <v>72</v>
      </c>
      <c r="AA47" s="34">
        <v>2</v>
      </c>
      <c r="AB47" s="34" t="s">
        <v>72</v>
      </c>
    </row>
    <row r="48" spans="1:38" ht="15.75" customHeight="1">
      <c r="A48" s="75"/>
      <c r="B48" s="75"/>
      <c r="C48" s="75"/>
      <c r="D48" s="75"/>
      <c r="E48" s="75"/>
      <c r="F48" s="75"/>
      <c r="G48" s="75"/>
      <c r="H48" s="75"/>
      <c r="I48" s="75"/>
      <c r="N48" s="58">
        <v>810</v>
      </c>
      <c r="P48" s="17">
        <v>1</v>
      </c>
      <c r="Q48" s="37">
        <v>0.5625</v>
      </c>
      <c r="R48" s="34">
        <v>1</v>
      </c>
      <c r="S48" s="34" t="s">
        <v>73</v>
      </c>
      <c r="T48" s="34">
        <v>1</v>
      </c>
      <c r="U48" s="34" t="s">
        <v>73</v>
      </c>
      <c r="V48" s="32"/>
      <c r="W48" s="38">
        <v>2</v>
      </c>
      <c r="X48" s="39">
        <v>0.5625</v>
      </c>
      <c r="Y48" s="34">
        <v>2</v>
      </c>
      <c r="Z48" s="34" t="s">
        <v>72</v>
      </c>
      <c r="AA48" s="34">
        <v>2</v>
      </c>
      <c r="AB48" s="34" t="s">
        <v>72</v>
      </c>
    </row>
    <row r="49" spans="1:34" ht="15.75" customHeight="1">
      <c r="A49" s="75"/>
      <c r="B49" s="75"/>
      <c r="C49" s="75"/>
      <c r="D49" s="75"/>
      <c r="E49" s="75"/>
      <c r="F49" s="75"/>
      <c r="G49" s="75"/>
      <c r="H49" s="75"/>
      <c r="I49" s="75"/>
      <c r="N49" s="58">
        <v>840</v>
      </c>
      <c r="P49" s="17">
        <v>1</v>
      </c>
      <c r="Q49" s="37">
        <v>0.58333333333333337</v>
      </c>
      <c r="R49" s="34">
        <v>2</v>
      </c>
      <c r="S49" s="34" t="s">
        <v>73</v>
      </c>
      <c r="T49" s="34">
        <v>2</v>
      </c>
      <c r="U49" s="34" t="s">
        <v>73</v>
      </c>
      <c r="V49" s="32"/>
      <c r="W49" s="38">
        <v>2</v>
      </c>
      <c r="X49" s="39">
        <v>0.58333333333333337</v>
      </c>
      <c r="Y49" s="34">
        <v>2</v>
      </c>
      <c r="Z49" s="34" t="s">
        <v>72</v>
      </c>
      <c r="AA49" s="34">
        <v>2</v>
      </c>
      <c r="AB49" s="34" t="s">
        <v>72</v>
      </c>
      <c r="AH49" s="58"/>
    </row>
    <row r="50" spans="1:34" ht="15.75" customHeight="1">
      <c r="A50" s="75"/>
      <c r="B50" s="75"/>
      <c r="C50" s="75"/>
      <c r="D50" s="75"/>
      <c r="E50" s="75"/>
      <c r="F50" s="75"/>
      <c r="G50" s="75"/>
      <c r="H50" s="75"/>
      <c r="I50" s="75"/>
      <c r="N50" s="58">
        <v>870</v>
      </c>
      <c r="P50" s="17">
        <v>1</v>
      </c>
      <c r="Q50" s="37">
        <v>0.60416666666666663</v>
      </c>
      <c r="R50" s="34">
        <v>1</v>
      </c>
      <c r="S50" s="34" t="s">
        <v>73</v>
      </c>
      <c r="T50" s="34">
        <v>1</v>
      </c>
      <c r="U50" s="34" t="s">
        <v>73</v>
      </c>
      <c r="V50" s="32"/>
      <c r="W50" s="38">
        <v>2</v>
      </c>
      <c r="X50" s="39">
        <v>0.60416666666666663</v>
      </c>
      <c r="Y50" s="34">
        <v>2</v>
      </c>
      <c r="Z50" s="34" t="s">
        <v>72</v>
      </c>
      <c r="AA50" s="34">
        <v>2</v>
      </c>
      <c r="AB50" s="34" t="s">
        <v>72</v>
      </c>
      <c r="AH50" s="58"/>
    </row>
    <row r="51" spans="1:34" ht="15.75" customHeight="1">
      <c r="A51" s="75"/>
      <c r="B51" s="75"/>
      <c r="C51" s="75"/>
      <c r="D51" s="75"/>
      <c r="E51" s="75"/>
      <c r="F51" s="75"/>
      <c r="G51" s="75"/>
      <c r="H51" s="75"/>
      <c r="I51" s="75"/>
      <c r="N51" s="58">
        <v>900</v>
      </c>
      <c r="P51" s="17">
        <v>1</v>
      </c>
      <c r="Q51" s="37">
        <v>0.625</v>
      </c>
      <c r="R51" s="34">
        <v>1</v>
      </c>
      <c r="S51" s="34" t="s">
        <v>73</v>
      </c>
      <c r="T51" s="34">
        <v>1</v>
      </c>
      <c r="U51" s="34" t="s">
        <v>73</v>
      </c>
      <c r="V51" s="32"/>
      <c r="W51" s="38">
        <v>2</v>
      </c>
      <c r="X51" s="39">
        <v>0.625</v>
      </c>
      <c r="Y51" s="34">
        <v>3</v>
      </c>
      <c r="Z51" s="34">
        <v>10</v>
      </c>
      <c r="AA51" s="34">
        <v>3</v>
      </c>
      <c r="AB51" s="34">
        <v>10</v>
      </c>
      <c r="AH51" s="58"/>
    </row>
    <row r="52" spans="1:34" ht="15.75" customHeight="1">
      <c r="A52" s="75"/>
      <c r="B52" s="75"/>
      <c r="C52" s="75"/>
      <c r="D52" s="75"/>
      <c r="E52" s="75"/>
      <c r="F52" s="75"/>
      <c r="G52" s="75"/>
      <c r="H52" s="75"/>
      <c r="I52" s="75"/>
      <c r="N52" s="58">
        <v>930</v>
      </c>
      <c r="P52" s="17">
        <v>1</v>
      </c>
      <c r="Q52" s="37">
        <v>0.64583333333333337</v>
      </c>
      <c r="R52" s="34">
        <v>2</v>
      </c>
      <c r="S52" s="34" t="s">
        <v>73</v>
      </c>
      <c r="T52" s="34">
        <v>2</v>
      </c>
      <c r="U52" s="34" t="s">
        <v>73</v>
      </c>
      <c r="V52" s="32"/>
      <c r="W52" s="38">
        <v>2</v>
      </c>
      <c r="X52" s="39">
        <v>0.64583333333333337</v>
      </c>
      <c r="Y52" s="34">
        <v>3</v>
      </c>
      <c r="Z52" s="34">
        <v>10</v>
      </c>
      <c r="AA52" s="34">
        <v>3</v>
      </c>
      <c r="AB52" s="34">
        <v>10</v>
      </c>
      <c r="AH52" s="58"/>
    </row>
    <row r="53" spans="1:34" ht="15.75" customHeight="1">
      <c r="A53" s="75"/>
      <c r="B53" s="75"/>
      <c r="C53" s="75"/>
      <c r="D53" s="75"/>
      <c r="E53" s="75"/>
      <c r="F53" s="75"/>
      <c r="G53" s="75"/>
      <c r="H53" s="75"/>
      <c r="I53" s="75"/>
      <c r="N53" s="58">
        <v>960</v>
      </c>
      <c r="P53" s="17">
        <v>1</v>
      </c>
      <c r="Q53" s="37">
        <v>0.66666666666666663</v>
      </c>
      <c r="R53" s="34">
        <v>2</v>
      </c>
      <c r="S53" s="34" t="s">
        <v>154</v>
      </c>
      <c r="T53" s="34">
        <v>2</v>
      </c>
      <c r="U53" s="34" t="s">
        <v>154</v>
      </c>
      <c r="V53" s="32"/>
      <c r="W53" s="38">
        <v>2</v>
      </c>
      <c r="X53" s="39">
        <v>0.66666666666666663</v>
      </c>
      <c r="Y53" s="34">
        <v>3</v>
      </c>
      <c r="Z53" s="34">
        <v>10</v>
      </c>
      <c r="AA53" s="34">
        <v>3</v>
      </c>
      <c r="AB53" s="34">
        <v>10</v>
      </c>
      <c r="AH53" s="58"/>
    </row>
    <row r="54" spans="1:34" ht="15.75" customHeight="1">
      <c r="A54" s="75"/>
      <c r="B54" s="75"/>
      <c r="C54" s="75"/>
      <c r="D54" s="75"/>
      <c r="E54" s="75"/>
      <c r="F54" s="75"/>
      <c r="G54" s="75"/>
      <c r="H54" s="75"/>
      <c r="I54" s="75"/>
      <c r="N54" s="58">
        <v>990</v>
      </c>
      <c r="P54" s="17">
        <v>1</v>
      </c>
      <c r="Q54" s="37">
        <v>0.6875</v>
      </c>
      <c r="R54" s="34">
        <v>2</v>
      </c>
      <c r="S54" s="34" t="s">
        <v>154</v>
      </c>
      <c r="T54" s="34">
        <v>2</v>
      </c>
      <c r="U54" s="34" t="s">
        <v>154</v>
      </c>
      <c r="V54" s="32"/>
      <c r="W54" s="38">
        <v>2</v>
      </c>
      <c r="X54" s="39">
        <v>0.6875</v>
      </c>
      <c r="Y54" s="34">
        <v>3</v>
      </c>
      <c r="Z54" s="34">
        <v>10</v>
      </c>
      <c r="AA54" s="34">
        <v>3</v>
      </c>
      <c r="AB54" s="34">
        <v>10</v>
      </c>
      <c r="AH54" s="58"/>
    </row>
    <row r="55" spans="1:34" ht="15.75" customHeight="1">
      <c r="A55" s="75"/>
      <c r="B55" s="75"/>
      <c r="C55" s="75"/>
      <c r="D55" s="75"/>
      <c r="E55" s="75"/>
      <c r="F55" s="75"/>
      <c r="G55" s="75"/>
      <c r="H55" s="75"/>
      <c r="I55" s="75"/>
      <c r="N55" s="58">
        <v>1020</v>
      </c>
      <c r="P55" s="17">
        <v>1</v>
      </c>
      <c r="Q55" s="37">
        <v>0.70833333333333337</v>
      </c>
      <c r="R55" s="34">
        <v>3</v>
      </c>
      <c r="S55" s="34" t="s">
        <v>154</v>
      </c>
      <c r="T55" s="34">
        <v>3</v>
      </c>
      <c r="U55" s="34" t="s">
        <v>154</v>
      </c>
      <c r="V55" s="32"/>
      <c r="W55" s="38">
        <v>2</v>
      </c>
      <c r="X55" s="39">
        <v>0.70833333333333337</v>
      </c>
      <c r="Y55" s="34">
        <v>3</v>
      </c>
      <c r="Z55" s="34">
        <v>10</v>
      </c>
      <c r="AA55" s="34">
        <v>3</v>
      </c>
      <c r="AB55" s="34">
        <v>10</v>
      </c>
      <c r="AH55" s="58"/>
    </row>
    <row r="56" spans="1:34" ht="15.75" customHeight="1">
      <c r="A56" s="75"/>
      <c r="B56" s="75"/>
      <c r="C56" s="75"/>
      <c r="D56" s="75"/>
      <c r="E56" s="75"/>
      <c r="F56" s="75"/>
      <c r="G56" s="75"/>
      <c r="H56" s="75"/>
      <c r="I56" s="75"/>
      <c r="N56" s="58">
        <v>1050</v>
      </c>
      <c r="P56" s="17">
        <v>1</v>
      </c>
      <c r="Q56" s="37">
        <v>0.72916666666666663</v>
      </c>
      <c r="R56" s="34">
        <v>2</v>
      </c>
      <c r="S56" s="34" t="s">
        <v>154</v>
      </c>
      <c r="T56" s="34">
        <v>2</v>
      </c>
      <c r="U56" s="34" t="s">
        <v>154</v>
      </c>
      <c r="V56" s="32"/>
      <c r="W56" s="38">
        <v>2</v>
      </c>
      <c r="X56" s="39">
        <v>0.72916666666666663</v>
      </c>
      <c r="Y56" s="34">
        <v>3</v>
      </c>
      <c r="Z56" s="34">
        <v>10</v>
      </c>
      <c r="AA56" s="34">
        <v>3</v>
      </c>
      <c r="AB56" s="34">
        <v>10</v>
      </c>
      <c r="AH56" s="58"/>
    </row>
    <row r="57" spans="1:34" ht="15.75" customHeight="1">
      <c r="A57" s="75"/>
      <c r="B57" s="75"/>
      <c r="C57" s="75"/>
      <c r="D57" s="75"/>
      <c r="E57" s="75"/>
      <c r="F57" s="75"/>
      <c r="G57" s="75"/>
      <c r="H57" s="75"/>
      <c r="I57" s="75"/>
      <c r="N57" s="58">
        <v>1080</v>
      </c>
      <c r="P57" s="17">
        <v>1</v>
      </c>
      <c r="Q57" s="37">
        <v>0.75</v>
      </c>
      <c r="R57" s="34">
        <v>2</v>
      </c>
      <c r="S57" s="34" t="s">
        <v>154</v>
      </c>
      <c r="T57" s="34">
        <v>2</v>
      </c>
      <c r="U57" s="34" t="s">
        <v>154</v>
      </c>
      <c r="V57" s="32"/>
      <c r="W57" s="38">
        <v>2</v>
      </c>
      <c r="X57" s="39">
        <v>0.75</v>
      </c>
      <c r="Y57" s="34">
        <v>3</v>
      </c>
      <c r="Z57" s="34">
        <v>10</v>
      </c>
      <c r="AA57" s="34">
        <v>3</v>
      </c>
      <c r="AB57" s="34">
        <v>10</v>
      </c>
      <c r="AH57" s="58"/>
    </row>
    <row r="58" spans="1:34" ht="15.75" customHeight="1">
      <c r="A58" s="75"/>
      <c r="B58" s="75"/>
      <c r="C58" s="75"/>
      <c r="D58" s="75"/>
      <c r="E58" s="75"/>
      <c r="F58" s="75"/>
      <c r="G58" s="75"/>
      <c r="H58" s="75"/>
      <c r="I58" s="75"/>
      <c r="N58" s="58">
        <v>1110</v>
      </c>
      <c r="P58" s="17">
        <v>1</v>
      </c>
      <c r="Q58" s="37">
        <v>0.77083333333333337</v>
      </c>
      <c r="R58" s="34">
        <v>3</v>
      </c>
      <c r="S58" s="34" t="s">
        <v>154</v>
      </c>
      <c r="T58" s="34">
        <v>3</v>
      </c>
      <c r="U58" s="34" t="s">
        <v>154</v>
      </c>
      <c r="V58" s="32"/>
      <c r="W58" s="38">
        <v>2</v>
      </c>
      <c r="X58" s="39">
        <v>0.77083333333333337</v>
      </c>
      <c r="Y58" s="34">
        <v>3</v>
      </c>
      <c r="Z58" s="34">
        <v>10</v>
      </c>
      <c r="AA58" s="34">
        <v>3</v>
      </c>
      <c r="AB58" s="34">
        <v>10</v>
      </c>
      <c r="AH58" s="58"/>
    </row>
    <row r="59" spans="1:34" ht="15.75" customHeight="1">
      <c r="A59" s="75"/>
      <c r="B59" s="75"/>
      <c r="C59" s="75"/>
      <c r="D59" s="75"/>
      <c r="E59" s="75"/>
      <c r="F59" s="75"/>
      <c r="G59" s="75"/>
      <c r="H59" s="75"/>
      <c r="I59" s="75"/>
      <c r="N59" s="58">
        <v>1140</v>
      </c>
      <c r="P59" s="17">
        <v>1</v>
      </c>
      <c r="Q59" s="37">
        <v>0.79166666666666663</v>
      </c>
      <c r="R59" s="34">
        <v>1</v>
      </c>
      <c r="S59" s="34" t="s">
        <v>73</v>
      </c>
      <c r="T59" s="34">
        <v>1</v>
      </c>
      <c r="U59" s="34" t="s">
        <v>73</v>
      </c>
      <c r="V59" s="32"/>
      <c r="W59" s="38">
        <v>2</v>
      </c>
      <c r="X59" s="39">
        <v>0.79166666666666663</v>
      </c>
      <c r="Y59" s="34">
        <v>3</v>
      </c>
      <c r="Z59" s="34">
        <v>10</v>
      </c>
      <c r="AA59" s="34">
        <v>3</v>
      </c>
      <c r="AB59" s="34">
        <v>10</v>
      </c>
      <c r="AH59" s="58"/>
    </row>
    <row r="60" spans="1:34" ht="15.75" customHeight="1">
      <c r="A60" s="75"/>
      <c r="B60" s="75"/>
      <c r="C60" s="75"/>
      <c r="D60" s="75"/>
      <c r="E60" s="83"/>
      <c r="F60" s="83"/>
      <c r="G60" s="83"/>
      <c r="H60" s="83"/>
      <c r="I60" s="83"/>
      <c r="N60" s="58">
        <v>1170</v>
      </c>
      <c r="P60" s="17">
        <v>1</v>
      </c>
      <c r="Q60" s="37">
        <v>0.8125</v>
      </c>
      <c r="R60" s="34">
        <v>1</v>
      </c>
      <c r="S60" s="34" t="s">
        <v>73</v>
      </c>
      <c r="T60" s="34">
        <v>1</v>
      </c>
      <c r="U60" s="34" t="s">
        <v>73</v>
      </c>
      <c r="V60" s="32"/>
      <c r="W60" s="38">
        <v>2</v>
      </c>
      <c r="X60" s="39">
        <v>0.8125</v>
      </c>
      <c r="Y60" s="34">
        <v>3</v>
      </c>
      <c r="Z60" s="34">
        <v>10</v>
      </c>
      <c r="AA60" s="34">
        <v>3</v>
      </c>
      <c r="AB60" s="34">
        <v>10</v>
      </c>
      <c r="AH60" s="58"/>
    </row>
    <row r="61" spans="1:34" ht="15.75" customHeight="1">
      <c r="A61" s="75"/>
      <c r="B61" s="75"/>
      <c r="C61" s="75"/>
      <c r="D61" s="75"/>
      <c r="E61" s="75"/>
      <c r="F61" s="75"/>
      <c r="G61" s="75"/>
      <c r="H61" s="75"/>
      <c r="I61" s="75"/>
      <c r="N61" s="58">
        <v>1200</v>
      </c>
      <c r="P61" s="17">
        <v>1</v>
      </c>
      <c r="Q61" s="37">
        <v>0.83333333333333337</v>
      </c>
      <c r="R61" s="34">
        <v>2</v>
      </c>
      <c r="S61" s="34" t="s">
        <v>73</v>
      </c>
      <c r="T61" s="34">
        <v>2</v>
      </c>
      <c r="U61" s="34" t="s">
        <v>73</v>
      </c>
      <c r="V61" s="32"/>
      <c r="W61" s="38">
        <v>2</v>
      </c>
      <c r="X61" s="39">
        <v>0.83333333333333337</v>
      </c>
      <c r="Y61" s="34">
        <v>3</v>
      </c>
      <c r="Z61" s="34">
        <v>10</v>
      </c>
      <c r="AA61" s="34">
        <v>3</v>
      </c>
      <c r="AB61" s="34">
        <v>10</v>
      </c>
      <c r="AH61" s="58"/>
    </row>
    <row r="62" spans="1:34" ht="15.75" customHeight="1">
      <c r="A62" s="75"/>
      <c r="B62" s="75"/>
      <c r="C62" s="75"/>
      <c r="D62" s="84"/>
      <c r="E62" s="84"/>
      <c r="F62" s="84"/>
      <c r="G62" s="84"/>
      <c r="H62" s="84"/>
      <c r="I62" s="84"/>
      <c r="N62" s="58">
        <v>1230</v>
      </c>
      <c r="P62" s="17">
        <v>1</v>
      </c>
      <c r="Q62" s="37">
        <v>0.85416666666666663</v>
      </c>
      <c r="R62" s="34">
        <v>1</v>
      </c>
      <c r="S62" s="34" t="s">
        <v>73</v>
      </c>
      <c r="T62" s="34">
        <v>1</v>
      </c>
      <c r="U62" s="34" t="s">
        <v>73</v>
      </c>
      <c r="V62" s="32"/>
      <c r="W62" s="38">
        <v>2</v>
      </c>
      <c r="X62" s="39">
        <v>0.85416666666666663</v>
      </c>
      <c r="Y62" s="34">
        <v>3</v>
      </c>
      <c r="Z62" s="34" t="s">
        <v>99</v>
      </c>
      <c r="AA62" s="34">
        <v>3</v>
      </c>
      <c r="AB62" s="34" t="s">
        <v>99</v>
      </c>
      <c r="AH62" s="58"/>
    </row>
    <row r="63" spans="1:34" ht="15.75" customHeight="1">
      <c r="A63" s="75"/>
      <c r="B63" s="75"/>
      <c r="C63" s="75"/>
      <c r="D63" s="83"/>
      <c r="E63" s="83"/>
      <c r="F63" s="83"/>
      <c r="G63" s="83"/>
      <c r="H63" s="83"/>
      <c r="I63" s="83"/>
      <c r="N63" s="58">
        <v>1260</v>
      </c>
      <c r="P63" s="17">
        <v>1</v>
      </c>
      <c r="Q63" s="37">
        <v>0.875</v>
      </c>
      <c r="R63" s="34">
        <v>1</v>
      </c>
      <c r="S63" s="34" t="s">
        <v>73</v>
      </c>
      <c r="T63" s="34">
        <v>1</v>
      </c>
      <c r="U63" s="34" t="s">
        <v>73</v>
      </c>
      <c r="V63" s="32"/>
      <c r="W63" s="38">
        <v>2</v>
      </c>
      <c r="X63" s="39">
        <v>0.875</v>
      </c>
      <c r="Y63" s="34">
        <v>2</v>
      </c>
      <c r="Z63" s="34" t="s">
        <v>99</v>
      </c>
      <c r="AA63" s="34">
        <v>2</v>
      </c>
      <c r="AB63" s="34" t="s">
        <v>99</v>
      </c>
      <c r="AH63" s="58"/>
    </row>
    <row r="64" spans="1:34" ht="15.75" customHeight="1">
      <c r="A64" s="75"/>
      <c r="B64" s="75"/>
      <c r="C64" s="75"/>
      <c r="D64" s="83"/>
      <c r="E64" s="83"/>
      <c r="F64" s="83"/>
      <c r="G64" s="83"/>
      <c r="H64" s="83"/>
      <c r="I64" s="83"/>
      <c r="N64" s="58">
        <v>1290</v>
      </c>
      <c r="P64" s="17">
        <v>1</v>
      </c>
      <c r="Q64" s="37">
        <v>0.89583333333333304</v>
      </c>
      <c r="R64" s="34">
        <v>2</v>
      </c>
      <c r="S64" s="34" t="s">
        <v>73</v>
      </c>
      <c r="T64" s="34">
        <v>2</v>
      </c>
      <c r="U64" s="34" t="s">
        <v>73</v>
      </c>
      <c r="V64" s="32"/>
      <c r="W64" s="38">
        <v>2</v>
      </c>
      <c r="X64" s="39">
        <v>0.89583333333333304</v>
      </c>
      <c r="Y64" s="34">
        <v>3</v>
      </c>
      <c r="Z64" s="34" t="s">
        <v>99</v>
      </c>
      <c r="AA64" s="34">
        <v>3</v>
      </c>
      <c r="AB64" s="34" t="s">
        <v>99</v>
      </c>
      <c r="AH64" s="58"/>
    </row>
    <row r="65" spans="1:34" ht="15.75" customHeight="1">
      <c r="A65" s="75"/>
      <c r="B65" s="75"/>
      <c r="C65" s="75"/>
      <c r="D65" s="75"/>
      <c r="E65" s="75"/>
      <c r="F65" s="75"/>
      <c r="G65" s="75"/>
      <c r="H65" s="75"/>
      <c r="I65" s="75"/>
      <c r="N65" s="58">
        <v>1320</v>
      </c>
      <c r="P65" s="17">
        <v>1</v>
      </c>
      <c r="Q65" s="37">
        <v>0.91666666666666663</v>
      </c>
      <c r="R65" s="34">
        <v>1</v>
      </c>
      <c r="S65" s="34" t="s">
        <v>66</v>
      </c>
      <c r="T65" s="34">
        <v>1</v>
      </c>
      <c r="U65" s="34" t="s">
        <v>66</v>
      </c>
      <c r="V65" s="32"/>
      <c r="W65" s="38">
        <v>2</v>
      </c>
      <c r="X65" s="39">
        <v>0.91666666666666663</v>
      </c>
      <c r="Y65" s="34">
        <v>2</v>
      </c>
      <c r="Z65" s="34" t="s">
        <v>99</v>
      </c>
      <c r="AA65" s="34">
        <v>2</v>
      </c>
      <c r="AB65" s="34" t="s">
        <v>99</v>
      </c>
      <c r="AH65" s="58"/>
    </row>
    <row r="66" spans="1:34" ht="15.75" customHeight="1">
      <c r="A66" s="75"/>
      <c r="B66" s="75"/>
      <c r="C66" s="75"/>
      <c r="D66" s="75"/>
      <c r="E66" s="75"/>
      <c r="F66" s="75"/>
      <c r="G66" s="75"/>
      <c r="H66" s="75"/>
      <c r="I66" s="75"/>
      <c r="N66" s="58">
        <v>1350</v>
      </c>
      <c r="P66" s="17">
        <v>1</v>
      </c>
      <c r="Q66" s="37">
        <v>0.9375</v>
      </c>
      <c r="R66" s="34">
        <v>1</v>
      </c>
      <c r="S66" s="34" t="s">
        <v>66</v>
      </c>
      <c r="T66" s="34">
        <v>1</v>
      </c>
      <c r="U66" s="34" t="s">
        <v>66</v>
      </c>
      <c r="V66" s="32"/>
      <c r="W66" s="38">
        <v>2</v>
      </c>
      <c r="X66" s="39">
        <v>0.9375</v>
      </c>
      <c r="Y66" s="34">
        <v>3</v>
      </c>
      <c r="Z66" s="34" t="s">
        <v>99</v>
      </c>
      <c r="AA66" s="34">
        <v>3</v>
      </c>
      <c r="AB66" s="34" t="s">
        <v>99</v>
      </c>
      <c r="AH66" s="58"/>
    </row>
    <row r="67" spans="1:34" ht="15.75" customHeight="1">
      <c r="A67" s="75"/>
      <c r="B67" s="75"/>
      <c r="C67" s="75"/>
      <c r="D67" s="75"/>
      <c r="E67" s="75"/>
      <c r="F67" s="75"/>
      <c r="G67" s="75"/>
      <c r="H67" s="75"/>
      <c r="I67" s="75"/>
      <c r="N67" s="58">
        <v>1380</v>
      </c>
      <c r="P67" s="17">
        <v>1</v>
      </c>
      <c r="Q67" s="37">
        <v>0.95833333333333337</v>
      </c>
      <c r="R67" s="34">
        <v>0</v>
      </c>
      <c r="S67" s="34" t="s">
        <v>63</v>
      </c>
      <c r="T67" s="34">
        <v>0</v>
      </c>
      <c r="U67" s="34" t="s">
        <v>63</v>
      </c>
      <c r="V67" s="32"/>
      <c r="W67" s="38">
        <v>2</v>
      </c>
      <c r="X67" s="39">
        <v>0.95833333333333337</v>
      </c>
      <c r="Y67" s="34">
        <v>0</v>
      </c>
      <c r="Z67" s="34" t="s">
        <v>63</v>
      </c>
      <c r="AA67" s="34">
        <v>0</v>
      </c>
      <c r="AB67" s="34" t="s">
        <v>63</v>
      </c>
      <c r="AH67" s="58"/>
    </row>
    <row r="68" spans="1:34" ht="15.75" customHeight="1">
      <c r="A68" s="75"/>
      <c r="B68" s="75"/>
      <c r="C68" s="75"/>
      <c r="D68" s="75"/>
      <c r="E68" s="75"/>
      <c r="F68" s="75"/>
      <c r="G68" s="75"/>
      <c r="H68" s="75"/>
      <c r="I68" s="75"/>
      <c r="N68" s="58">
        <v>1410</v>
      </c>
      <c r="P68" s="17">
        <v>1</v>
      </c>
      <c r="Q68" s="37">
        <v>0.97916666666666663</v>
      </c>
      <c r="R68" s="34">
        <v>0</v>
      </c>
      <c r="S68" s="34" t="s">
        <v>63</v>
      </c>
      <c r="T68" s="34">
        <v>0</v>
      </c>
      <c r="U68" s="34" t="s">
        <v>63</v>
      </c>
      <c r="V68" s="32"/>
      <c r="W68" s="38">
        <v>2</v>
      </c>
      <c r="X68" s="39">
        <v>0.97916666666666663</v>
      </c>
      <c r="Y68" s="34">
        <v>0</v>
      </c>
      <c r="Z68" s="34" t="s">
        <v>63</v>
      </c>
      <c r="AA68" s="34">
        <v>0</v>
      </c>
      <c r="AB68" s="34" t="s">
        <v>63</v>
      </c>
      <c r="AH68" s="58"/>
    </row>
    <row r="69" spans="1:34" ht="15.75" customHeight="1">
      <c r="A69" s="75"/>
      <c r="B69" s="75"/>
      <c r="C69" s="75"/>
      <c r="D69" s="75"/>
      <c r="E69" s="75"/>
      <c r="F69" s="75"/>
      <c r="G69" s="75"/>
      <c r="H69" s="75"/>
      <c r="I69" s="75"/>
      <c r="N69" s="58">
        <v>0</v>
      </c>
      <c r="P69" s="17">
        <v>1</v>
      </c>
      <c r="Q69" s="37">
        <v>0</v>
      </c>
      <c r="R69" s="34">
        <v>0</v>
      </c>
      <c r="S69" s="34" t="s">
        <v>63</v>
      </c>
      <c r="T69" s="34">
        <v>0</v>
      </c>
      <c r="U69" s="34" t="s">
        <v>63</v>
      </c>
      <c r="V69" s="32"/>
      <c r="W69" s="38">
        <v>2</v>
      </c>
      <c r="X69" s="39">
        <v>0</v>
      </c>
      <c r="Y69" s="34">
        <v>0</v>
      </c>
      <c r="Z69" s="34" t="s">
        <v>63</v>
      </c>
      <c r="AA69" s="34">
        <v>0</v>
      </c>
      <c r="AB69" s="34" t="s">
        <v>63</v>
      </c>
      <c r="AH69" s="58"/>
    </row>
    <row r="70" spans="1:34" ht="15.75" customHeight="1">
      <c r="D70" s="64"/>
      <c r="E70" s="64"/>
      <c r="F70" s="64"/>
      <c r="G70" s="64"/>
      <c r="H70" s="64"/>
      <c r="I70" s="64"/>
      <c r="N70" s="58">
        <v>30</v>
      </c>
      <c r="P70" s="17">
        <v>1</v>
      </c>
      <c r="Q70" s="37">
        <v>2.0833333333333332E-2</v>
      </c>
      <c r="R70" s="34">
        <v>0</v>
      </c>
      <c r="S70" s="34" t="s">
        <v>63</v>
      </c>
      <c r="T70" s="34">
        <v>0</v>
      </c>
      <c r="U70" s="34" t="s">
        <v>63</v>
      </c>
      <c r="V70" s="32"/>
      <c r="W70" s="38">
        <v>2</v>
      </c>
      <c r="X70" s="39">
        <v>2.0833333333333332E-2</v>
      </c>
      <c r="Y70" s="34">
        <v>0</v>
      </c>
      <c r="Z70" s="34" t="s">
        <v>63</v>
      </c>
      <c r="AA70" s="34">
        <v>0</v>
      </c>
      <c r="AB70" s="34" t="s">
        <v>63</v>
      </c>
      <c r="AH70" s="58"/>
    </row>
    <row r="71" spans="1:34" ht="15.75" customHeight="1">
      <c r="D71" s="64"/>
      <c r="E71" s="64"/>
      <c r="F71" s="64"/>
      <c r="G71" s="64"/>
      <c r="H71" s="64"/>
      <c r="I71" s="64"/>
      <c r="N71" s="58">
        <v>60</v>
      </c>
      <c r="P71" s="17">
        <v>1</v>
      </c>
      <c r="Q71" s="37">
        <v>4.1666666666666699E-2</v>
      </c>
      <c r="R71" s="34">
        <v>0</v>
      </c>
      <c r="S71" s="34" t="s">
        <v>63</v>
      </c>
      <c r="T71" s="34">
        <v>0</v>
      </c>
      <c r="U71" s="34" t="s">
        <v>63</v>
      </c>
      <c r="V71" s="32"/>
      <c r="W71" s="38">
        <v>2</v>
      </c>
      <c r="X71" s="39">
        <v>4.1666666666666699E-2</v>
      </c>
      <c r="Y71" s="34">
        <v>0</v>
      </c>
      <c r="Z71" s="34" t="s">
        <v>63</v>
      </c>
      <c r="AA71" s="34">
        <v>0</v>
      </c>
      <c r="AB71" s="34" t="s">
        <v>63</v>
      </c>
      <c r="AH71" s="58"/>
    </row>
    <row r="72" spans="1:34" ht="15.75" customHeight="1">
      <c r="N72" s="58">
        <v>90</v>
      </c>
      <c r="P72" s="17">
        <v>1</v>
      </c>
      <c r="Q72" s="37">
        <v>6.25E-2</v>
      </c>
      <c r="R72" s="34">
        <v>0</v>
      </c>
      <c r="S72" s="34" t="s">
        <v>63</v>
      </c>
      <c r="T72" s="34">
        <v>0</v>
      </c>
      <c r="U72" s="34" t="s">
        <v>63</v>
      </c>
      <c r="V72" s="32"/>
      <c r="W72" s="38">
        <v>2</v>
      </c>
      <c r="X72" s="39">
        <v>6.25E-2</v>
      </c>
      <c r="Y72" s="34">
        <v>0</v>
      </c>
      <c r="Z72" s="34" t="s">
        <v>63</v>
      </c>
      <c r="AA72" s="34">
        <v>0</v>
      </c>
      <c r="AB72" s="34" t="s">
        <v>63</v>
      </c>
      <c r="AH72" s="58"/>
    </row>
    <row r="73" spans="1:34" ht="15.75" customHeight="1">
      <c r="N73" s="58">
        <v>120</v>
      </c>
      <c r="P73" s="17">
        <v>1</v>
      </c>
      <c r="Q73" s="37">
        <v>8.3333333333333301E-2</v>
      </c>
      <c r="R73" s="34">
        <v>0</v>
      </c>
      <c r="S73" s="34" t="s">
        <v>63</v>
      </c>
      <c r="T73" s="34">
        <v>0</v>
      </c>
      <c r="U73" s="34" t="s">
        <v>63</v>
      </c>
      <c r="V73" s="32"/>
      <c r="W73" s="38">
        <v>2</v>
      </c>
      <c r="X73" s="37">
        <v>8.3333333333333301E-2</v>
      </c>
      <c r="Y73" s="34">
        <v>0</v>
      </c>
      <c r="Z73" s="34" t="s">
        <v>63</v>
      </c>
      <c r="AA73" s="34">
        <v>0</v>
      </c>
      <c r="AB73" s="34" t="s">
        <v>63</v>
      </c>
      <c r="AH73" s="58"/>
    </row>
    <row r="74" spans="1:34" ht="15.75" customHeight="1">
      <c r="N74" s="58">
        <v>150</v>
      </c>
      <c r="P74" s="17">
        <v>1</v>
      </c>
      <c r="Q74" s="37">
        <v>0.104166666666667</v>
      </c>
      <c r="R74" s="34">
        <v>0</v>
      </c>
      <c r="S74" s="34" t="s">
        <v>63</v>
      </c>
      <c r="T74" s="34">
        <v>0</v>
      </c>
      <c r="U74" s="34" t="s">
        <v>63</v>
      </c>
      <c r="V74" s="32"/>
      <c r="W74" s="38">
        <v>2</v>
      </c>
      <c r="X74" s="37">
        <v>0.104166666666667</v>
      </c>
      <c r="Y74" s="34">
        <v>0</v>
      </c>
      <c r="Z74" s="34" t="s">
        <v>63</v>
      </c>
      <c r="AA74" s="34">
        <v>0</v>
      </c>
      <c r="AB74" s="34" t="s">
        <v>63</v>
      </c>
      <c r="AH74" s="58"/>
    </row>
    <row r="75" spans="1:34" ht="15.75" customHeight="1">
      <c r="P75" s="245" t="s">
        <v>60</v>
      </c>
      <c r="Q75" s="246"/>
      <c r="R75" s="85">
        <f>SUM(R27:R74)</f>
        <v>59</v>
      </c>
      <c r="S75" s="85"/>
      <c r="T75" s="85">
        <f>SUM(T27:T74)</f>
        <v>59</v>
      </c>
      <c r="U75" s="85"/>
      <c r="V75" s="32"/>
      <c r="W75" s="245" t="s">
        <v>60</v>
      </c>
      <c r="X75" s="246"/>
      <c r="Y75" s="85">
        <f>SUM(Y27:Y74)</f>
        <v>78</v>
      </c>
      <c r="Z75" s="85"/>
      <c r="AA75" s="85">
        <f>SUM(AA27:AA74)</f>
        <v>78</v>
      </c>
      <c r="AB75" s="85"/>
      <c r="AH75" s="58"/>
    </row>
    <row r="76" spans="1:34" ht="15.75" customHeight="1">
      <c r="P76" s="98"/>
      <c r="Q76" s="98"/>
      <c r="R76" s="98"/>
      <c r="S76" s="98"/>
      <c r="T76" s="98"/>
      <c r="U76" s="98"/>
      <c r="V76" s="32"/>
      <c r="W76" s="98"/>
      <c r="X76" s="98"/>
      <c r="Y76" s="98"/>
      <c r="Z76" s="98"/>
      <c r="AA76" s="98"/>
      <c r="AB76" s="98"/>
      <c r="AH76" s="58"/>
    </row>
    <row r="77" spans="1:34" ht="15.75" customHeight="1">
      <c r="P77" s="98"/>
      <c r="Q77" s="98"/>
      <c r="R77" s="98"/>
      <c r="S77" s="98"/>
      <c r="T77" s="98"/>
      <c r="U77" s="98"/>
      <c r="V77" s="32"/>
      <c r="W77" s="98"/>
      <c r="X77" s="98"/>
      <c r="Y77" s="98"/>
      <c r="Z77" s="98"/>
      <c r="AA77" s="98"/>
      <c r="AB77" s="98"/>
      <c r="AH77" s="58"/>
    </row>
    <row r="78" spans="1:34" ht="15.75" customHeight="1">
      <c r="P78" s="98"/>
      <c r="Q78" s="98"/>
      <c r="R78" s="98"/>
      <c r="S78" s="98"/>
      <c r="T78" s="98"/>
      <c r="U78" s="98"/>
      <c r="V78" s="32"/>
      <c r="W78" s="98"/>
      <c r="X78" s="98"/>
      <c r="Y78" s="98"/>
      <c r="Z78" s="98"/>
      <c r="AA78" s="98"/>
      <c r="AB78" s="98"/>
      <c r="AH78" s="58"/>
    </row>
    <row r="79" spans="1:34" ht="15.75" customHeight="1">
      <c r="P79" s="98"/>
      <c r="Q79" s="98"/>
      <c r="R79" s="98"/>
      <c r="S79" s="98"/>
      <c r="T79" s="98"/>
      <c r="U79" s="98"/>
      <c r="V79" s="32"/>
      <c r="W79" s="98"/>
      <c r="X79" s="98"/>
      <c r="Y79" s="98"/>
      <c r="Z79" s="98"/>
      <c r="AA79" s="98"/>
      <c r="AB79" s="98"/>
      <c r="AH79" s="58"/>
    </row>
    <row r="80" spans="1:34" ht="15.75" customHeight="1">
      <c r="P80" s="98"/>
      <c r="Q80" s="98"/>
      <c r="R80" s="98"/>
      <c r="S80" s="98"/>
      <c r="T80" s="98"/>
      <c r="U80" s="98"/>
      <c r="V80" s="32"/>
      <c r="W80" s="98"/>
      <c r="X80" s="98"/>
      <c r="Y80" s="98"/>
      <c r="Z80" s="98"/>
      <c r="AA80" s="98"/>
      <c r="AB80" s="98"/>
      <c r="AH80" s="58"/>
    </row>
    <row r="81" spans="16:34" ht="15.75" customHeight="1">
      <c r="P81" s="98"/>
      <c r="Q81" s="98"/>
      <c r="R81" s="98"/>
      <c r="S81" s="98"/>
      <c r="T81" s="98"/>
      <c r="U81" s="98"/>
      <c r="V81" s="32"/>
      <c r="W81" s="98"/>
      <c r="X81" s="98"/>
      <c r="Y81" s="98"/>
      <c r="Z81" s="98"/>
      <c r="AA81" s="98"/>
      <c r="AB81" s="98"/>
      <c r="AH81" s="58"/>
    </row>
    <row r="82" spans="16:34" ht="15.75" customHeight="1">
      <c r="P82" s="98"/>
      <c r="Q82" s="98"/>
      <c r="R82" s="98"/>
      <c r="S82" s="98"/>
      <c r="T82" s="98"/>
      <c r="U82" s="98"/>
      <c r="V82" s="32"/>
      <c r="W82" s="98"/>
      <c r="X82" s="98"/>
      <c r="Y82" s="98"/>
      <c r="Z82" s="98"/>
      <c r="AA82" s="98"/>
      <c r="AB82" s="98"/>
      <c r="AH82" s="58"/>
    </row>
    <row r="83" spans="16:34" ht="15.75" customHeight="1">
      <c r="P83" s="98"/>
      <c r="Q83" s="98"/>
      <c r="R83" s="98"/>
      <c r="S83" s="98"/>
      <c r="T83" s="98"/>
      <c r="U83" s="98"/>
      <c r="V83" s="32"/>
      <c r="W83" s="98"/>
      <c r="X83" s="98"/>
      <c r="Y83" s="98"/>
      <c r="Z83" s="98"/>
      <c r="AA83" s="98"/>
      <c r="AB83" s="98"/>
      <c r="AH83" s="58"/>
    </row>
    <row r="84" spans="16:34" ht="15.75" customHeight="1">
      <c r="P84" s="98"/>
      <c r="Q84" s="98"/>
      <c r="R84" s="98"/>
      <c r="S84" s="98"/>
      <c r="T84" s="98"/>
      <c r="U84" s="98"/>
      <c r="V84" s="32"/>
      <c r="W84" s="98"/>
      <c r="X84" s="98"/>
      <c r="Y84" s="98"/>
      <c r="Z84" s="98"/>
      <c r="AA84" s="98"/>
      <c r="AB84" s="98"/>
      <c r="AH84" s="58"/>
    </row>
    <row r="85" spans="16:34" ht="15.75" customHeight="1">
      <c r="P85" s="98"/>
      <c r="Q85" s="98"/>
      <c r="R85" s="98"/>
      <c r="S85" s="98"/>
      <c r="T85" s="98"/>
      <c r="U85" s="98"/>
      <c r="V85" s="32"/>
      <c r="W85" s="98"/>
      <c r="X85" s="98"/>
      <c r="Y85" s="98"/>
      <c r="Z85" s="98"/>
      <c r="AA85" s="98"/>
      <c r="AB85" s="98"/>
      <c r="AH85" s="58"/>
    </row>
    <row r="86" spans="16:34" ht="15.75" customHeight="1">
      <c r="P86" s="98"/>
      <c r="Q86" s="98"/>
      <c r="R86" s="98"/>
      <c r="S86" s="98"/>
      <c r="T86" s="98"/>
      <c r="U86" s="98"/>
      <c r="V86" s="32"/>
      <c r="W86" s="98"/>
      <c r="X86" s="98"/>
      <c r="Y86" s="98"/>
      <c r="Z86" s="98"/>
      <c r="AA86" s="98"/>
      <c r="AB86" s="98"/>
      <c r="AH86" s="58"/>
    </row>
    <row r="87" spans="16:34" ht="15.75" customHeight="1">
      <c r="P87" s="98"/>
      <c r="Q87" s="98"/>
      <c r="R87" s="98"/>
      <c r="S87" s="98"/>
      <c r="T87" s="98"/>
      <c r="U87" s="98"/>
      <c r="V87" s="32"/>
      <c r="W87" s="98"/>
      <c r="X87" s="98"/>
      <c r="Y87" s="98"/>
      <c r="Z87" s="98"/>
      <c r="AA87" s="98"/>
      <c r="AB87" s="98"/>
      <c r="AH87" s="58"/>
    </row>
    <row r="88" spans="16:34" ht="15.75" customHeight="1">
      <c r="P88" s="98"/>
      <c r="Q88" s="98"/>
      <c r="R88" s="98"/>
      <c r="S88" s="98"/>
      <c r="T88" s="98"/>
      <c r="U88" s="98"/>
      <c r="V88" s="32"/>
      <c r="W88" s="98"/>
      <c r="X88" s="98"/>
      <c r="Y88" s="98"/>
      <c r="Z88" s="98"/>
      <c r="AA88" s="98"/>
      <c r="AB88" s="98"/>
      <c r="AH88" s="58"/>
    </row>
    <row r="89" spans="16:34" ht="15.75" customHeight="1">
      <c r="P89" s="98"/>
      <c r="Q89" s="98"/>
      <c r="R89" s="98"/>
      <c r="S89" s="98"/>
      <c r="T89" s="98"/>
      <c r="U89" s="98"/>
      <c r="V89" s="32"/>
      <c r="W89" s="98"/>
      <c r="X89" s="98"/>
      <c r="Y89" s="98"/>
      <c r="Z89" s="98"/>
      <c r="AA89" s="98"/>
      <c r="AB89" s="98"/>
      <c r="AH89" s="58"/>
    </row>
    <row r="90" spans="16:34" ht="15.75" customHeight="1">
      <c r="P90" s="98"/>
      <c r="Q90" s="98"/>
      <c r="R90" s="98"/>
      <c r="S90" s="98"/>
      <c r="T90" s="98"/>
      <c r="U90" s="98"/>
      <c r="V90" s="32"/>
      <c r="W90" s="98"/>
      <c r="X90" s="98"/>
      <c r="Y90" s="98"/>
      <c r="Z90" s="98"/>
      <c r="AA90" s="98"/>
      <c r="AB90" s="98"/>
      <c r="AH90" s="58"/>
    </row>
    <row r="91" spans="16:34" ht="15.75" customHeight="1">
      <c r="P91" s="98"/>
      <c r="Q91" s="98"/>
      <c r="R91" s="98"/>
      <c r="S91" s="98"/>
      <c r="T91" s="98"/>
      <c r="U91" s="98"/>
      <c r="V91" s="32"/>
      <c r="W91" s="98"/>
      <c r="X91" s="98"/>
      <c r="Y91" s="98"/>
      <c r="Z91" s="98"/>
      <c r="AA91" s="98"/>
      <c r="AB91" s="98"/>
      <c r="AH91" s="58"/>
    </row>
    <row r="92" spans="16:34" ht="15.75" customHeight="1">
      <c r="P92" s="98"/>
      <c r="Q92" s="98"/>
      <c r="R92" s="98"/>
      <c r="S92" s="98"/>
      <c r="T92" s="98"/>
      <c r="U92" s="98"/>
      <c r="V92" s="32"/>
      <c r="W92" s="98"/>
      <c r="X92" s="98"/>
      <c r="Y92" s="98"/>
      <c r="Z92" s="98"/>
      <c r="AA92" s="98"/>
      <c r="AB92" s="98"/>
      <c r="AH92" s="58"/>
    </row>
    <row r="93" spans="16:34" ht="15.75" customHeight="1">
      <c r="P93" s="98"/>
      <c r="Q93" s="98"/>
      <c r="R93" s="98"/>
      <c r="S93" s="98"/>
      <c r="T93" s="98"/>
      <c r="U93" s="98"/>
      <c r="V93" s="32"/>
      <c r="W93" s="98"/>
      <c r="X93" s="98"/>
      <c r="Y93" s="98"/>
      <c r="Z93" s="98"/>
      <c r="AA93" s="98"/>
      <c r="AB93" s="98"/>
      <c r="AH93" s="58"/>
    </row>
    <row r="94" spans="16:34" ht="15.75" customHeight="1">
      <c r="P94" s="98"/>
      <c r="Q94" s="98"/>
      <c r="R94" s="98"/>
      <c r="S94" s="98"/>
      <c r="T94" s="98"/>
      <c r="U94" s="98"/>
      <c r="V94" s="32"/>
      <c r="W94" s="98"/>
      <c r="X94" s="98"/>
      <c r="Y94" s="98"/>
      <c r="Z94" s="98"/>
      <c r="AA94" s="98"/>
      <c r="AB94" s="98"/>
      <c r="AH94" s="58"/>
    </row>
    <row r="95" spans="16:34" ht="15.75" customHeight="1">
      <c r="P95" s="98"/>
      <c r="Q95" s="98"/>
      <c r="R95" s="98"/>
      <c r="S95" s="98"/>
      <c r="T95" s="98"/>
      <c r="U95" s="98"/>
      <c r="V95" s="32"/>
      <c r="W95" s="98"/>
      <c r="X95" s="98"/>
      <c r="Y95" s="98"/>
      <c r="Z95" s="98"/>
      <c r="AA95" s="98"/>
      <c r="AB95" s="98"/>
      <c r="AH95" s="58"/>
    </row>
    <row r="96" spans="16:34" ht="15.75" customHeight="1">
      <c r="P96" s="98"/>
      <c r="Q96" s="98"/>
      <c r="R96" s="98"/>
      <c r="S96" s="98"/>
      <c r="T96" s="98"/>
      <c r="U96" s="98"/>
      <c r="V96" s="32"/>
      <c r="W96" s="98"/>
      <c r="X96" s="98"/>
      <c r="Y96" s="98"/>
      <c r="Z96" s="98"/>
      <c r="AA96" s="98"/>
      <c r="AB96" s="98"/>
      <c r="AH96" s="58"/>
    </row>
    <row r="97" spans="2:34" ht="15.75" customHeight="1">
      <c r="P97" s="98"/>
      <c r="Q97" s="98"/>
      <c r="R97" s="98"/>
      <c r="S97" s="98"/>
      <c r="T97" s="98"/>
      <c r="U97" s="98"/>
      <c r="V97" s="32"/>
      <c r="W97" s="98"/>
      <c r="X97" s="98"/>
      <c r="Y97" s="98"/>
      <c r="Z97" s="98"/>
      <c r="AA97" s="98"/>
      <c r="AB97" s="98"/>
      <c r="AH97" s="58"/>
    </row>
    <row r="98" spans="2:34" ht="15.75" customHeight="1">
      <c r="P98" s="98"/>
      <c r="Q98" s="98"/>
      <c r="R98" s="98"/>
      <c r="S98" s="98"/>
      <c r="T98" s="98"/>
      <c r="U98" s="98"/>
      <c r="V98" s="32"/>
      <c r="W98" s="98"/>
      <c r="X98" s="98"/>
      <c r="Y98" s="98"/>
      <c r="Z98" s="98"/>
      <c r="AA98" s="98"/>
      <c r="AB98" s="98"/>
      <c r="AH98" s="58"/>
    </row>
    <row r="99" spans="2:34" ht="15.75" customHeight="1">
      <c r="P99" s="98"/>
      <c r="Q99" s="98"/>
      <c r="R99" s="98"/>
      <c r="S99" s="98"/>
      <c r="T99" s="98"/>
      <c r="U99" s="98"/>
      <c r="V99" s="32"/>
      <c r="W99" s="98"/>
      <c r="X99" s="98"/>
      <c r="Y99" s="98"/>
      <c r="Z99" s="98"/>
      <c r="AA99" s="98"/>
      <c r="AB99" s="98"/>
      <c r="AH99" s="58"/>
    </row>
    <row r="100" spans="2:34" ht="15.75" customHeight="1">
      <c r="P100" s="98"/>
      <c r="Q100" s="98"/>
      <c r="R100" s="98"/>
      <c r="S100" s="98"/>
      <c r="T100" s="98"/>
      <c r="U100" s="98"/>
      <c r="V100" s="32"/>
      <c r="W100" s="98"/>
      <c r="X100" s="98"/>
      <c r="Y100" s="98"/>
      <c r="Z100" s="98"/>
      <c r="AA100" s="98"/>
      <c r="AB100" s="98"/>
      <c r="AH100" s="58"/>
    </row>
    <row r="101" spans="2:34" ht="15.75" customHeight="1">
      <c r="P101" s="86"/>
      <c r="Q101" s="87"/>
      <c r="R101" s="86"/>
      <c r="S101" s="88"/>
      <c r="T101" s="86"/>
      <c r="U101" s="88"/>
      <c r="V101" s="89"/>
      <c r="W101" s="90"/>
      <c r="X101" s="91"/>
      <c r="Y101" s="86"/>
      <c r="Z101" s="88"/>
      <c r="AA101" s="86"/>
      <c r="AB101" s="88"/>
      <c r="AH101" s="58"/>
    </row>
    <row r="102" spans="2:34" ht="15.75" customHeight="1">
      <c r="D102" s="258" t="s">
        <v>74</v>
      </c>
      <c r="E102" s="258"/>
      <c r="F102" s="258"/>
      <c r="G102" s="258"/>
      <c r="H102" s="258"/>
      <c r="I102" s="258"/>
      <c r="P102" s="86"/>
      <c r="Q102" s="87"/>
      <c r="R102" s="86"/>
      <c r="S102" s="88"/>
      <c r="T102" s="86"/>
      <c r="U102" s="88"/>
      <c r="V102" s="89"/>
      <c r="W102" s="90"/>
      <c r="X102" s="91"/>
      <c r="Y102" s="86"/>
      <c r="Z102" s="88"/>
      <c r="AA102" s="86"/>
      <c r="AB102" s="88"/>
      <c r="AH102" s="58"/>
    </row>
    <row r="103" spans="2:34" ht="15.75" customHeight="1">
      <c r="P103" s="86"/>
      <c r="Q103" s="87"/>
      <c r="R103" s="86"/>
      <c r="S103" s="88"/>
      <c r="T103" s="86"/>
      <c r="U103" s="88"/>
      <c r="V103" s="89"/>
      <c r="W103" s="90"/>
      <c r="X103" s="91"/>
      <c r="Y103" s="86"/>
      <c r="Z103" s="88"/>
      <c r="AA103" s="86"/>
      <c r="AB103" s="88"/>
      <c r="AH103" s="58"/>
    </row>
    <row r="104" spans="2:34" ht="15.75" customHeight="1">
      <c r="B104" s="259" t="s">
        <v>75</v>
      </c>
      <c r="C104" s="260" t="s">
        <v>76</v>
      </c>
      <c r="D104" s="255" t="s">
        <v>77</v>
      </c>
      <c r="E104" s="255" t="s">
        <v>78</v>
      </c>
      <c r="F104" s="255" t="s">
        <v>79</v>
      </c>
      <c r="G104" s="255" t="s">
        <v>80</v>
      </c>
      <c r="H104" s="255" t="s">
        <v>81</v>
      </c>
      <c r="I104" s="259" t="s">
        <v>82</v>
      </c>
      <c r="J104" s="259" t="s">
        <v>83</v>
      </c>
      <c r="P104" s="247" t="s">
        <v>5</v>
      </c>
      <c r="Q104" s="247" t="s">
        <v>56</v>
      </c>
      <c r="R104" s="250" t="s">
        <v>57</v>
      </c>
      <c r="S104" s="251"/>
      <c r="T104" s="250" t="s">
        <v>58</v>
      </c>
      <c r="U104" s="251"/>
      <c r="V104" s="89"/>
      <c r="W104" s="247" t="s">
        <v>5</v>
      </c>
      <c r="X104" s="247" t="s">
        <v>56</v>
      </c>
      <c r="Y104" s="250" t="s">
        <v>57</v>
      </c>
      <c r="Z104" s="251"/>
      <c r="AA104" s="250" t="s">
        <v>58</v>
      </c>
      <c r="AB104" s="251"/>
      <c r="AH104" s="58"/>
    </row>
    <row r="105" spans="2:34" ht="15.75" customHeight="1">
      <c r="B105" s="259"/>
      <c r="C105" s="261"/>
      <c r="D105" s="255"/>
      <c r="E105" s="255"/>
      <c r="F105" s="255"/>
      <c r="G105" s="255"/>
      <c r="H105" s="255"/>
      <c r="I105" s="259"/>
      <c r="J105" s="259"/>
      <c r="P105" s="248"/>
      <c r="Q105" s="248"/>
      <c r="R105" s="252" t="s">
        <v>60</v>
      </c>
      <c r="S105" s="252" t="s">
        <v>61</v>
      </c>
      <c r="T105" s="252" t="s">
        <v>84</v>
      </c>
      <c r="U105" s="252" t="s">
        <v>61</v>
      </c>
      <c r="V105" s="89"/>
      <c r="W105" s="248"/>
      <c r="X105" s="248"/>
      <c r="Y105" s="252" t="s">
        <v>60</v>
      </c>
      <c r="Z105" s="252" t="s">
        <v>61</v>
      </c>
      <c r="AA105" s="252" t="s">
        <v>60</v>
      </c>
      <c r="AB105" s="252" t="s">
        <v>61</v>
      </c>
      <c r="AH105" s="58"/>
    </row>
    <row r="106" spans="2:34" ht="15.75" customHeight="1">
      <c r="B106" s="259"/>
      <c r="C106" s="261"/>
      <c r="D106" s="255"/>
      <c r="E106" s="255"/>
      <c r="F106" s="255"/>
      <c r="G106" s="255"/>
      <c r="H106" s="255"/>
      <c r="I106" s="259"/>
      <c r="J106" s="259"/>
      <c r="P106" s="248"/>
      <c r="Q106" s="248"/>
      <c r="R106" s="253"/>
      <c r="S106" s="253"/>
      <c r="T106" s="253"/>
      <c r="U106" s="253"/>
      <c r="V106" s="89"/>
      <c r="W106" s="248"/>
      <c r="X106" s="248"/>
      <c r="Y106" s="253"/>
      <c r="Z106" s="253"/>
      <c r="AA106" s="253"/>
      <c r="AB106" s="253"/>
    </row>
    <row r="107" spans="2:34" ht="15.75" customHeight="1">
      <c r="B107" s="259"/>
      <c r="C107" s="261"/>
      <c r="D107" s="255"/>
      <c r="E107" s="255"/>
      <c r="F107" s="255"/>
      <c r="G107" s="255"/>
      <c r="H107" s="255"/>
      <c r="I107" s="259"/>
      <c r="J107" s="259"/>
      <c r="P107" s="248"/>
      <c r="Q107" s="248"/>
      <c r="R107" s="253"/>
      <c r="S107" s="253"/>
      <c r="T107" s="253"/>
      <c r="U107" s="253"/>
      <c r="V107" s="89"/>
      <c r="W107" s="248"/>
      <c r="X107" s="248"/>
      <c r="Y107" s="253"/>
      <c r="Z107" s="253"/>
      <c r="AA107" s="253"/>
      <c r="AB107" s="253"/>
    </row>
    <row r="108" spans="2:34" ht="15.75" customHeight="1">
      <c r="B108" s="259"/>
      <c r="C108" s="261"/>
      <c r="D108" s="255"/>
      <c r="E108" s="255"/>
      <c r="F108" s="255"/>
      <c r="G108" s="255"/>
      <c r="H108" s="255"/>
      <c r="I108" s="259"/>
      <c r="J108" s="259"/>
      <c r="P108" s="248"/>
      <c r="Q108" s="248"/>
      <c r="R108" s="253"/>
      <c r="S108" s="253"/>
      <c r="T108" s="253"/>
      <c r="U108" s="253"/>
      <c r="V108" s="89"/>
      <c r="W108" s="248"/>
      <c r="X108" s="248"/>
      <c r="Y108" s="253"/>
      <c r="Z108" s="253"/>
      <c r="AA108" s="253"/>
      <c r="AB108" s="253"/>
    </row>
    <row r="109" spans="2:34" ht="15.75" customHeight="1">
      <c r="B109" s="259"/>
      <c r="C109" s="261"/>
      <c r="D109" s="255"/>
      <c r="E109" s="255"/>
      <c r="F109" s="255"/>
      <c r="G109" s="255"/>
      <c r="H109" s="255"/>
      <c r="I109" s="259"/>
      <c r="J109" s="259"/>
      <c r="P109" s="249"/>
      <c r="Q109" s="249"/>
      <c r="R109" s="254"/>
      <c r="S109" s="254"/>
      <c r="T109" s="254"/>
      <c r="U109" s="254"/>
      <c r="V109" s="89"/>
      <c r="W109" s="249"/>
      <c r="X109" s="249"/>
      <c r="Y109" s="254"/>
      <c r="Z109" s="254"/>
      <c r="AA109" s="254"/>
      <c r="AB109" s="254"/>
    </row>
    <row r="110" spans="2:34" ht="15.75" customHeight="1">
      <c r="B110" s="259"/>
      <c r="C110" s="261"/>
      <c r="D110" s="255"/>
      <c r="E110" s="255"/>
      <c r="F110" s="255"/>
      <c r="G110" s="255"/>
      <c r="H110" s="255"/>
      <c r="I110" s="259"/>
      <c r="J110" s="259"/>
      <c r="P110" s="17">
        <v>3</v>
      </c>
      <c r="Q110" s="37">
        <v>0.125</v>
      </c>
      <c r="R110" s="17">
        <v>0</v>
      </c>
      <c r="S110" s="17" t="s">
        <v>63</v>
      </c>
      <c r="T110" s="17">
        <v>0</v>
      </c>
      <c r="U110" s="17" t="s">
        <v>63</v>
      </c>
      <c r="V110" s="32"/>
      <c r="W110" s="38">
        <v>4</v>
      </c>
      <c r="X110" s="37">
        <v>0.125</v>
      </c>
      <c r="Y110" s="17">
        <v>0</v>
      </c>
      <c r="Z110" s="17" t="s">
        <v>63</v>
      </c>
      <c r="AA110" s="17">
        <v>0</v>
      </c>
      <c r="AB110" s="17" t="s">
        <v>63</v>
      </c>
    </row>
    <row r="111" spans="2:34" ht="15.75" customHeight="1">
      <c r="B111" s="259"/>
      <c r="C111" s="262"/>
      <c r="D111" s="255"/>
      <c r="E111" s="255"/>
      <c r="F111" s="255"/>
      <c r="G111" s="255"/>
      <c r="H111" s="255"/>
      <c r="I111" s="259"/>
      <c r="J111" s="259"/>
      <c r="L111" s="58" t="s">
        <v>85</v>
      </c>
      <c r="M111" s="92" t="s">
        <v>18</v>
      </c>
      <c r="N111" s="92" t="s">
        <v>19</v>
      </c>
      <c r="O111" s="93"/>
      <c r="P111" s="17">
        <v>3</v>
      </c>
      <c r="Q111" s="37">
        <v>0.14583333333333301</v>
      </c>
      <c r="R111" s="17">
        <v>0</v>
      </c>
      <c r="S111" s="17" t="s">
        <v>63</v>
      </c>
      <c r="T111" s="17">
        <v>0</v>
      </c>
      <c r="U111" s="17" t="s">
        <v>63</v>
      </c>
      <c r="V111" s="32"/>
      <c r="W111" s="38">
        <v>4</v>
      </c>
      <c r="X111" s="37">
        <v>0.14583333333333301</v>
      </c>
      <c r="Y111" s="17">
        <v>0</v>
      </c>
      <c r="Z111" s="17" t="s">
        <v>63</v>
      </c>
      <c r="AA111" s="17">
        <v>0</v>
      </c>
      <c r="AB111" s="17" t="s">
        <v>63</v>
      </c>
      <c r="AH111" s="72"/>
    </row>
    <row r="112" spans="2:34" ht="15.75" customHeight="1">
      <c r="B112" s="13">
        <v>1</v>
      </c>
      <c r="C112" s="50" t="s">
        <v>155</v>
      </c>
      <c r="D112" s="58" t="s">
        <v>156</v>
      </c>
      <c r="E112" s="51">
        <v>55.614751027725497</v>
      </c>
      <c r="F112" s="51">
        <v>37.744430264806503</v>
      </c>
      <c r="G112" s="13">
        <f>IF(M112&gt;0,0,IF(N112&gt;0,1,""))</f>
        <v>0</v>
      </c>
      <c r="H112" s="57">
        <v>0</v>
      </c>
      <c r="I112" s="56"/>
      <c r="J112" s="13">
        <f>IF(AND(M112&gt;0,M112&lt;999),M112,IF(AND(N112&gt;0,N112&lt;999),N112," "))</f>
        <v>1</v>
      </c>
      <c r="L112" s="71">
        <v>1</v>
      </c>
      <c r="M112" s="94">
        <v>1</v>
      </c>
      <c r="N112" s="71">
        <v>0</v>
      </c>
      <c r="O112" s="93"/>
      <c r="P112" s="17">
        <v>3</v>
      </c>
      <c r="Q112" s="37">
        <v>0.16666666666666699</v>
      </c>
      <c r="R112" s="17">
        <v>0</v>
      </c>
      <c r="S112" s="17" t="s">
        <v>63</v>
      </c>
      <c r="T112" s="17">
        <v>0</v>
      </c>
      <c r="U112" s="17" t="s">
        <v>63</v>
      </c>
      <c r="V112" s="32"/>
      <c r="W112" s="38">
        <v>4</v>
      </c>
      <c r="X112" s="37">
        <v>0.16666666666666699</v>
      </c>
      <c r="Y112" s="17">
        <v>0</v>
      </c>
      <c r="Z112" s="17" t="s">
        <v>63</v>
      </c>
      <c r="AA112" s="17">
        <v>0</v>
      </c>
      <c r="AB112" s="17" t="s">
        <v>63</v>
      </c>
      <c r="AH112" s="72"/>
    </row>
    <row r="113" spans="2:34" ht="15.75" customHeight="1">
      <c r="B113" s="13">
        <f t="shared" ref="B113:B176" si="0">IF(C113=" ","",IF(C113=$L$9,B112,B112+1))</f>
        <v>2</v>
      </c>
      <c r="C113" s="50" t="s">
        <v>157</v>
      </c>
      <c r="D113" s="58" t="s">
        <v>156</v>
      </c>
      <c r="E113" s="51">
        <v>55.617549422159001</v>
      </c>
      <c r="F113" s="51">
        <v>37.743862741791702</v>
      </c>
      <c r="G113" s="13">
        <f t="shared" ref="G113:G176" si="1">IF(M113&gt;0,0,IF(N113&gt;0,1,""))</f>
        <v>0</v>
      </c>
      <c r="H113" s="57">
        <v>0.313</v>
      </c>
      <c r="I113" s="56">
        <v>0.313</v>
      </c>
      <c r="J113" s="13">
        <f t="shared" ref="J113:J176" si="2">IF(AND(M113&gt;0,M113&lt;999),M113,IF(AND(N113&gt;0,N113&lt;999),N113," "))</f>
        <v>2</v>
      </c>
      <c r="L113" s="71">
        <v>2</v>
      </c>
      <c r="M113" s="94">
        <v>2</v>
      </c>
      <c r="N113" s="94">
        <v>0</v>
      </c>
      <c r="O113" s="93"/>
      <c r="P113" s="17">
        <v>3</v>
      </c>
      <c r="Q113" s="37">
        <v>0.1875</v>
      </c>
      <c r="R113" s="17">
        <v>0</v>
      </c>
      <c r="S113" s="17" t="s">
        <v>63</v>
      </c>
      <c r="T113" s="17">
        <v>0</v>
      </c>
      <c r="U113" s="17" t="s">
        <v>63</v>
      </c>
      <c r="V113" s="32"/>
      <c r="W113" s="38">
        <v>4</v>
      </c>
      <c r="X113" s="37">
        <v>0.1875</v>
      </c>
      <c r="Y113" s="17">
        <v>0</v>
      </c>
      <c r="Z113" s="17" t="s">
        <v>63</v>
      </c>
      <c r="AA113" s="17">
        <v>0</v>
      </c>
      <c r="AB113" s="17" t="s">
        <v>63</v>
      </c>
      <c r="AH113" s="53"/>
    </row>
    <row r="114" spans="2:34" ht="15.75" customHeight="1">
      <c r="B114" s="13">
        <f t="shared" si="0"/>
        <v>3</v>
      </c>
      <c r="C114" s="50" t="s">
        <v>158</v>
      </c>
      <c r="D114" s="58" t="s">
        <v>156</v>
      </c>
      <c r="E114" s="51">
        <v>55.620380180984696</v>
      </c>
      <c r="F114" s="51">
        <v>37.7434504273931</v>
      </c>
      <c r="G114" s="13">
        <f t="shared" si="1"/>
        <v>0</v>
      </c>
      <c r="H114" s="57">
        <v>0.629</v>
      </c>
      <c r="I114" s="56">
        <v>0.316</v>
      </c>
      <c r="J114" s="13">
        <f t="shared" si="2"/>
        <v>3</v>
      </c>
      <c r="L114" s="71">
        <v>3</v>
      </c>
      <c r="M114" s="94">
        <v>3</v>
      </c>
      <c r="N114" s="94">
        <v>0</v>
      </c>
      <c r="O114" s="93"/>
      <c r="P114" s="95">
        <v>3</v>
      </c>
      <c r="Q114" s="96">
        <v>0.20833333333333334</v>
      </c>
      <c r="R114" s="17">
        <v>0</v>
      </c>
      <c r="S114" s="17" t="s">
        <v>63</v>
      </c>
      <c r="T114" s="17">
        <v>0</v>
      </c>
      <c r="U114" s="17" t="s">
        <v>63</v>
      </c>
      <c r="V114" s="89"/>
      <c r="W114" s="38">
        <v>4</v>
      </c>
      <c r="X114" s="37">
        <v>0.20833333333333334</v>
      </c>
      <c r="Y114" s="17">
        <v>0</v>
      </c>
      <c r="Z114" s="17" t="s">
        <v>63</v>
      </c>
      <c r="AA114" s="17">
        <v>0</v>
      </c>
      <c r="AB114" s="17" t="s">
        <v>63</v>
      </c>
      <c r="AH114" s="53"/>
    </row>
    <row r="115" spans="2:34" ht="15.75" customHeight="1">
      <c r="B115" s="13">
        <f t="shared" si="0"/>
        <v>4</v>
      </c>
      <c r="C115" s="50" t="s">
        <v>159</v>
      </c>
      <c r="D115" s="58" t="s">
        <v>156</v>
      </c>
      <c r="E115" s="51">
        <v>55.624319953118302</v>
      </c>
      <c r="F115" s="51">
        <v>37.742752883667201</v>
      </c>
      <c r="G115" s="13">
        <f t="shared" si="1"/>
        <v>0</v>
      </c>
      <c r="H115" s="57">
        <v>1.08</v>
      </c>
      <c r="I115" s="56">
        <v>0.45100000000000007</v>
      </c>
      <c r="J115" s="13">
        <f t="shared" si="2"/>
        <v>4</v>
      </c>
      <c r="L115" s="71">
        <v>4</v>
      </c>
      <c r="M115" s="94">
        <v>4</v>
      </c>
      <c r="N115" s="94">
        <v>0</v>
      </c>
      <c r="O115" s="93"/>
      <c r="P115" s="95">
        <v>3</v>
      </c>
      <c r="Q115" s="96">
        <v>0.22916666666666666</v>
      </c>
      <c r="R115" s="17">
        <v>0</v>
      </c>
      <c r="S115" s="17" t="s">
        <v>63</v>
      </c>
      <c r="T115" s="17">
        <v>0</v>
      </c>
      <c r="U115" s="17" t="s">
        <v>63</v>
      </c>
      <c r="V115" s="89"/>
      <c r="W115" s="38">
        <v>4</v>
      </c>
      <c r="X115" s="37">
        <v>0.22916666666666666</v>
      </c>
      <c r="Y115" s="17">
        <v>0</v>
      </c>
      <c r="Z115" s="17" t="s">
        <v>63</v>
      </c>
      <c r="AA115" s="17">
        <v>0</v>
      </c>
      <c r="AB115" s="17" t="s">
        <v>63</v>
      </c>
      <c r="AH115" s="53"/>
    </row>
    <row r="116" spans="2:34" ht="15.75" customHeight="1">
      <c r="B116" s="13">
        <f t="shared" si="0"/>
        <v>5</v>
      </c>
      <c r="C116" s="50" t="s">
        <v>160</v>
      </c>
      <c r="D116" s="58" t="s">
        <v>156</v>
      </c>
      <c r="E116" s="51">
        <v>55.626961298852997</v>
      </c>
      <c r="F116" s="51">
        <v>37.742419959323399</v>
      </c>
      <c r="G116" s="13">
        <f t="shared" si="1"/>
        <v>0</v>
      </c>
      <c r="H116" s="57">
        <v>1.3820000000000001</v>
      </c>
      <c r="I116" s="56">
        <v>0.30200000000000005</v>
      </c>
      <c r="J116" s="13">
        <f t="shared" si="2"/>
        <v>5</v>
      </c>
      <c r="L116" s="71">
        <v>5</v>
      </c>
      <c r="M116" s="94">
        <v>5</v>
      </c>
      <c r="N116" s="94">
        <v>0</v>
      </c>
      <c r="O116" s="93"/>
      <c r="P116" s="95">
        <v>3</v>
      </c>
      <c r="Q116" s="96">
        <v>0.25</v>
      </c>
      <c r="R116" s="17">
        <v>0</v>
      </c>
      <c r="S116" s="17" t="s">
        <v>63</v>
      </c>
      <c r="T116" s="17">
        <v>0</v>
      </c>
      <c r="U116" s="17" t="s">
        <v>63</v>
      </c>
      <c r="V116" s="89"/>
      <c r="W116" s="38">
        <v>4</v>
      </c>
      <c r="X116" s="37">
        <v>0.25</v>
      </c>
      <c r="Y116" s="17">
        <v>0</v>
      </c>
      <c r="Z116" s="17" t="s">
        <v>63</v>
      </c>
      <c r="AA116" s="17">
        <v>0</v>
      </c>
      <c r="AB116" s="17" t="s">
        <v>63</v>
      </c>
      <c r="AH116" s="53"/>
    </row>
    <row r="117" spans="2:34" ht="15.75" customHeight="1">
      <c r="B117" s="13">
        <f t="shared" si="0"/>
        <v>6</v>
      </c>
      <c r="C117" s="50" t="s">
        <v>161</v>
      </c>
      <c r="D117" s="58" t="s">
        <v>156</v>
      </c>
      <c r="E117" s="51">
        <v>55.629693456339403</v>
      </c>
      <c r="F117" s="51">
        <v>37.741965304682601</v>
      </c>
      <c r="G117" s="13">
        <f t="shared" si="1"/>
        <v>0</v>
      </c>
      <c r="H117" s="57">
        <v>1.6940000000000002</v>
      </c>
      <c r="I117" s="56">
        <v>0.31200000000000006</v>
      </c>
      <c r="J117" s="13">
        <f t="shared" si="2"/>
        <v>6</v>
      </c>
      <c r="L117" s="71">
        <v>6</v>
      </c>
      <c r="M117" s="94">
        <v>6</v>
      </c>
      <c r="N117" s="94">
        <v>0</v>
      </c>
      <c r="O117" s="93"/>
      <c r="P117" s="95">
        <v>3</v>
      </c>
      <c r="Q117" s="96">
        <v>0.27083333333333331</v>
      </c>
      <c r="R117" s="17">
        <v>1</v>
      </c>
      <c r="S117" s="17" t="s">
        <v>66</v>
      </c>
      <c r="T117" s="17">
        <v>1</v>
      </c>
      <c r="U117" s="17" t="s">
        <v>66</v>
      </c>
      <c r="V117" s="89"/>
      <c r="W117" s="38">
        <v>4</v>
      </c>
      <c r="X117" s="37">
        <v>0.27083333333333331</v>
      </c>
      <c r="Y117" s="17">
        <v>1</v>
      </c>
      <c r="Z117" s="17" t="s">
        <v>66</v>
      </c>
      <c r="AA117" s="17">
        <v>1</v>
      </c>
      <c r="AB117" s="17" t="s">
        <v>66</v>
      </c>
      <c r="AH117" s="53"/>
    </row>
    <row r="118" spans="2:34" ht="15.75" customHeight="1">
      <c r="B118" s="13">
        <f t="shared" si="0"/>
        <v>7</v>
      </c>
      <c r="C118" s="50" t="s">
        <v>162</v>
      </c>
      <c r="D118" s="58" t="s">
        <v>156</v>
      </c>
      <c r="E118" s="51">
        <v>55.630310354403598</v>
      </c>
      <c r="F118" s="51">
        <v>37.747521059516401</v>
      </c>
      <c r="G118" s="13">
        <f t="shared" si="1"/>
        <v>0</v>
      </c>
      <c r="H118" s="57">
        <v>2.1190000000000002</v>
      </c>
      <c r="I118" s="56">
        <v>0.42500000000000004</v>
      </c>
      <c r="J118" s="13">
        <f t="shared" si="2"/>
        <v>7</v>
      </c>
      <c r="L118" s="71">
        <v>7</v>
      </c>
      <c r="M118" s="94">
        <v>7</v>
      </c>
      <c r="N118" s="94">
        <v>0</v>
      </c>
      <c r="O118" s="93"/>
      <c r="P118" s="95">
        <v>3</v>
      </c>
      <c r="Q118" s="96">
        <v>0.29166666666666669</v>
      </c>
      <c r="R118" s="17">
        <v>3</v>
      </c>
      <c r="S118" s="17">
        <v>10</v>
      </c>
      <c r="T118" s="17">
        <v>3</v>
      </c>
      <c r="U118" s="17">
        <v>10</v>
      </c>
      <c r="V118" s="89"/>
      <c r="W118" s="38">
        <v>4</v>
      </c>
      <c r="X118" s="37">
        <v>0.29166666666666669</v>
      </c>
      <c r="Y118" s="17">
        <v>1</v>
      </c>
      <c r="Z118" s="17" t="s">
        <v>66</v>
      </c>
      <c r="AA118" s="17">
        <v>1</v>
      </c>
      <c r="AB118" s="17" t="s">
        <v>66</v>
      </c>
      <c r="AH118" s="53"/>
    </row>
    <row r="119" spans="2:34" ht="15.75" customHeight="1">
      <c r="B119" s="13">
        <f t="shared" si="0"/>
        <v>8</v>
      </c>
      <c r="C119" s="50" t="s">
        <v>105</v>
      </c>
      <c r="D119" s="58" t="s">
        <v>106</v>
      </c>
      <c r="E119" s="51">
        <v>55.632442615422597</v>
      </c>
      <c r="F119" s="51">
        <v>37.751045853311297</v>
      </c>
      <c r="G119" s="13">
        <f t="shared" si="1"/>
        <v>0</v>
      </c>
      <c r="H119" s="57">
        <v>2.5980000000000003</v>
      </c>
      <c r="I119" s="56">
        <v>0.47900000000000009</v>
      </c>
      <c r="J119" s="13">
        <f t="shared" si="2"/>
        <v>8</v>
      </c>
      <c r="L119" s="71">
        <v>8</v>
      </c>
      <c r="M119" s="94">
        <v>8</v>
      </c>
      <c r="N119" s="94">
        <v>0</v>
      </c>
      <c r="O119" s="93"/>
      <c r="P119" s="95">
        <v>3</v>
      </c>
      <c r="Q119" s="96">
        <v>0.3125</v>
      </c>
      <c r="R119" s="17">
        <v>3</v>
      </c>
      <c r="S119" s="17">
        <v>10</v>
      </c>
      <c r="T119" s="17">
        <v>3</v>
      </c>
      <c r="U119" s="17">
        <v>10</v>
      </c>
      <c r="V119" s="89"/>
      <c r="W119" s="38">
        <v>4</v>
      </c>
      <c r="X119" s="37">
        <v>0.3125</v>
      </c>
      <c r="Y119" s="17">
        <v>1</v>
      </c>
      <c r="Z119" s="17" t="s">
        <v>66</v>
      </c>
      <c r="AA119" s="17">
        <v>1</v>
      </c>
      <c r="AB119" s="17" t="s">
        <v>66</v>
      </c>
      <c r="AH119" s="53"/>
    </row>
    <row r="120" spans="2:34" ht="15.75" customHeight="1">
      <c r="B120" s="13">
        <f t="shared" si="0"/>
        <v>9</v>
      </c>
      <c r="C120" s="50" t="s">
        <v>107</v>
      </c>
      <c r="D120" s="58" t="s">
        <v>106</v>
      </c>
      <c r="E120" s="51">
        <v>55.6340061651008</v>
      </c>
      <c r="F120" s="51">
        <v>37.750433026108503</v>
      </c>
      <c r="G120" s="13">
        <f t="shared" si="1"/>
        <v>0</v>
      </c>
      <c r="H120" s="57">
        <v>2.7830000000000004</v>
      </c>
      <c r="I120" s="56">
        <v>0.18500000000000005</v>
      </c>
      <c r="J120" s="13">
        <f t="shared" si="2"/>
        <v>9</v>
      </c>
      <c r="L120" s="71">
        <v>9</v>
      </c>
      <c r="M120" s="94">
        <v>9</v>
      </c>
      <c r="N120" s="94">
        <v>0</v>
      </c>
      <c r="O120" s="93"/>
      <c r="P120" s="95">
        <v>3</v>
      </c>
      <c r="Q120" s="96">
        <v>0.33333333333333331</v>
      </c>
      <c r="R120" s="17">
        <v>3</v>
      </c>
      <c r="S120" s="17">
        <v>10</v>
      </c>
      <c r="T120" s="17">
        <v>3</v>
      </c>
      <c r="U120" s="17">
        <v>10</v>
      </c>
      <c r="V120" s="89"/>
      <c r="W120" s="38">
        <v>4</v>
      </c>
      <c r="X120" s="37">
        <v>0.33333333333333331</v>
      </c>
      <c r="Y120" s="17">
        <v>1</v>
      </c>
      <c r="Z120" s="17" t="s">
        <v>66</v>
      </c>
      <c r="AA120" s="17">
        <v>1</v>
      </c>
      <c r="AB120" s="17" t="s">
        <v>66</v>
      </c>
      <c r="AH120" s="53"/>
    </row>
    <row r="121" spans="2:34" ht="15.75" customHeight="1">
      <c r="B121" s="13">
        <f t="shared" si="0"/>
        <v>10</v>
      </c>
      <c r="C121" s="50" t="s">
        <v>108</v>
      </c>
      <c r="D121" s="58" t="s">
        <v>109</v>
      </c>
      <c r="E121" s="51">
        <v>55.649107682125603</v>
      </c>
      <c r="F121" s="51">
        <v>37.744467855574499</v>
      </c>
      <c r="G121" s="13">
        <f t="shared" si="1"/>
        <v>0</v>
      </c>
      <c r="H121" s="57">
        <v>4.4460000000000006</v>
      </c>
      <c r="I121" s="56">
        <v>1.6630000000000003</v>
      </c>
      <c r="J121" s="13">
        <f t="shared" si="2"/>
        <v>10</v>
      </c>
      <c r="L121" s="71">
        <v>10</v>
      </c>
      <c r="M121" s="94">
        <v>10</v>
      </c>
      <c r="N121" s="94">
        <v>0</v>
      </c>
      <c r="O121" s="93"/>
      <c r="P121" s="95">
        <v>3</v>
      </c>
      <c r="Q121" s="96">
        <v>0.35416666666666669</v>
      </c>
      <c r="R121" s="17">
        <v>3</v>
      </c>
      <c r="S121" s="17">
        <v>10</v>
      </c>
      <c r="T121" s="17">
        <v>3</v>
      </c>
      <c r="U121" s="17">
        <v>10</v>
      </c>
      <c r="V121" s="89"/>
      <c r="W121" s="38">
        <v>4</v>
      </c>
      <c r="X121" s="37">
        <v>0.35416666666666669</v>
      </c>
      <c r="Y121" s="17">
        <v>1</v>
      </c>
      <c r="Z121" s="17" t="s">
        <v>66</v>
      </c>
      <c r="AA121" s="17">
        <v>1</v>
      </c>
      <c r="AB121" s="17" t="s">
        <v>66</v>
      </c>
      <c r="AH121" s="53"/>
    </row>
    <row r="122" spans="2:34" ht="15.75" customHeight="1">
      <c r="B122" s="13">
        <f t="shared" si="0"/>
        <v>11</v>
      </c>
      <c r="C122" s="50" t="s">
        <v>147</v>
      </c>
      <c r="D122" s="58" t="s">
        <v>109</v>
      </c>
      <c r="E122" s="51">
        <v>55.651347313464399</v>
      </c>
      <c r="F122" s="51">
        <v>37.7436478224529</v>
      </c>
      <c r="G122" s="13">
        <f t="shared" si="1"/>
        <v>0</v>
      </c>
      <c r="H122" s="57">
        <v>4.6920000000000002</v>
      </c>
      <c r="I122" s="56">
        <v>0.24599999999999955</v>
      </c>
      <c r="J122" s="13">
        <f t="shared" si="2"/>
        <v>11</v>
      </c>
      <c r="L122" s="71">
        <v>11</v>
      </c>
      <c r="M122" s="94">
        <v>11</v>
      </c>
      <c r="N122" s="94">
        <v>0</v>
      </c>
      <c r="O122" s="93"/>
      <c r="P122" s="95">
        <v>3</v>
      </c>
      <c r="Q122" s="96">
        <v>0.375</v>
      </c>
      <c r="R122" s="17">
        <v>3</v>
      </c>
      <c r="S122" s="17">
        <v>10</v>
      </c>
      <c r="T122" s="17">
        <v>3</v>
      </c>
      <c r="U122" s="17">
        <v>10</v>
      </c>
      <c r="V122" s="89"/>
      <c r="W122" s="38">
        <v>4</v>
      </c>
      <c r="X122" s="37">
        <v>0.375</v>
      </c>
      <c r="Y122" s="17">
        <v>1</v>
      </c>
      <c r="Z122" s="17" t="s">
        <v>66</v>
      </c>
      <c r="AA122" s="17">
        <v>1</v>
      </c>
      <c r="AB122" s="17" t="s">
        <v>66</v>
      </c>
      <c r="AH122" s="53"/>
    </row>
    <row r="123" spans="2:34" ht="15.75" customHeight="1">
      <c r="B123" s="13">
        <f t="shared" si="0"/>
        <v>12</v>
      </c>
      <c r="C123" s="50" t="s">
        <v>145</v>
      </c>
      <c r="D123" s="58" t="s">
        <v>132</v>
      </c>
      <c r="E123" s="51">
        <v>55.6564238616007</v>
      </c>
      <c r="F123" s="51">
        <v>37.743161912531903</v>
      </c>
      <c r="G123" s="13">
        <f t="shared" si="1"/>
        <v>0</v>
      </c>
      <c r="H123" s="57">
        <v>5.2690000000000001</v>
      </c>
      <c r="I123" s="56">
        <v>0.57699999999999996</v>
      </c>
      <c r="J123" s="13">
        <f t="shared" si="2"/>
        <v>12</v>
      </c>
      <c r="L123" s="71">
        <v>12</v>
      </c>
      <c r="M123" s="94">
        <v>12</v>
      </c>
      <c r="N123" s="94">
        <v>0</v>
      </c>
      <c r="O123" s="93"/>
      <c r="P123" s="95">
        <v>3</v>
      </c>
      <c r="Q123" s="96">
        <v>0.39583333333333331</v>
      </c>
      <c r="R123" s="17">
        <v>2</v>
      </c>
      <c r="S123" s="17" t="s">
        <v>73</v>
      </c>
      <c r="T123" s="17">
        <v>2</v>
      </c>
      <c r="U123" s="17" t="s">
        <v>73</v>
      </c>
      <c r="V123" s="89"/>
      <c r="W123" s="38">
        <v>4</v>
      </c>
      <c r="X123" s="37">
        <v>0.39583333333333331</v>
      </c>
      <c r="Y123" s="17">
        <v>2</v>
      </c>
      <c r="Z123" s="17" t="s">
        <v>72</v>
      </c>
      <c r="AA123" s="17">
        <v>2</v>
      </c>
      <c r="AB123" s="17" t="s">
        <v>72</v>
      </c>
      <c r="AH123" s="53"/>
    </row>
    <row r="124" spans="2:34" ht="15.75" customHeight="1">
      <c r="B124" s="13">
        <f t="shared" si="0"/>
        <v>13</v>
      </c>
      <c r="C124" s="50" t="s">
        <v>143</v>
      </c>
      <c r="D124" s="58" t="s">
        <v>132</v>
      </c>
      <c r="E124" s="51">
        <v>55.657523418616002</v>
      </c>
      <c r="F124" s="51">
        <v>37.745981852287002</v>
      </c>
      <c r="G124" s="13">
        <f t="shared" si="1"/>
        <v>0</v>
      </c>
      <c r="H124" s="57">
        <v>5.4850000000000003</v>
      </c>
      <c r="I124" s="56">
        <v>0.21600000000000019</v>
      </c>
      <c r="J124" s="13">
        <f t="shared" si="2"/>
        <v>13</v>
      </c>
      <c r="L124" s="71">
        <v>13</v>
      </c>
      <c r="M124" s="94">
        <v>13</v>
      </c>
      <c r="N124" s="94">
        <v>0</v>
      </c>
      <c r="O124" s="93"/>
      <c r="P124" s="95">
        <v>3</v>
      </c>
      <c r="Q124" s="96">
        <v>0.41666666666666669</v>
      </c>
      <c r="R124" s="17">
        <v>1</v>
      </c>
      <c r="S124" s="17" t="s">
        <v>73</v>
      </c>
      <c r="T124" s="17">
        <v>1</v>
      </c>
      <c r="U124" s="17" t="s">
        <v>73</v>
      </c>
      <c r="V124" s="89"/>
      <c r="W124" s="38">
        <v>4</v>
      </c>
      <c r="X124" s="37">
        <v>0.41666666666666669</v>
      </c>
      <c r="Y124" s="17">
        <v>2</v>
      </c>
      <c r="Z124" s="17" t="s">
        <v>72</v>
      </c>
      <c r="AA124" s="17">
        <v>2</v>
      </c>
      <c r="AB124" s="17" t="s">
        <v>72</v>
      </c>
      <c r="AH124" s="53"/>
    </row>
    <row r="125" spans="2:34" ht="15.75" customHeight="1">
      <c r="B125" s="13">
        <f t="shared" si="0"/>
        <v>14</v>
      </c>
      <c r="C125" s="50" t="s">
        <v>142</v>
      </c>
      <c r="D125" s="58" t="s">
        <v>132</v>
      </c>
      <c r="E125" s="51">
        <v>55.6597111258897</v>
      </c>
      <c r="F125" s="51">
        <v>37.751868401435502</v>
      </c>
      <c r="G125" s="13">
        <f t="shared" si="1"/>
        <v>0</v>
      </c>
      <c r="H125" s="57">
        <v>6.1539999999999999</v>
      </c>
      <c r="I125" s="56">
        <v>0.66899999999999959</v>
      </c>
      <c r="J125" s="13">
        <f t="shared" si="2"/>
        <v>14</v>
      </c>
      <c r="L125" s="71">
        <v>14</v>
      </c>
      <c r="M125" s="94">
        <v>14</v>
      </c>
      <c r="N125" s="94">
        <v>0</v>
      </c>
      <c r="O125" s="93"/>
      <c r="P125" s="95">
        <v>3</v>
      </c>
      <c r="Q125" s="96">
        <v>0.4375</v>
      </c>
      <c r="R125" s="17">
        <v>1</v>
      </c>
      <c r="S125" s="17" t="s">
        <v>73</v>
      </c>
      <c r="T125" s="17">
        <v>1</v>
      </c>
      <c r="U125" s="17" t="s">
        <v>73</v>
      </c>
      <c r="V125" s="89"/>
      <c r="W125" s="38">
        <v>4</v>
      </c>
      <c r="X125" s="37">
        <v>0.4375</v>
      </c>
      <c r="Y125" s="17">
        <v>2</v>
      </c>
      <c r="Z125" s="17" t="s">
        <v>72</v>
      </c>
      <c r="AA125" s="17">
        <v>2</v>
      </c>
      <c r="AB125" s="17" t="s">
        <v>72</v>
      </c>
      <c r="AH125" s="53"/>
    </row>
    <row r="126" spans="2:34" ht="15.75" customHeight="1">
      <c r="B126" s="13">
        <f t="shared" si="0"/>
        <v>15</v>
      </c>
      <c r="C126" s="50" t="s">
        <v>148</v>
      </c>
      <c r="D126" s="58" t="s">
        <v>132</v>
      </c>
      <c r="E126" s="51">
        <v>55.660503653230997</v>
      </c>
      <c r="F126" s="51">
        <v>37.758870047770799</v>
      </c>
      <c r="G126" s="13">
        <f t="shared" si="1"/>
        <v>0</v>
      </c>
      <c r="H126" s="57">
        <v>6.6630000000000003</v>
      </c>
      <c r="I126" s="56">
        <v>0.50900000000000034</v>
      </c>
      <c r="J126" s="13">
        <f t="shared" si="2"/>
        <v>15</v>
      </c>
      <c r="L126" s="71">
        <v>15</v>
      </c>
      <c r="M126" s="94">
        <v>15</v>
      </c>
      <c r="N126" s="94">
        <v>0</v>
      </c>
      <c r="O126" s="93"/>
      <c r="P126" s="95">
        <v>3</v>
      </c>
      <c r="Q126" s="96">
        <v>0.45833333333333298</v>
      </c>
      <c r="R126" s="17">
        <v>2</v>
      </c>
      <c r="S126" s="17" t="s">
        <v>73</v>
      </c>
      <c r="T126" s="17">
        <v>2</v>
      </c>
      <c r="U126" s="17" t="s">
        <v>73</v>
      </c>
      <c r="V126" s="89"/>
      <c r="W126" s="38">
        <v>4</v>
      </c>
      <c r="X126" s="37">
        <v>0.45833333333333298</v>
      </c>
      <c r="Y126" s="17">
        <v>2</v>
      </c>
      <c r="Z126" s="17" t="s">
        <v>72</v>
      </c>
      <c r="AA126" s="17">
        <v>2</v>
      </c>
      <c r="AB126" s="17" t="s">
        <v>72</v>
      </c>
      <c r="AH126" s="53"/>
    </row>
    <row r="127" spans="2:34" ht="15.75" customHeight="1">
      <c r="B127" s="13">
        <f t="shared" si="0"/>
        <v>16</v>
      </c>
      <c r="C127" s="50" t="s">
        <v>140</v>
      </c>
      <c r="D127" s="58" t="s">
        <v>132</v>
      </c>
      <c r="E127" s="51">
        <v>55.662704869319001</v>
      </c>
      <c r="F127" s="51">
        <v>37.759610294349002</v>
      </c>
      <c r="G127" s="13">
        <f t="shared" si="1"/>
        <v>0</v>
      </c>
      <c r="H127" s="57">
        <v>6.9560000000000004</v>
      </c>
      <c r="I127" s="56">
        <v>0.29300000000000015</v>
      </c>
      <c r="J127" s="13">
        <f t="shared" si="2"/>
        <v>16</v>
      </c>
      <c r="L127" s="71">
        <v>16</v>
      </c>
      <c r="M127" s="94">
        <v>16</v>
      </c>
      <c r="N127" s="94">
        <v>0</v>
      </c>
      <c r="O127" s="93"/>
      <c r="P127" s="95">
        <v>3</v>
      </c>
      <c r="Q127" s="96">
        <v>0.47916666666666702</v>
      </c>
      <c r="R127" s="17">
        <v>1</v>
      </c>
      <c r="S127" s="17" t="s">
        <v>73</v>
      </c>
      <c r="T127" s="17">
        <v>1</v>
      </c>
      <c r="U127" s="17" t="s">
        <v>73</v>
      </c>
      <c r="V127" s="89"/>
      <c r="W127" s="38">
        <v>4</v>
      </c>
      <c r="X127" s="37">
        <v>0.47916666666666702</v>
      </c>
      <c r="Y127" s="17">
        <v>2</v>
      </c>
      <c r="Z127" s="17" t="s">
        <v>72</v>
      </c>
      <c r="AA127" s="17">
        <v>2</v>
      </c>
      <c r="AB127" s="17" t="s">
        <v>72</v>
      </c>
      <c r="AH127" s="53"/>
    </row>
    <row r="128" spans="2:34" ht="15.75" customHeight="1">
      <c r="B128" s="13">
        <f t="shared" si="0"/>
        <v>17</v>
      </c>
      <c r="C128" s="50" t="s">
        <v>139</v>
      </c>
      <c r="D128" s="58" t="s">
        <v>132</v>
      </c>
      <c r="E128" s="51">
        <v>55.664128160674402</v>
      </c>
      <c r="F128" s="51">
        <v>37.763398363836103</v>
      </c>
      <c r="G128" s="13">
        <f t="shared" si="1"/>
        <v>0</v>
      </c>
      <c r="H128" s="57">
        <v>7.2360000000000007</v>
      </c>
      <c r="I128" s="56">
        <v>0.28000000000000025</v>
      </c>
      <c r="J128" s="13">
        <f t="shared" si="2"/>
        <v>17</v>
      </c>
      <c r="L128" s="71">
        <v>17</v>
      </c>
      <c r="M128" s="94">
        <v>17</v>
      </c>
      <c r="N128" s="94">
        <v>0</v>
      </c>
      <c r="O128" s="93"/>
      <c r="P128" s="95">
        <v>3</v>
      </c>
      <c r="Q128" s="96">
        <v>0.5</v>
      </c>
      <c r="R128" s="17">
        <v>1</v>
      </c>
      <c r="S128" s="17" t="s">
        <v>73</v>
      </c>
      <c r="T128" s="17">
        <v>1</v>
      </c>
      <c r="U128" s="17" t="s">
        <v>73</v>
      </c>
      <c r="V128" s="89"/>
      <c r="W128" s="38">
        <v>4</v>
      </c>
      <c r="X128" s="37">
        <v>0.5</v>
      </c>
      <c r="Y128" s="17">
        <v>3</v>
      </c>
      <c r="Z128" s="17" t="s">
        <v>99</v>
      </c>
      <c r="AA128" s="17">
        <v>3</v>
      </c>
      <c r="AB128" s="17" t="s">
        <v>99</v>
      </c>
      <c r="AH128" s="53"/>
    </row>
    <row r="129" spans="2:34" ht="15.75" customHeight="1">
      <c r="B129" s="13">
        <f t="shared" si="0"/>
        <v>18</v>
      </c>
      <c r="C129" s="50" t="s">
        <v>122</v>
      </c>
      <c r="D129" s="58" t="s">
        <v>132</v>
      </c>
      <c r="E129" s="51">
        <v>55.668614571756102</v>
      </c>
      <c r="F129" s="51">
        <v>37.765109012902002</v>
      </c>
      <c r="G129" s="13">
        <f t="shared" si="1"/>
        <v>0</v>
      </c>
      <c r="H129" s="57">
        <v>8.0020000000000007</v>
      </c>
      <c r="I129" s="56">
        <v>0.76600000000000001</v>
      </c>
      <c r="J129" s="13">
        <f t="shared" si="2"/>
        <v>18</v>
      </c>
      <c r="L129" s="71">
        <v>18</v>
      </c>
      <c r="M129" s="94">
        <v>18</v>
      </c>
      <c r="N129" s="94">
        <v>0</v>
      </c>
      <c r="O129" s="93"/>
      <c r="P129" s="95">
        <v>3</v>
      </c>
      <c r="Q129" s="96">
        <v>0.52083333333333337</v>
      </c>
      <c r="R129" s="17">
        <v>2</v>
      </c>
      <c r="S129" s="17" t="s">
        <v>73</v>
      </c>
      <c r="T129" s="17">
        <v>2</v>
      </c>
      <c r="U129" s="17" t="s">
        <v>73</v>
      </c>
      <c r="V129" s="89"/>
      <c r="W129" s="38">
        <v>4</v>
      </c>
      <c r="X129" s="37">
        <v>0.52083333333333337</v>
      </c>
      <c r="Y129" s="17">
        <v>2</v>
      </c>
      <c r="Z129" s="17" t="s">
        <v>99</v>
      </c>
      <c r="AA129" s="17">
        <v>2</v>
      </c>
      <c r="AB129" s="17" t="s">
        <v>99</v>
      </c>
      <c r="AH129" s="53"/>
    </row>
    <row r="130" spans="2:34" ht="15.75" customHeight="1">
      <c r="B130" s="13">
        <f t="shared" si="0"/>
        <v>19</v>
      </c>
      <c r="C130" s="50" t="s">
        <v>163</v>
      </c>
      <c r="D130" s="58" t="s">
        <v>119</v>
      </c>
      <c r="E130" s="51">
        <v>55.670548816392703</v>
      </c>
      <c r="F130" s="51">
        <v>37.764939038881501</v>
      </c>
      <c r="G130" s="13">
        <f t="shared" si="1"/>
        <v>0</v>
      </c>
      <c r="H130" s="57">
        <v>8.3140000000000001</v>
      </c>
      <c r="I130" s="56">
        <v>0.31199999999999939</v>
      </c>
      <c r="J130" s="13">
        <f t="shared" si="2"/>
        <v>19</v>
      </c>
      <c r="L130" s="71">
        <v>19</v>
      </c>
      <c r="M130" s="94">
        <v>19</v>
      </c>
      <c r="N130" s="94">
        <v>0</v>
      </c>
      <c r="O130" s="93" t="s">
        <v>115</v>
      </c>
      <c r="P130" s="95">
        <v>3</v>
      </c>
      <c r="Q130" s="96">
        <v>0.54166666666666663</v>
      </c>
      <c r="R130" s="17">
        <v>1</v>
      </c>
      <c r="S130" s="17" t="s">
        <v>73</v>
      </c>
      <c r="T130" s="17">
        <v>1</v>
      </c>
      <c r="U130" s="17" t="s">
        <v>73</v>
      </c>
      <c r="V130" s="89"/>
      <c r="W130" s="38">
        <v>4</v>
      </c>
      <c r="X130" s="37">
        <v>0.54166666666666663</v>
      </c>
      <c r="Y130" s="17">
        <v>3</v>
      </c>
      <c r="Z130" s="17" t="s">
        <v>99</v>
      </c>
      <c r="AA130" s="17">
        <v>3</v>
      </c>
      <c r="AB130" s="17" t="s">
        <v>99</v>
      </c>
      <c r="AH130" s="53"/>
    </row>
    <row r="131" spans="2:34" ht="15.75" customHeight="1">
      <c r="B131" s="13">
        <f t="shared" si="0"/>
        <v>20</v>
      </c>
      <c r="C131" s="50" t="s">
        <v>164</v>
      </c>
      <c r="D131" s="58" t="s">
        <v>119</v>
      </c>
      <c r="E131" s="51">
        <v>55.673438046995003</v>
      </c>
      <c r="F131" s="51">
        <v>37.766293641665897</v>
      </c>
      <c r="G131" s="13">
        <f t="shared" si="1"/>
        <v>0</v>
      </c>
      <c r="H131" s="57">
        <v>8.7100000000000009</v>
      </c>
      <c r="I131" s="56">
        <v>0.3960000000000008</v>
      </c>
      <c r="J131" s="13">
        <f t="shared" si="2"/>
        <v>20</v>
      </c>
      <c r="L131" s="71">
        <v>20</v>
      </c>
      <c r="M131" s="94">
        <v>20</v>
      </c>
      <c r="N131" s="94">
        <v>0</v>
      </c>
      <c r="O131" s="93"/>
      <c r="P131" s="95">
        <v>3</v>
      </c>
      <c r="Q131" s="96">
        <v>0.5625</v>
      </c>
      <c r="R131" s="17">
        <v>1</v>
      </c>
      <c r="S131" s="17" t="s">
        <v>73</v>
      </c>
      <c r="T131" s="17">
        <v>1</v>
      </c>
      <c r="U131" s="17" t="s">
        <v>73</v>
      </c>
      <c r="V131" s="89"/>
      <c r="W131" s="38">
        <v>4</v>
      </c>
      <c r="X131" s="37">
        <v>0.5625</v>
      </c>
      <c r="Y131" s="17">
        <v>2</v>
      </c>
      <c r="Z131" s="17" t="s">
        <v>99</v>
      </c>
      <c r="AA131" s="17">
        <v>2</v>
      </c>
      <c r="AB131" s="17" t="s">
        <v>99</v>
      </c>
      <c r="AH131" s="53"/>
    </row>
    <row r="132" spans="2:34" ht="15.75" customHeight="1">
      <c r="B132" s="13">
        <f t="shared" si="0"/>
        <v>21</v>
      </c>
      <c r="C132" s="50" t="s">
        <v>129</v>
      </c>
      <c r="D132" s="58" t="s">
        <v>128</v>
      </c>
      <c r="E132" s="51">
        <v>55.675904084257603</v>
      </c>
      <c r="F132" s="51">
        <v>37.768046136467902</v>
      </c>
      <c r="G132" s="13">
        <f t="shared" si="1"/>
        <v>0</v>
      </c>
      <c r="H132" s="57">
        <f>H131+I132</f>
        <v>8.9990000000000006</v>
      </c>
      <c r="I132" s="56">
        <v>0.2889999999999997</v>
      </c>
      <c r="J132" s="13">
        <f t="shared" si="2"/>
        <v>21</v>
      </c>
      <c r="L132" s="71">
        <v>21</v>
      </c>
      <c r="M132" s="94">
        <v>21</v>
      </c>
      <c r="N132" s="94">
        <v>0</v>
      </c>
      <c r="O132" s="93"/>
      <c r="P132" s="95">
        <v>3</v>
      </c>
      <c r="Q132" s="96">
        <v>0.58333333333333337</v>
      </c>
      <c r="R132" s="17">
        <v>2</v>
      </c>
      <c r="S132" s="17" t="s">
        <v>73</v>
      </c>
      <c r="T132" s="17">
        <v>2</v>
      </c>
      <c r="U132" s="17" t="s">
        <v>73</v>
      </c>
      <c r="V132" s="89"/>
      <c r="W132" s="38">
        <v>4</v>
      </c>
      <c r="X132" s="37">
        <v>0.58333333333333337</v>
      </c>
      <c r="Y132" s="17">
        <v>3</v>
      </c>
      <c r="Z132" s="17" t="s">
        <v>99</v>
      </c>
      <c r="AA132" s="17">
        <v>3</v>
      </c>
      <c r="AB132" s="17" t="s">
        <v>99</v>
      </c>
      <c r="AH132" s="53"/>
    </row>
    <row r="133" spans="2:34" ht="15.75" customHeight="1">
      <c r="B133" s="13">
        <f t="shared" si="0"/>
        <v>22</v>
      </c>
      <c r="C133" s="50" t="s">
        <v>165</v>
      </c>
      <c r="D133" s="58" t="s">
        <v>128</v>
      </c>
      <c r="E133" s="51">
        <v>55.6736098219071</v>
      </c>
      <c r="F133" s="51">
        <v>37.777018040974397</v>
      </c>
      <c r="G133" s="13">
        <f t="shared" si="1"/>
        <v>0</v>
      </c>
      <c r="H133" s="57">
        <f>H132+I133</f>
        <v>9.9390000000000001</v>
      </c>
      <c r="I133" s="56">
        <v>0.94</v>
      </c>
      <c r="J133" s="13">
        <f t="shared" si="2"/>
        <v>22</v>
      </c>
      <c r="L133" s="71">
        <v>22</v>
      </c>
      <c r="M133" s="94">
        <v>22</v>
      </c>
      <c r="N133" s="94">
        <v>0</v>
      </c>
      <c r="O133" s="93"/>
      <c r="P133" s="95">
        <v>3</v>
      </c>
      <c r="Q133" s="96">
        <v>0.60416666666666663</v>
      </c>
      <c r="R133" s="17">
        <v>1</v>
      </c>
      <c r="S133" s="17" t="s">
        <v>73</v>
      </c>
      <c r="T133" s="17">
        <v>1</v>
      </c>
      <c r="U133" s="17" t="s">
        <v>73</v>
      </c>
      <c r="V133" s="89"/>
      <c r="W133" s="38">
        <v>4</v>
      </c>
      <c r="X133" s="37">
        <v>0.60416666666666663</v>
      </c>
      <c r="Y133" s="17">
        <v>2</v>
      </c>
      <c r="Z133" s="17" t="s">
        <v>99</v>
      </c>
      <c r="AA133" s="17">
        <v>2</v>
      </c>
      <c r="AB133" s="17" t="s">
        <v>99</v>
      </c>
      <c r="AH133" s="53"/>
    </row>
    <row r="134" spans="2:34" ht="15.75" customHeight="1">
      <c r="B134" s="13">
        <f t="shared" si="0"/>
        <v>22</v>
      </c>
      <c r="C134" s="50" t="s">
        <v>24</v>
      </c>
      <c r="D134" s="58" t="s">
        <v>115</v>
      </c>
      <c r="E134" s="51" t="s">
        <v>115</v>
      </c>
      <c r="F134" s="51" t="s">
        <v>115</v>
      </c>
      <c r="G134" s="13">
        <f t="shared" si="1"/>
        <v>0</v>
      </c>
      <c r="H134" s="57">
        <f>H133+I134</f>
        <v>9.9390000000000001</v>
      </c>
      <c r="I134" s="56">
        <v>0</v>
      </c>
      <c r="J134" s="13" t="str">
        <f t="shared" si="2"/>
        <v xml:space="preserve"> </v>
      </c>
      <c r="L134" s="71">
        <v>23</v>
      </c>
      <c r="M134" s="94">
        <v>999</v>
      </c>
      <c r="N134" s="94">
        <v>0</v>
      </c>
      <c r="O134" s="93"/>
      <c r="P134" s="95">
        <v>3</v>
      </c>
      <c r="Q134" s="96">
        <v>0.625</v>
      </c>
      <c r="R134" s="17">
        <v>1</v>
      </c>
      <c r="S134" s="17" t="s">
        <v>73</v>
      </c>
      <c r="T134" s="17">
        <v>1</v>
      </c>
      <c r="U134" s="17" t="s">
        <v>73</v>
      </c>
      <c r="V134" s="89"/>
      <c r="W134" s="38">
        <v>4</v>
      </c>
      <c r="X134" s="37">
        <v>0.625</v>
      </c>
      <c r="Y134" s="17">
        <v>3</v>
      </c>
      <c r="Z134" s="17" t="s">
        <v>99</v>
      </c>
      <c r="AA134" s="17">
        <v>3</v>
      </c>
      <c r="AB134" s="17" t="s">
        <v>99</v>
      </c>
      <c r="AH134" s="53"/>
    </row>
    <row r="135" spans="2:34" ht="15.75" customHeight="1">
      <c r="B135" s="13">
        <f t="shared" si="0"/>
        <v>23</v>
      </c>
      <c r="C135" s="50" t="s">
        <v>165</v>
      </c>
      <c r="D135" s="58" t="s">
        <v>128</v>
      </c>
      <c r="E135" s="51">
        <v>55.6736098219071</v>
      </c>
      <c r="F135" s="51">
        <v>37.777018040974397</v>
      </c>
      <c r="G135" s="13">
        <f t="shared" si="1"/>
        <v>1</v>
      </c>
      <c r="H135" s="57">
        <v>0</v>
      </c>
      <c r="I135" s="56" t="s">
        <v>146</v>
      </c>
      <c r="J135" s="13">
        <f t="shared" si="2"/>
        <v>1</v>
      </c>
      <c r="L135" s="71">
        <v>24</v>
      </c>
      <c r="M135" s="94">
        <v>0</v>
      </c>
      <c r="N135" s="94">
        <v>1</v>
      </c>
      <c r="O135" s="93"/>
      <c r="P135" s="95">
        <v>3</v>
      </c>
      <c r="Q135" s="96">
        <v>0.64583333333333337</v>
      </c>
      <c r="R135" s="17">
        <v>2</v>
      </c>
      <c r="S135" s="17" t="s">
        <v>72</v>
      </c>
      <c r="T135" s="17">
        <v>2</v>
      </c>
      <c r="U135" s="17" t="s">
        <v>72</v>
      </c>
      <c r="V135" s="89"/>
      <c r="W135" s="38">
        <v>4</v>
      </c>
      <c r="X135" s="37">
        <v>0.64583333333333337</v>
      </c>
      <c r="Y135" s="17">
        <v>2</v>
      </c>
      <c r="Z135" s="17" t="s">
        <v>99</v>
      </c>
      <c r="AA135" s="17">
        <v>2</v>
      </c>
      <c r="AB135" s="17" t="s">
        <v>99</v>
      </c>
      <c r="AH135" s="53"/>
    </row>
    <row r="136" spans="2:34" ht="15.75" customHeight="1">
      <c r="B136" s="13">
        <f t="shared" si="0"/>
        <v>24</v>
      </c>
      <c r="C136" s="50" t="s">
        <v>166</v>
      </c>
      <c r="D136" s="58" t="s">
        <v>128</v>
      </c>
      <c r="E136" s="51">
        <v>55.675593992853301</v>
      </c>
      <c r="F136" s="51">
        <v>37.771651106936403</v>
      </c>
      <c r="G136" s="13">
        <f t="shared" si="1"/>
        <v>1</v>
      </c>
      <c r="H136" s="57">
        <f>H135+I136</f>
        <v>0.78</v>
      </c>
      <c r="I136" s="56">
        <v>0.78</v>
      </c>
      <c r="J136" s="13">
        <f t="shared" si="2"/>
        <v>2</v>
      </c>
      <c r="L136" s="71">
        <v>25</v>
      </c>
      <c r="M136" s="94">
        <v>0</v>
      </c>
      <c r="N136" s="94">
        <v>2</v>
      </c>
      <c r="O136" s="93"/>
      <c r="P136" s="95">
        <v>3</v>
      </c>
      <c r="Q136" s="96">
        <v>0.66666666666666663</v>
      </c>
      <c r="R136" s="17">
        <v>2</v>
      </c>
      <c r="S136" s="17" t="s">
        <v>72</v>
      </c>
      <c r="T136" s="17">
        <v>2</v>
      </c>
      <c r="U136" s="17" t="s">
        <v>72</v>
      </c>
      <c r="V136" s="89"/>
      <c r="W136" s="38">
        <v>4</v>
      </c>
      <c r="X136" s="37">
        <v>0.66666666666666663</v>
      </c>
      <c r="Y136" s="17">
        <v>3</v>
      </c>
      <c r="Z136" s="17" t="s">
        <v>99</v>
      </c>
      <c r="AA136" s="17">
        <v>3</v>
      </c>
      <c r="AB136" s="17" t="s">
        <v>99</v>
      </c>
      <c r="AH136" s="53"/>
    </row>
    <row r="137" spans="2:34" ht="15.75" customHeight="1">
      <c r="B137" s="13">
        <f t="shared" si="0"/>
        <v>25</v>
      </c>
      <c r="C137" s="50" t="s">
        <v>129</v>
      </c>
      <c r="D137" s="58" t="s">
        <v>119</v>
      </c>
      <c r="E137" s="51">
        <v>55.6758574720116</v>
      </c>
      <c r="F137" s="51">
        <v>37.767146125298197</v>
      </c>
      <c r="G137" s="13">
        <f t="shared" si="1"/>
        <v>1</v>
      </c>
      <c r="H137" s="57">
        <f t="shared" ref="H137:H158" si="3">H136+I137</f>
        <v>1.1060000000000001</v>
      </c>
      <c r="I137" s="56">
        <v>0.32600000000000007</v>
      </c>
      <c r="J137" s="13">
        <f t="shared" si="2"/>
        <v>3</v>
      </c>
      <c r="L137" s="71">
        <v>26</v>
      </c>
      <c r="M137" s="94">
        <v>0</v>
      </c>
      <c r="N137" s="94">
        <v>3</v>
      </c>
      <c r="O137" s="93"/>
      <c r="P137" s="95">
        <v>3</v>
      </c>
      <c r="Q137" s="96">
        <v>0.6875</v>
      </c>
      <c r="R137" s="17">
        <v>2</v>
      </c>
      <c r="S137" s="17" t="s">
        <v>72</v>
      </c>
      <c r="T137" s="17">
        <v>2</v>
      </c>
      <c r="U137" s="17" t="s">
        <v>72</v>
      </c>
      <c r="V137" s="89"/>
      <c r="W137" s="38">
        <v>4</v>
      </c>
      <c r="X137" s="37">
        <v>0.6875</v>
      </c>
      <c r="Y137" s="17">
        <v>2</v>
      </c>
      <c r="Z137" s="17" t="s">
        <v>99</v>
      </c>
      <c r="AA137" s="17">
        <v>2</v>
      </c>
      <c r="AB137" s="17" t="s">
        <v>99</v>
      </c>
      <c r="AH137" s="53"/>
    </row>
    <row r="138" spans="2:34" ht="15.75" customHeight="1">
      <c r="B138" s="13">
        <f t="shared" si="0"/>
        <v>26</v>
      </c>
      <c r="C138" s="50" t="s">
        <v>164</v>
      </c>
      <c r="D138" s="58" t="s">
        <v>119</v>
      </c>
      <c r="E138" s="51">
        <v>55.671980776468601</v>
      </c>
      <c r="F138" s="51">
        <v>37.765280692013903</v>
      </c>
      <c r="G138" s="13">
        <f t="shared" si="1"/>
        <v>1</v>
      </c>
      <c r="H138" s="57">
        <f t="shared" si="3"/>
        <v>1.4000000000000001</v>
      </c>
      <c r="I138" s="56">
        <v>0.29400000000000004</v>
      </c>
      <c r="J138" s="13">
        <f t="shared" si="2"/>
        <v>4</v>
      </c>
      <c r="L138" s="71">
        <v>27</v>
      </c>
      <c r="M138" s="94">
        <v>0</v>
      </c>
      <c r="N138" s="94">
        <v>4</v>
      </c>
      <c r="O138" s="93"/>
      <c r="P138" s="95">
        <v>3</v>
      </c>
      <c r="Q138" s="96">
        <v>0.70833333333333337</v>
      </c>
      <c r="R138" s="17">
        <v>2</v>
      </c>
      <c r="S138" s="17" t="s">
        <v>72</v>
      </c>
      <c r="T138" s="17">
        <v>2</v>
      </c>
      <c r="U138" s="17" t="s">
        <v>72</v>
      </c>
      <c r="V138" s="89"/>
      <c r="W138" s="38">
        <v>4</v>
      </c>
      <c r="X138" s="37">
        <v>0.70833333333333337</v>
      </c>
      <c r="Y138" s="17">
        <v>3</v>
      </c>
      <c r="Z138" s="17" t="s">
        <v>99</v>
      </c>
      <c r="AA138" s="17">
        <v>3</v>
      </c>
      <c r="AB138" s="17" t="s">
        <v>99</v>
      </c>
      <c r="AH138" s="53"/>
    </row>
    <row r="139" spans="2:34" ht="15.75" customHeight="1">
      <c r="B139" s="13">
        <f t="shared" si="0"/>
        <v>27</v>
      </c>
      <c r="C139" s="50" t="s">
        <v>163</v>
      </c>
      <c r="D139" s="58" t="s">
        <v>119</v>
      </c>
      <c r="E139" s="51">
        <v>55.670062733678598</v>
      </c>
      <c r="F139" s="51">
        <v>37.764394140483397</v>
      </c>
      <c r="G139" s="13">
        <f t="shared" si="1"/>
        <v>1</v>
      </c>
      <c r="H139" s="57">
        <f t="shared" si="3"/>
        <v>1.8590000000000002</v>
      </c>
      <c r="I139" s="56">
        <v>0.45900000000000007</v>
      </c>
      <c r="J139" s="13">
        <f t="shared" si="2"/>
        <v>5</v>
      </c>
      <c r="L139" s="71">
        <v>28</v>
      </c>
      <c r="M139" s="94">
        <v>0</v>
      </c>
      <c r="N139" s="94">
        <v>5</v>
      </c>
      <c r="O139" s="93"/>
      <c r="P139" s="95">
        <v>3</v>
      </c>
      <c r="Q139" s="96">
        <v>0.72916666666666663</v>
      </c>
      <c r="R139" s="17">
        <v>2</v>
      </c>
      <c r="S139" s="17" t="s">
        <v>72</v>
      </c>
      <c r="T139" s="17">
        <v>2</v>
      </c>
      <c r="U139" s="17" t="s">
        <v>72</v>
      </c>
      <c r="V139" s="89"/>
      <c r="W139" s="38">
        <v>4</v>
      </c>
      <c r="X139" s="37">
        <v>0.72916666666666663</v>
      </c>
      <c r="Y139" s="17">
        <v>2</v>
      </c>
      <c r="Z139" s="17" t="s">
        <v>99</v>
      </c>
      <c r="AA139" s="17">
        <v>2</v>
      </c>
      <c r="AB139" s="17" t="s">
        <v>99</v>
      </c>
      <c r="AH139" s="53"/>
    </row>
    <row r="140" spans="2:34" ht="15.75" customHeight="1">
      <c r="B140" s="13">
        <f t="shared" si="0"/>
        <v>28</v>
      </c>
      <c r="C140" s="50" t="s">
        <v>122</v>
      </c>
      <c r="D140" s="58" t="s">
        <v>119</v>
      </c>
      <c r="E140" s="51">
        <v>55.668327366213099</v>
      </c>
      <c r="F140" s="51">
        <v>37.765292495974101</v>
      </c>
      <c r="G140" s="13">
        <f t="shared" si="1"/>
        <v>1</v>
      </c>
      <c r="H140" s="57">
        <f t="shared" si="3"/>
        <v>2.0170000000000003</v>
      </c>
      <c r="I140" s="56">
        <v>0.15799999999999992</v>
      </c>
      <c r="J140" s="13">
        <f t="shared" si="2"/>
        <v>6</v>
      </c>
      <c r="L140" s="71">
        <v>29</v>
      </c>
      <c r="M140" s="94">
        <v>0</v>
      </c>
      <c r="N140" s="94">
        <v>6</v>
      </c>
      <c r="O140" s="93"/>
      <c r="P140" s="95">
        <v>3</v>
      </c>
      <c r="Q140" s="96">
        <v>0.75</v>
      </c>
      <c r="R140" s="17">
        <v>2</v>
      </c>
      <c r="S140" s="17" t="s">
        <v>72</v>
      </c>
      <c r="T140" s="17">
        <v>2</v>
      </c>
      <c r="U140" s="17" t="s">
        <v>72</v>
      </c>
      <c r="V140" s="89"/>
      <c r="W140" s="38">
        <v>4</v>
      </c>
      <c r="X140" s="37">
        <v>0.75</v>
      </c>
      <c r="Y140" s="17">
        <v>3</v>
      </c>
      <c r="Z140" s="17" t="s">
        <v>99</v>
      </c>
      <c r="AA140" s="17">
        <v>3</v>
      </c>
      <c r="AB140" s="17" t="s">
        <v>99</v>
      </c>
      <c r="AH140" s="53"/>
    </row>
    <row r="141" spans="2:34" ht="15.75" customHeight="1">
      <c r="B141" s="13">
        <f t="shared" si="0"/>
        <v>29</v>
      </c>
      <c r="C141" s="50" t="s">
        <v>138</v>
      </c>
      <c r="D141" s="58" t="s">
        <v>132</v>
      </c>
      <c r="E141" s="51">
        <v>55.665703932319701</v>
      </c>
      <c r="F141" s="51">
        <v>37.766705434089801</v>
      </c>
      <c r="G141" s="13">
        <f t="shared" si="1"/>
        <v>1</v>
      </c>
      <c r="H141" s="57">
        <f t="shared" si="3"/>
        <v>2.6210000000000004</v>
      </c>
      <c r="I141" s="56">
        <v>0.60399999999999987</v>
      </c>
      <c r="J141" s="13">
        <f t="shared" si="2"/>
        <v>7</v>
      </c>
      <c r="L141" s="71">
        <v>30</v>
      </c>
      <c r="M141" s="94">
        <v>0</v>
      </c>
      <c r="N141" s="94">
        <v>7</v>
      </c>
      <c r="O141" s="93"/>
      <c r="P141" s="95">
        <v>3</v>
      </c>
      <c r="Q141" s="96">
        <v>0.77083333333333337</v>
      </c>
      <c r="R141" s="17">
        <v>2</v>
      </c>
      <c r="S141" s="17" t="s">
        <v>72</v>
      </c>
      <c r="T141" s="17">
        <v>2</v>
      </c>
      <c r="U141" s="17" t="s">
        <v>72</v>
      </c>
      <c r="V141" s="89"/>
      <c r="W141" s="38">
        <v>4</v>
      </c>
      <c r="X141" s="37">
        <v>0.77083333333333337</v>
      </c>
      <c r="Y141" s="17">
        <v>2</v>
      </c>
      <c r="Z141" s="17" t="s">
        <v>99</v>
      </c>
      <c r="AA141" s="17">
        <v>2</v>
      </c>
      <c r="AB141" s="17" t="s">
        <v>99</v>
      </c>
      <c r="AH141" s="53"/>
    </row>
    <row r="142" spans="2:34" ht="15.75" customHeight="1">
      <c r="B142" s="13">
        <f t="shared" si="0"/>
        <v>30</v>
      </c>
      <c r="C142" s="50" t="s">
        <v>139</v>
      </c>
      <c r="D142" s="58" t="s">
        <v>132</v>
      </c>
      <c r="E142" s="51">
        <v>55.663504660998498</v>
      </c>
      <c r="F142" s="51">
        <v>37.760948756124002</v>
      </c>
      <c r="G142" s="13">
        <f t="shared" si="1"/>
        <v>1</v>
      </c>
      <c r="H142" s="57">
        <f t="shared" si="3"/>
        <v>3.0650000000000004</v>
      </c>
      <c r="I142" s="56">
        <v>0.44399999999999995</v>
      </c>
      <c r="J142" s="13">
        <f t="shared" si="2"/>
        <v>8</v>
      </c>
      <c r="L142" s="71">
        <v>31</v>
      </c>
      <c r="M142" s="94">
        <v>0</v>
      </c>
      <c r="N142" s="94">
        <v>8</v>
      </c>
      <c r="O142" s="93"/>
      <c r="P142" s="95">
        <v>3</v>
      </c>
      <c r="Q142" s="96">
        <v>0.79166666666666663</v>
      </c>
      <c r="R142" s="17">
        <v>2</v>
      </c>
      <c r="S142" s="17" t="s">
        <v>72</v>
      </c>
      <c r="T142" s="17">
        <v>2</v>
      </c>
      <c r="U142" s="17" t="s">
        <v>72</v>
      </c>
      <c r="V142" s="89"/>
      <c r="W142" s="38">
        <v>4</v>
      </c>
      <c r="X142" s="37">
        <v>0.79166666666666663</v>
      </c>
      <c r="Y142" s="17">
        <v>3</v>
      </c>
      <c r="Z142" s="17" t="s">
        <v>99</v>
      </c>
      <c r="AA142" s="17">
        <v>3</v>
      </c>
      <c r="AB142" s="17" t="s">
        <v>99</v>
      </c>
      <c r="AH142" s="53"/>
    </row>
    <row r="143" spans="2:34" ht="15.75" customHeight="1">
      <c r="B143" s="13">
        <f t="shared" si="0"/>
        <v>31</v>
      </c>
      <c r="C143" s="50" t="s">
        <v>140</v>
      </c>
      <c r="D143" s="58" t="s">
        <v>132</v>
      </c>
      <c r="E143" s="51">
        <v>55.6631744789725</v>
      </c>
      <c r="F143" s="51">
        <v>37.757524677729101</v>
      </c>
      <c r="G143" s="13">
        <f t="shared" si="1"/>
        <v>1</v>
      </c>
      <c r="H143" s="57">
        <f t="shared" si="3"/>
        <v>3.3400000000000003</v>
      </c>
      <c r="I143" s="56">
        <v>0.27499999999999991</v>
      </c>
      <c r="J143" s="13">
        <f t="shared" si="2"/>
        <v>9</v>
      </c>
      <c r="L143" s="71">
        <v>32</v>
      </c>
      <c r="M143" s="94">
        <v>0</v>
      </c>
      <c r="N143" s="94">
        <v>9</v>
      </c>
      <c r="O143" s="93"/>
      <c r="P143" s="95">
        <v>3</v>
      </c>
      <c r="Q143" s="96">
        <v>0.8125</v>
      </c>
      <c r="R143" s="17">
        <v>2</v>
      </c>
      <c r="S143" s="17" t="s">
        <v>72</v>
      </c>
      <c r="T143" s="17">
        <v>2</v>
      </c>
      <c r="U143" s="17" t="s">
        <v>72</v>
      </c>
      <c r="V143" s="89"/>
      <c r="W143" s="38">
        <v>4</v>
      </c>
      <c r="X143" s="37">
        <v>0.8125</v>
      </c>
      <c r="Y143" s="17">
        <v>2</v>
      </c>
      <c r="Z143" s="17" t="s">
        <v>99</v>
      </c>
      <c r="AA143" s="17">
        <v>2</v>
      </c>
      <c r="AB143" s="17" t="s">
        <v>99</v>
      </c>
      <c r="AH143" s="53"/>
    </row>
    <row r="144" spans="2:34" ht="15.75" customHeight="1">
      <c r="B144" s="13">
        <f t="shared" si="0"/>
        <v>32</v>
      </c>
      <c r="C144" s="50" t="s">
        <v>141</v>
      </c>
      <c r="D144" s="58" t="s">
        <v>132</v>
      </c>
      <c r="E144" s="51">
        <v>55.662094149011303</v>
      </c>
      <c r="F144" s="51">
        <v>37.752975640875299</v>
      </c>
      <c r="G144" s="13">
        <f t="shared" si="1"/>
        <v>1</v>
      </c>
      <c r="H144" s="57">
        <f t="shared" si="3"/>
        <v>3.6730000000000005</v>
      </c>
      <c r="I144" s="56">
        <v>0.33300000000000018</v>
      </c>
      <c r="J144" s="13">
        <f t="shared" si="2"/>
        <v>10</v>
      </c>
      <c r="L144" s="71">
        <v>33</v>
      </c>
      <c r="M144" s="94">
        <v>0</v>
      </c>
      <c r="N144" s="94">
        <v>10</v>
      </c>
      <c r="O144" s="93"/>
      <c r="P144" s="95">
        <v>3</v>
      </c>
      <c r="Q144" s="96">
        <v>0.83333333333333337</v>
      </c>
      <c r="R144" s="17">
        <v>1</v>
      </c>
      <c r="S144" s="17" t="s">
        <v>66</v>
      </c>
      <c r="T144" s="17">
        <v>1</v>
      </c>
      <c r="U144" s="17" t="s">
        <v>66</v>
      </c>
      <c r="V144" s="89"/>
      <c r="W144" s="38">
        <v>4</v>
      </c>
      <c r="X144" s="37">
        <v>0.83333333333333337</v>
      </c>
      <c r="Y144" s="17">
        <v>3</v>
      </c>
      <c r="Z144" s="17" t="s">
        <v>99</v>
      </c>
      <c r="AA144" s="17">
        <v>3</v>
      </c>
      <c r="AB144" s="17" t="s">
        <v>99</v>
      </c>
      <c r="AH144" s="53"/>
    </row>
    <row r="145" spans="2:34" ht="15.75" customHeight="1">
      <c r="B145" s="13">
        <f t="shared" si="0"/>
        <v>33</v>
      </c>
      <c r="C145" s="50" t="s">
        <v>142</v>
      </c>
      <c r="D145" s="58" t="s">
        <v>132</v>
      </c>
      <c r="E145" s="51">
        <v>55.659972746875098</v>
      </c>
      <c r="F145" s="51">
        <v>37.751769301505398</v>
      </c>
      <c r="G145" s="13">
        <f t="shared" si="1"/>
        <v>1</v>
      </c>
      <c r="H145" s="57">
        <f t="shared" si="3"/>
        <v>3.9520000000000004</v>
      </c>
      <c r="I145" s="56">
        <v>0.27899999999999991</v>
      </c>
      <c r="J145" s="13">
        <f t="shared" si="2"/>
        <v>11</v>
      </c>
      <c r="L145" s="71">
        <v>34</v>
      </c>
      <c r="M145" s="94">
        <v>0</v>
      </c>
      <c r="N145" s="94">
        <v>11</v>
      </c>
      <c r="O145" s="93"/>
      <c r="P145" s="95">
        <v>3</v>
      </c>
      <c r="Q145" s="96">
        <v>0.85416666666666663</v>
      </c>
      <c r="R145" s="17">
        <v>1</v>
      </c>
      <c r="S145" s="17" t="s">
        <v>66</v>
      </c>
      <c r="T145" s="17">
        <v>1</v>
      </c>
      <c r="U145" s="17" t="s">
        <v>66</v>
      </c>
      <c r="V145" s="89"/>
      <c r="W145" s="38">
        <v>4</v>
      </c>
      <c r="X145" s="37">
        <v>0.85416666666666663</v>
      </c>
      <c r="Y145" s="17">
        <v>2</v>
      </c>
      <c r="Z145" s="17" t="s">
        <v>99</v>
      </c>
      <c r="AA145" s="17">
        <v>2</v>
      </c>
      <c r="AB145" s="17" t="s">
        <v>99</v>
      </c>
      <c r="AH145" s="53"/>
    </row>
    <row r="146" spans="2:34" ht="15.75" customHeight="1">
      <c r="B146" s="13">
        <f t="shared" si="0"/>
        <v>34</v>
      </c>
      <c r="C146" s="50" t="s">
        <v>143</v>
      </c>
      <c r="D146" s="58" t="s">
        <v>132</v>
      </c>
      <c r="E146" s="51">
        <v>55.658082576531299</v>
      </c>
      <c r="F146" s="51">
        <v>37.746769537122397</v>
      </c>
      <c r="G146" s="13">
        <f t="shared" si="1"/>
        <v>1</v>
      </c>
      <c r="H146" s="57">
        <f t="shared" si="3"/>
        <v>4.2780000000000005</v>
      </c>
      <c r="I146" s="56">
        <v>0.32600000000000007</v>
      </c>
      <c r="J146" s="13">
        <f t="shared" si="2"/>
        <v>12</v>
      </c>
      <c r="L146" s="71">
        <v>35</v>
      </c>
      <c r="M146" s="94">
        <v>0</v>
      </c>
      <c r="N146" s="94">
        <v>12</v>
      </c>
      <c r="O146" s="93"/>
      <c r="P146" s="95">
        <v>3</v>
      </c>
      <c r="Q146" s="96">
        <v>0.875</v>
      </c>
      <c r="R146" s="17">
        <v>1</v>
      </c>
      <c r="S146" s="17" t="s">
        <v>66</v>
      </c>
      <c r="T146" s="17">
        <v>1</v>
      </c>
      <c r="U146" s="17" t="s">
        <v>66</v>
      </c>
      <c r="V146" s="89"/>
      <c r="W146" s="38">
        <v>4</v>
      </c>
      <c r="X146" s="37">
        <v>0.875</v>
      </c>
      <c r="Y146" s="17">
        <v>3</v>
      </c>
      <c r="Z146" s="17" t="s">
        <v>99</v>
      </c>
      <c r="AA146" s="17">
        <v>3</v>
      </c>
      <c r="AB146" s="17" t="s">
        <v>99</v>
      </c>
      <c r="AH146" s="53"/>
    </row>
    <row r="147" spans="2:34" ht="15.75" customHeight="1">
      <c r="B147" s="13">
        <f t="shared" si="0"/>
        <v>35</v>
      </c>
      <c r="C147" s="50" t="s">
        <v>144</v>
      </c>
      <c r="D147" s="58" t="s">
        <v>132</v>
      </c>
      <c r="E147" s="51">
        <v>55.656568343761101</v>
      </c>
      <c r="F147" s="51">
        <v>37.742622016014501</v>
      </c>
      <c r="G147" s="13">
        <f t="shared" si="1"/>
        <v>1</v>
      </c>
      <c r="H147" s="57">
        <f t="shared" si="3"/>
        <v>4.7720000000000002</v>
      </c>
      <c r="I147" s="56">
        <v>0.49399999999999977</v>
      </c>
      <c r="J147" s="13">
        <f t="shared" si="2"/>
        <v>13</v>
      </c>
      <c r="L147" s="71">
        <v>36</v>
      </c>
      <c r="M147" s="94">
        <v>0</v>
      </c>
      <c r="N147" s="94">
        <v>13</v>
      </c>
      <c r="O147" s="93"/>
      <c r="P147" s="95">
        <v>3</v>
      </c>
      <c r="Q147" s="96">
        <v>0.89583333333333304</v>
      </c>
      <c r="R147" s="17">
        <v>1</v>
      </c>
      <c r="S147" s="17" t="s">
        <v>66</v>
      </c>
      <c r="T147" s="17">
        <v>1</v>
      </c>
      <c r="U147" s="17" t="s">
        <v>66</v>
      </c>
      <c r="V147" s="89"/>
      <c r="W147" s="38">
        <v>4</v>
      </c>
      <c r="X147" s="37">
        <v>0.89583333333333304</v>
      </c>
      <c r="Y147" s="17">
        <v>2</v>
      </c>
      <c r="Z147" s="17" t="s">
        <v>99</v>
      </c>
      <c r="AA147" s="17">
        <v>2</v>
      </c>
      <c r="AB147" s="17" t="s">
        <v>99</v>
      </c>
      <c r="AH147" s="53"/>
    </row>
    <row r="148" spans="2:34" ht="15.75" customHeight="1">
      <c r="B148" s="13">
        <f t="shared" si="0"/>
        <v>36</v>
      </c>
      <c r="C148" s="50" t="s">
        <v>145</v>
      </c>
      <c r="D148" s="58" t="s">
        <v>109</v>
      </c>
      <c r="E148" s="51">
        <v>55.655246345441697</v>
      </c>
      <c r="F148" s="51">
        <v>37.741510528778498</v>
      </c>
      <c r="G148" s="13">
        <f t="shared" si="1"/>
        <v>1</v>
      </c>
      <c r="H148" s="57">
        <f t="shared" si="3"/>
        <v>4.9590000000000005</v>
      </c>
      <c r="I148" s="56">
        <v>0.18700000000000028</v>
      </c>
      <c r="J148" s="13">
        <f t="shared" si="2"/>
        <v>14</v>
      </c>
      <c r="L148" s="71">
        <v>37</v>
      </c>
      <c r="M148" s="94">
        <v>0</v>
      </c>
      <c r="N148" s="94">
        <v>14</v>
      </c>
      <c r="O148" s="93"/>
      <c r="P148" s="95">
        <v>3</v>
      </c>
      <c r="Q148" s="96">
        <v>0.91666666666666663</v>
      </c>
      <c r="R148" s="17">
        <v>1</v>
      </c>
      <c r="S148" s="17" t="s">
        <v>66</v>
      </c>
      <c r="T148" s="17">
        <v>1</v>
      </c>
      <c r="U148" s="17" t="s">
        <v>66</v>
      </c>
      <c r="V148" s="89"/>
      <c r="W148" s="38">
        <v>4</v>
      </c>
      <c r="X148" s="37">
        <v>0.91666666666666663</v>
      </c>
      <c r="Y148" s="17">
        <v>2</v>
      </c>
      <c r="Z148" s="17" t="s">
        <v>72</v>
      </c>
      <c r="AA148" s="17">
        <v>2</v>
      </c>
      <c r="AB148" s="17" t="s">
        <v>72</v>
      </c>
      <c r="AH148" s="53"/>
    </row>
    <row r="149" spans="2:34" ht="15.75" customHeight="1">
      <c r="B149" s="13">
        <f t="shared" si="0"/>
        <v>37</v>
      </c>
      <c r="C149" s="50" t="s">
        <v>108</v>
      </c>
      <c r="D149" s="58" t="s">
        <v>109</v>
      </c>
      <c r="E149" s="51">
        <v>55.649248492631799</v>
      </c>
      <c r="F149" s="51">
        <v>37.743884821256302</v>
      </c>
      <c r="G149" s="13">
        <f t="shared" si="1"/>
        <v>1</v>
      </c>
      <c r="H149" s="57">
        <f t="shared" si="3"/>
        <v>5.6620000000000008</v>
      </c>
      <c r="I149" s="56">
        <v>0.70300000000000029</v>
      </c>
      <c r="J149" s="13">
        <f t="shared" si="2"/>
        <v>15</v>
      </c>
      <c r="L149" s="71">
        <v>38</v>
      </c>
      <c r="M149" s="94">
        <v>0</v>
      </c>
      <c r="N149" s="94">
        <v>15</v>
      </c>
      <c r="O149" s="93"/>
      <c r="P149" s="95">
        <v>3</v>
      </c>
      <c r="Q149" s="96">
        <v>0.9375</v>
      </c>
      <c r="R149" s="17">
        <v>1</v>
      </c>
      <c r="S149" s="17" t="s">
        <v>66</v>
      </c>
      <c r="T149" s="17">
        <v>1</v>
      </c>
      <c r="U149" s="17" t="s">
        <v>66</v>
      </c>
      <c r="V149" s="89"/>
      <c r="W149" s="38">
        <v>4</v>
      </c>
      <c r="X149" s="37">
        <v>0.9375</v>
      </c>
      <c r="Y149" s="17">
        <v>2</v>
      </c>
      <c r="Z149" s="17" t="s">
        <v>72</v>
      </c>
      <c r="AA149" s="17">
        <v>2</v>
      </c>
      <c r="AB149" s="17" t="s">
        <v>72</v>
      </c>
      <c r="AH149" s="53"/>
    </row>
    <row r="150" spans="2:34" ht="15.75" customHeight="1">
      <c r="B150" s="13">
        <f t="shared" si="0"/>
        <v>38</v>
      </c>
      <c r="C150" s="50" t="s">
        <v>105</v>
      </c>
      <c r="D150" s="58" t="s">
        <v>106</v>
      </c>
      <c r="E150" s="51">
        <v>55.6326396562729</v>
      </c>
      <c r="F150" s="51">
        <v>37.750357912159799</v>
      </c>
      <c r="G150" s="13">
        <f t="shared" si="1"/>
        <v>1</v>
      </c>
      <c r="H150" s="57">
        <f t="shared" si="3"/>
        <v>7.535000000000001</v>
      </c>
      <c r="I150" s="56">
        <v>1.8730000000000002</v>
      </c>
      <c r="J150" s="13">
        <f t="shared" si="2"/>
        <v>16</v>
      </c>
      <c r="L150" s="71">
        <v>39</v>
      </c>
      <c r="M150" s="94">
        <v>0</v>
      </c>
      <c r="N150" s="94">
        <v>16</v>
      </c>
      <c r="O150" s="93"/>
      <c r="P150" s="95">
        <v>3</v>
      </c>
      <c r="Q150" s="96">
        <v>0.95833333333333337</v>
      </c>
      <c r="R150" s="17">
        <v>0</v>
      </c>
      <c r="S150" s="17" t="s">
        <v>63</v>
      </c>
      <c r="T150" s="17">
        <v>0</v>
      </c>
      <c r="U150" s="17" t="s">
        <v>63</v>
      </c>
      <c r="V150" s="89"/>
      <c r="W150" s="38">
        <v>4</v>
      </c>
      <c r="X150" s="37">
        <v>0.95833333333333337</v>
      </c>
      <c r="Y150" s="17">
        <v>0</v>
      </c>
      <c r="Z150" s="17" t="s">
        <v>63</v>
      </c>
      <c r="AA150" s="17">
        <v>0</v>
      </c>
      <c r="AB150" s="17" t="s">
        <v>63</v>
      </c>
      <c r="AH150" s="53"/>
    </row>
    <row r="151" spans="2:34" ht="15.75" customHeight="1">
      <c r="B151" s="13">
        <f t="shared" si="0"/>
        <v>39</v>
      </c>
      <c r="C151" s="50" t="s">
        <v>162</v>
      </c>
      <c r="D151" s="58" t="s">
        <v>156</v>
      </c>
      <c r="E151" s="51">
        <v>55.630473050826097</v>
      </c>
      <c r="F151" s="51">
        <v>37.747014040171202</v>
      </c>
      <c r="G151" s="13">
        <f t="shared" si="1"/>
        <v>1</v>
      </c>
      <c r="H151" s="57">
        <f t="shared" si="3"/>
        <v>8.027000000000001</v>
      </c>
      <c r="I151" s="56">
        <v>0.49199999999999999</v>
      </c>
      <c r="J151" s="13">
        <f t="shared" si="2"/>
        <v>17</v>
      </c>
      <c r="L151" s="71">
        <v>40</v>
      </c>
      <c r="M151" s="94">
        <v>0</v>
      </c>
      <c r="N151" s="94">
        <v>17</v>
      </c>
      <c r="O151" s="93"/>
      <c r="P151" s="95">
        <v>3</v>
      </c>
      <c r="Q151" s="96">
        <v>0.97916666666666663</v>
      </c>
      <c r="R151" s="17">
        <v>0</v>
      </c>
      <c r="S151" s="17" t="s">
        <v>63</v>
      </c>
      <c r="T151" s="17">
        <v>0</v>
      </c>
      <c r="U151" s="17" t="s">
        <v>63</v>
      </c>
      <c r="V151" s="89"/>
      <c r="W151" s="38">
        <v>4</v>
      </c>
      <c r="X151" s="37">
        <v>0.97916666666666663</v>
      </c>
      <c r="Y151" s="17">
        <v>0</v>
      </c>
      <c r="Z151" s="17" t="s">
        <v>63</v>
      </c>
      <c r="AA151" s="17">
        <v>0</v>
      </c>
      <c r="AB151" s="17" t="s">
        <v>63</v>
      </c>
      <c r="AH151" s="53"/>
    </row>
    <row r="152" spans="2:34" ht="15.75" customHeight="1">
      <c r="B152" s="13">
        <f t="shared" si="0"/>
        <v>40</v>
      </c>
      <c r="C152" s="50" t="s">
        <v>161</v>
      </c>
      <c r="D152" s="58" t="s">
        <v>156</v>
      </c>
      <c r="E152" s="51">
        <v>55.629499703231502</v>
      </c>
      <c r="F152" s="51">
        <v>37.741689360780398</v>
      </c>
      <c r="G152" s="13">
        <f t="shared" si="1"/>
        <v>1</v>
      </c>
      <c r="H152" s="57">
        <f t="shared" si="3"/>
        <v>8.4359999999999999</v>
      </c>
      <c r="I152" s="56">
        <v>0.40899999999999981</v>
      </c>
      <c r="J152" s="13">
        <f t="shared" si="2"/>
        <v>18</v>
      </c>
      <c r="L152" s="71">
        <v>41</v>
      </c>
      <c r="M152" s="94">
        <v>0</v>
      </c>
      <c r="N152" s="94">
        <v>18</v>
      </c>
      <c r="O152" s="93"/>
      <c r="P152" s="95">
        <v>3</v>
      </c>
      <c r="Q152" s="96">
        <v>0</v>
      </c>
      <c r="R152" s="17">
        <v>0</v>
      </c>
      <c r="S152" s="17" t="s">
        <v>63</v>
      </c>
      <c r="T152" s="17">
        <v>0</v>
      </c>
      <c r="U152" s="17" t="s">
        <v>63</v>
      </c>
      <c r="V152" s="89"/>
      <c r="W152" s="38">
        <v>4</v>
      </c>
      <c r="X152" s="37">
        <v>0</v>
      </c>
      <c r="Y152" s="17">
        <v>0</v>
      </c>
      <c r="Z152" s="17" t="s">
        <v>63</v>
      </c>
      <c r="AA152" s="17">
        <v>0</v>
      </c>
      <c r="AB152" s="17" t="s">
        <v>63</v>
      </c>
      <c r="AH152" s="53"/>
    </row>
    <row r="153" spans="2:34" ht="15.75" customHeight="1">
      <c r="B153" s="13">
        <f t="shared" si="0"/>
        <v>41</v>
      </c>
      <c r="C153" s="50" t="s">
        <v>160</v>
      </c>
      <c r="D153" s="58" t="s">
        <v>156</v>
      </c>
      <c r="E153" s="51">
        <v>55.626386964023602</v>
      </c>
      <c r="F153" s="51">
        <v>37.742162418500499</v>
      </c>
      <c r="G153" s="13">
        <f t="shared" si="1"/>
        <v>1</v>
      </c>
      <c r="H153" s="57">
        <f t="shared" si="3"/>
        <v>8.7739999999999991</v>
      </c>
      <c r="I153" s="56">
        <v>0.33799999999999919</v>
      </c>
      <c r="J153" s="13">
        <f t="shared" si="2"/>
        <v>19</v>
      </c>
      <c r="L153" s="71">
        <v>42</v>
      </c>
      <c r="M153" s="94">
        <v>0</v>
      </c>
      <c r="N153" s="94">
        <v>19</v>
      </c>
      <c r="O153" s="93"/>
      <c r="P153" s="95">
        <v>3</v>
      </c>
      <c r="Q153" s="96">
        <v>2.0833333333333332E-2</v>
      </c>
      <c r="R153" s="17">
        <v>0</v>
      </c>
      <c r="S153" s="17" t="s">
        <v>63</v>
      </c>
      <c r="T153" s="17">
        <v>0</v>
      </c>
      <c r="U153" s="17" t="s">
        <v>63</v>
      </c>
      <c r="V153" s="89"/>
      <c r="W153" s="38">
        <v>4</v>
      </c>
      <c r="X153" s="37">
        <v>2.0833333333333332E-2</v>
      </c>
      <c r="Y153" s="17">
        <v>0</v>
      </c>
      <c r="Z153" s="17" t="s">
        <v>63</v>
      </c>
      <c r="AA153" s="17">
        <v>0</v>
      </c>
      <c r="AB153" s="17" t="s">
        <v>63</v>
      </c>
      <c r="AH153" s="53"/>
    </row>
    <row r="154" spans="2:34" ht="15.75" customHeight="1">
      <c r="B154" s="13">
        <f t="shared" si="0"/>
        <v>42</v>
      </c>
      <c r="C154" s="50" t="s">
        <v>159</v>
      </c>
      <c r="D154" s="58" t="s">
        <v>156</v>
      </c>
      <c r="E154" s="51">
        <v>55.623745367661897</v>
      </c>
      <c r="F154" s="51">
        <v>37.742622343291302</v>
      </c>
      <c r="G154" s="13">
        <f t="shared" si="1"/>
        <v>1</v>
      </c>
      <c r="H154" s="57">
        <f t="shared" si="3"/>
        <v>9.0619999999999994</v>
      </c>
      <c r="I154" s="56">
        <v>0.28800000000000026</v>
      </c>
      <c r="J154" s="13">
        <f t="shared" si="2"/>
        <v>20</v>
      </c>
      <c r="L154" s="71">
        <v>43</v>
      </c>
      <c r="M154" s="94">
        <v>0</v>
      </c>
      <c r="N154" s="94">
        <v>20</v>
      </c>
      <c r="O154" s="93"/>
      <c r="P154" s="95">
        <v>3</v>
      </c>
      <c r="Q154" s="96">
        <v>4.1666666666666699E-2</v>
      </c>
      <c r="R154" s="17">
        <v>0</v>
      </c>
      <c r="S154" s="17" t="s">
        <v>63</v>
      </c>
      <c r="T154" s="17">
        <v>0</v>
      </c>
      <c r="U154" s="17" t="s">
        <v>63</v>
      </c>
      <c r="V154" s="89"/>
      <c r="W154" s="38">
        <v>4</v>
      </c>
      <c r="X154" s="37">
        <v>4.1666666666666699E-2</v>
      </c>
      <c r="Y154" s="17">
        <v>0</v>
      </c>
      <c r="Z154" s="17" t="s">
        <v>63</v>
      </c>
      <c r="AA154" s="17">
        <v>0</v>
      </c>
      <c r="AB154" s="17" t="s">
        <v>63</v>
      </c>
      <c r="AH154" s="53"/>
    </row>
    <row r="155" spans="2:34" ht="15.75" customHeight="1">
      <c r="B155" s="13">
        <f t="shared" si="0"/>
        <v>43</v>
      </c>
      <c r="C155" s="50" t="s">
        <v>158</v>
      </c>
      <c r="D155" s="58" t="s">
        <v>156</v>
      </c>
      <c r="E155" s="51">
        <v>55.621427759945803</v>
      </c>
      <c r="F155" s="51">
        <v>37.742989498880704</v>
      </c>
      <c r="G155" s="13">
        <f t="shared" si="1"/>
        <v>1</v>
      </c>
      <c r="H155" s="57">
        <f t="shared" si="3"/>
        <v>9.3140000000000001</v>
      </c>
      <c r="I155" s="56">
        <v>0.25200000000000067</v>
      </c>
      <c r="J155" s="13">
        <f t="shared" si="2"/>
        <v>21</v>
      </c>
      <c r="L155" s="71">
        <v>44</v>
      </c>
      <c r="M155" s="94">
        <v>0</v>
      </c>
      <c r="N155" s="94">
        <v>21</v>
      </c>
      <c r="O155" s="93"/>
      <c r="P155" s="95">
        <v>3</v>
      </c>
      <c r="Q155" s="96">
        <v>6.25E-2</v>
      </c>
      <c r="R155" s="17">
        <v>0</v>
      </c>
      <c r="S155" s="17" t="s">
        <v>63</v>
      </c>
      <c r="T155" s="17">
        <v>0</v>
      </c>
      <c r="U155" s="17" t="s">
        <v>63</v>
      </c>
      <c r="V155" s="89"/>
      <c r="W155" s="38">
        <v>4</v>
      </c>
      <c r="X155" s="37">
        <v>6.25E-2</v>
      </c>
      <c r="Y155" s="17">
        <v>0</v>
      </c>
      <c r="Z155" s="17" t="s">
        <v>63</v>
      </c>
      <c r="AA155" s="17">
        <v>0</v>
      </c>
      <c r="AB155" s="17" t="s">
        <v>63</v>
      </c>
      <c r="AH155" s="72"/>
    </row>
    <row r="156" spans="2:34" ht="15.75" customHeight="1">
      <c r="B156" s="13">
        <f t="shared" si="0"/>
        <v>44</v>
      </c>
      <c r="C156" s="50" t="s">
        <v>157</v>
      </c>
      <c r="D156" s="58" t="s">
        <v>156</v>
      </c>
      <c r="E156" s="51">
        <v>55.617042658907998</v>
      </c>
      <c r="F156" s="51">
        <v>37.743723661594203</v>
      </c>
      <c r="G156" s="13">
        <f t="shared" si="1"/>
        <v>1</v>
      </c>
      <c r="H156" s="57">
        <f t="shared" si="3"/>
        <v>9.8040000000000003</v>
      </c>
      <c r="I156" s="56">
        <v>0.49000000000000021</v>
      </c>
      <c r="J156" s="13">
        <f t="shared" si="2"/>
        <v>22</v>
      </c>
      <c r="L156" s="71">
        <v>45</v>
      </c>
      <c r="M156" s="94">
        <v>0</v>
      </c>
      <c r="N156" s="94">
        <v>22</v>
      </c>
      <c r="O156" s="93"/>
      <c r="P156" s="17">
        <v>3</v>
      </c>
      <c r="Q156" s="37">
        <v>8.3333333333333301E-2</v>
      </c>
      <c r="R156" s="17">
        <v>0</v>
      </c>
      <c r="S156" s="17" t="s">
        <v>63</v>
      </c>
      <c r="T156" s="17">
        <v>0</v>
      </c>
      <c r="U156" s="17" t="s">
        <v>63</v>
      </c>
      <c r="V156" s="32"/>
      <c r="W156" s="38">
        <v>4</v>
      </c>
      <c r="X156" s="37">
        <v>8.3333333333333301E-2</v>
      </c>
      <c r="Y156" s="17">
        <v>0</v>
      </c>
      <c r="Z156" s="17" t="s">
        <v>63</v>
      </c>
      <c r="AA156" s="17">
        <v>0</v>
      </c>
      <c r="AB156" s="17" t="s">
        <v>63</v>
      </c>
      <c r="AH156" s="72"/>
    </row>
    <row r="157" spans="2:34" ht="15.75" customHeight="1">
      <c r="B157" s="13">
        <f t="shared" si="0"/>
        <v>45</v>
      </c>
      <c r="C157" s="50" t="s">
        <v>167</v>
      </c>
      <c r="D157" s="58" t="s">
        <v>156</v>
      </c>
      <c r="E157" s="51">
        <v>55.614509974422702</v>
      </c>
      <c r="F157" s="51">
        <v>37.744130473767399</v>
      </c>
      <c r="G157" s="13">
        <f t="shared" si="1"/>
        <v>1</v>
      </c>
      <c r="H157" s="57">
        <f t="shared" si="3"/>
        <v>10.087</v>
      </c>
      <c r="I157" s="56">
        <v>0.28299999999999947</v>
      </c>
      <c r="J157" s="13">
        <f t="shared" si="2"/>
        <v>23</v>
      </c>
      <c r="L157" s="71">
        <v>46</v>
      </c>
      <c r="M157" s="94">
        <v>0</v>
      </c>
      <c r="N157" s="94">
        <v>23</v>
      </c>
      <c r="O157" s="93"/>
      <c r="P157" s="17">
        <v>3</v>
      </c>
      <c r="Q157" s="37">
        <v>0.104166666666667</v>
      </c>
      <c r="R157" s="17">
        <v>0</v>
      </c>
      <c r="S157" s="17" t="s">
        <v>63</v>
      </c>
      <c r="T157" s="17">
        <v>0</v>
      </c>
      <c r="U157" s="17" t="s">
        <v>63</v>
      </c>
      <c r="V157" s="32"/>
      <c r="W157" s="38">
        <v>4</v>
      </c>
      <c r="X157" s="37">
        <v>0.104166666666667</v>
      </c>
      <c r="Y157" s="17">
        <v>0</v>
      </c>
      <c r="Z157" s="17" t="s">
        <v>63</v>
      </c>
      <c r="AA157" s="17">
        <v>0</v>
      </c>
      <c r="AB157" s="17" t="s">
        <v>63</v>
      </c>
      <c r="AH157" s="72"/>
    </row>
    <row r="158" spans="2:34" ht="15.75" customHeight="1">
      <c r="B158" s="13">
        <f t="shared" si="0"/>
        <v>45</v>
      </c>
      <c r="C158" s="50" t="s">
        <v>24</v>
      </c>
      <c r="D158" s="58" t="s">
        <v>115</v>
      </c>
      <c r="E158" s="51" t="s">
        <v>115</v>
      </c>
      <c r="F158" s="51" t="s">
        <v>115</v>
      </c>
      <c r="G158" s="13">
        <f t="shared" si="1"/>
        <v>1</v>
      </c>
      <c r="H158" s="57">
        <f t="shared" si="3"/>
        <v>10.087</v>
      </c>
      <c r="I158" s="56">
        <v>0</v>
      </c>
      <c r="J158" s="13" t="str">
        <f t="shared" si="2"/>
        <v xml:space="preserve"> </v>
      </c>
      <c r="L158" s="71">
        <v>47</v>
      </c>
      <c r="M158" s="94">
        <v>0</v>
      </c>
      <c r="N158" s="94">
        <v>999</v>
      </c>
      <c r="O158" s="93"/>
      <c r="P158" s="245" t="s">
        <v>60</v>
      </c>
      <c r="Q158" s="246"/>
      <c r="R158" s="85">
        <f>SUM(R110:R157)</f>
        <v>56</v>
      </c>
      <c r="S158" s="85"/>
      <c r="T158" s="85">
        <f>SUM(T110:T157)</f>
        <v>56</v>
      </c>
      <c r="U158" s="85"/>
      <c r="V158" s="54"/>
      <c r="W158" s="245" t="s">
        <v>60</v>
      </c>
      <c r="X158" s="246"/>
      <c r="Y158" s="85">
        <f>SUM(Y110:Y157)</f>
        <v>70</v>
      </c>
      <c r="Z158" s="85"/>
      <c r="AA158" s="85">
        <f>SUM(AA110:AA157)</f>
        <v>70</v>
      </c>
      <c r="AB158" s="85"/>
      <c r="AH158" s="72"/>
    </row>
    <row r="159" spans="2:34" ht="15.75" customHeight="1">
      <c r="B159" s="13" t="str">
        <f t="shared" si="0"/>
        <v/>
      </c>
      <c r="C159" s="50" t="s">
        <v>115</v>
      </c>
      <c r="D159" s="58" t="s">
        <v>115</v>
      </c>
      <c r="E159" s="51" t="s">
        <v>115</v>
      </c>
      <c r="F159" s="51" t="s">
        <v>115</v>
      </c>
      <c r="G159" s="13" t="str">
        <f t="shared" si="1"/>
        <v/>
      </c>
      <c r="H159" s="57" t="s">
        <v>146</v>
      </c>
      <c r="I159" s="56" t="str">
        <f t="shared" ref="I159:I221" si="4">IFERROR(IF(IF(ISERROR(H159-H158),"",H159-H158)&lt;0,"",H159-H158)," ")</f>
        <v xml:space="preserve"> </v>
      </c>
      <c r="J159" s="13" t="str">
        <f t="shared" si="2"/>
        <v xml:space="preserve"> </v>
      </c>
      <c r="L159" s="71">
        <v>48</v>
      </c>
      <c r="M159" s="94">
        <v>0</v>
      </c>
      <c r="N159" s="94">
        <v>0</v>
      </c>
      <c r="O159" s="93"/>
      <c r="P159" s="55"/>
      <c r="Q159" s="32"/>
      <c r="R159" s="32"/>
      <c r="S159" s="32"/>
      <c r="T159" s="45"/>
      <c r="U159" s="32"/>
      <c r="V159" s="32"/>
      <c r="W159" s="32"/>
      <c r="X159" s="55"/>
      <c r="Y159" s="55"/>
      <c r="Z159" s="55"/>
      <c r="AA159" s="55"/>
      <c r="AB159" s="55"/>
      <c r="AH159" s="72"/>
    </row>
    <row r="160" spans="2:34" ht="15.75" customHeight="1">
      <c r="B160" s="13" t="str">
        <f t="shared" si="0"/>
        <v/>
      </c>
      <c r="C160" s="50" t="s">
        <v>115</v>
      </c>
      <c r="D160" s="58" t="s">
        <v>115</v>
      </c>
      <c r="E160" s="51" t="s">
        <v>115</v>
      </c>
      <c r="F160" s="51" t="s">
        <v>115</v>
      </c>
      <c r="G160" s="13" t="str">
        <f t="shared" si="1"/>
        <v/>
      </c>
      <c r="H160" s="57" t="s">
        <v>146</v>
      </c>
      <c r="I160" s="56" t="str">
        <f t="shared" si="4"/>
        <v xml:space="preserve"> </v>
      </c>
      <c r="J160" s="13" t="str">
        <f t="shared" si="2"/>
        <v xml:space="preserve"> </v>
      </c>
      <c r="L160" s="71">
        <v>49</v>
      </c>
      <c r="M160" s="94">
        <v>0</v>
      </c>
      <c r="N160" s="94">
        <v>0</v>
      </c>
      <c r="O160" s="93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H160" s="72"/>
    </row>
    <row r="161" spans="2:34" ht="15.75" customHeight="1">
      <c r="B161" s="13" t="str">
        <f t="shared" si="0"/>
        <v/>
      </c>
      <c r="C161" s="50" t="s">
        <v>115</v>
      </c>
      <c r="D161" s="58" t="s">
        <v>115</v>
      </c>
      <c r="E161" s="51" t="s">
        <v>115</v>
      </c>
      <c r="F161" s="51" t="s">
        <v>115</v>
      </c>
      <c r="G161" s="13" t="str">
        <f t="shared" si="1"/>
        <v/>
      </c>
      <c r="H161" s="57" t="s">
        <v>146</v>
      </c>
      <c r="I161" s="56" t="str">
        <f t="shared" si="4"/>
        <v xml:space="preserve"> </v>
      </c>
      <c r="J161" s="13" t="str">
        <f t="shared" si="2"/>
        <v xml:space="preserve"> </v>
      </c>
      <c r="L161" s="71">
        <v>50</v>
      </c>
      <c r="M161" s="94">
        <v>0</v>
      </c>
      <c r="N161" s="94">
        <v>0</v>
      </c>
      <c r="O161" s="93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H161" s="72"/>
    </row>
    <row r="162" spans="2:34" ht="15.75" customHeight="1">
      <c r="B162" s="13" t="str">
        <f t="shared" si="0"/>
        <v/>
      </c>
      <c r="C162" s="50" t="s">
        <v>115</v>
      </c>
      <c r="D162" s="58" t="s">
        <v>115</v>
      </c>
      <c r="E162" s="51" t="s">
        <v>115</v>
      </c>
      <c r="F162" s="51" t="s">
        <v>115</v>
      </c>
      <c r="G162" s="13" t="str">
        <f t="shared" si="1"/>
        <v/>
      </c>
      <c r="H162" s="57" t="s">
        <v>146</v>
      </c>
      <c r="I162" s="56" t="str">
        <f t="shared" si="4"/>
        <v xml:space="preserve"> </v>
      </c>
      <c r="J162" s="13" t="str">
        <f t="shared" si="2"/>
        <v xml:space="preserve"> </v>
      </c>
      <c r="L162" s="71">
        <v>51</v>
      </c>
      <c r="M162" s="94">
        <v>0</v>
      </c>
      <c r="N162" s="94">
        <v>0</v>
      </c>
      <c r="O162" s="93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H162" s="72"/>
    </row>
    <row r="163" spans="2:34" ht="15.75" customHeight="1">
      <c r="B163" s="13" t="str">
        <f t="shared" si="0"/>
        <v/>
      </c>
      <c r="C163" s="50" t="s">
        <v>115</v>
      </c>
      <c r="D163" s="58" t="s">
        <v>115</v>
      </c>
      <c r="E163" s="51" t="s">
        <v>115</v>
      </c>
      <c r="F163" s="51" t="s">
        <v>115</v>
      </c>
      <c r="G163" s="13" t="str">
        <f t="shared" si="1"/>
        <v/>
      </c>
      <c r="H163" s="57" t="s">
        <v>146</v>
      </c>
      <c r="I163" s="56" t="str">
        <f t="shared" si="4"/>
        <v xml:space="preserve"> </v>
      </c>
      <c r="J163" s="13" t="str">
        <f t="shared" si="2"/>
        <v xml:space="preserve"> </v>
      </c>
      <c r="L163" s="71">
        <v>52</v>
      </c>
      <c r="M163" s="94">
        <v>0</v>
      </c>
      <c r="N163" s="94">
        <v>0</v>
      </c>
      <c r="O163" s="93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H163" s="72"/>
    </row>
    <row r="164" spans="2:34" ht="15.75" customHeight="1">
      <c r="B164" s="13" t="str">
        <f t="shared" si="0"/>
        <v/>
      </c>
      <c r="C164" s="50" t="s">
        <v>115</v>
      </c>
      <c r="D164" s="58" t="s">
        <v>115</v>
      </c>
      <c r="E164" s="51" t="s">
        <v>115</v>
      </c>
      <c r="F164" s="51" t="s">
        <v>115</v>
      </c>
      <c r="G164" s="13" t="str">
        <f t="shared" si="1"/>
        <v/>
      </c>
      <c r="H164" s="57" t="s">
        <v>146</v>
      </c>
      <c r="I164" s="56" t="str">
        <f t="shared" si="4"/>
        <v xml:space="preserve"> </v>
      </c>
      <c r="J164" s="13" t="str">
        <f t="shared" si="2"/>
        <v xml:space="preserve"> </v>
      </c>
      <c r="L164" s="71">
        <v>53</v>
      </c>
      <c r="M164" s="94">
        <v>0</v>
      </c>
      <c r="N164" s="94">
        <v>0</v>
      </c>
      <c r="O164" s="93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H164" s="72"/>
    </row>
    <row r="165" spans="2:34" ht="15.75" customHeight="1">
      <c r="B165" s="13" t="str">
        <f t="shared" si="0"/>
        <v/>
      </c>
      <c r="C165" s="50" t="s">
        <v>115</v>
      </c>
      <c r="D165" s="58" t="s">
        <v>115</v>
      </c>
      <c r="E165" s="51" t="s">
        <v>115</v>
      </c>
      <c r="F165" s="51" t="s">
        <v>115</v>
      </c>
      <c r="G165" s="13" t="str">
        <f t="shared" si="1"/>
        <v/>
      </c>
      <c r="H165" s="57" t="s">
        <v>146</v>
      </c>
      <c r="I165" s="56" t="str">
        <f t="shared" si="4"/>
        <v xml:space="preserve"> </v>
      </c>
      <c r="J165" s="13" t="str">
        <f t="shared" si="2"/>
        <v xml:space="preserve"> </v>
      </c>
      <c r="L165" s="71">
        <v>54</v>
      </c>
      <c r="M165" s="94">
        <v>0</v>
      </c>
      <c r="N165" s="94">
        <v>0</v>
      </c>
      <c r="O165" s="93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H165" s="72"/>
    </row>
    <row r="166" spans="2:34" ht="15.75" customHeight="1">
      <c r="B166" s="13" t="str">
        <f t="shared" si="0"/>
        <v/>
      </c>
      <c r="C166" s="50" t="s">
        <v>115</v>
      </c>
      <c r="D166" s="58" t="s">
        <v>115</v>
      </c>
      <c r="E166" s="51" t="s">
        <v>115</v>
      </c>
      <c r="F166" s="51" t="s">
        <v>115</v>
      </c>
      <c r="G166" s="13" t="str">
        <f t="shared" si="1"/>
        <v/>
      </c>
      <c r="H166" s="57" t="s">
        <v>146</v>
      </c>
      <c r="I166" s="56" t="str">
        <f t="shared" si="4"/>
        <v xml:space="preserve"> </v>
      </c>
      <c r="J166" s="13" t="str">
        <f t="shared" si="2"/>
        <v xml:space="preserve"> </v>
      </c>
      <c r="L166" s="71">
        <v>55</v>
      </c>
      <c r="M166" s="94">
        <v>0</v>
      </c>
      <c r="N166" s="94">
        <v>0</v>
      </c>
      <c r="O166" s="93"/>
      <c r="P166" s="55"/>
      <c r="Q166" s="32"/>
      <c r="R166" s="32"/>
      <c r="S166" s="32"/>
      <c r="T166" s="32"/>
      <c r="U166" s="32"/>
      <c r="V166" s="32"/>
      <c r="W166" s="32"/>
      <c r="X166" s="55"/>
      <c r="Y166" s="55"/>
      <c r="Z166" s="55"/>
      <c r="AA166" s="55"/>
      <c r="AB166" s="55"/>
      <c r="AH166" s="72"/>
    </row>
    <row r="167" spans="2:34" ht="15.75" customHeight="1">
      <c r="B167" s="13" t="str">
        <f t="shared" si="0"/>
        <v/>
      </c>
      <c r="C167" s="50" t="s">
        <v>115</v>
      </c>
      <c r="D167" s="58" t="s">
        <v>115</v>
      </c>
      <c r="E167" s="51" t="s">
        <v>115</v>
      </c>
      <c r="F167" s="51" t="s">
        <v>115</v>
      </c>
      <c r="G167" s="13" t="str">
        <f t="shared" si="1"/>
        <v/>
      </c>
      <c r="H167" s="57" t="s">
        <v>146</v>
      </c>
      <c r="I167" s="56" t="str">
        <f t="shared" si="4"/>
        <v xml:space="preserve"> </v>
      </c>
      <c r="J167" s="13" t="str">
        <f t="shared" si="2"/>
        <v xml:space="preserve"> </v>
      </c>
      <c r="L167" s="71">
        <v>56</v>
      </c>
      <c r="M167" s="94">
        <v>0</v>
      </c>
      <c r="N167" s="94">
        <v>0</v>
      </c>
      <c r="O167" s="93"/>
      <c r="P167" s="55"/>
      <c r="Q167" s="32"/>
      <c r="R167" s="32"/>
      <c r="S167" s="32"/>
      <c r="T167" s="32"/>
      <c r="U167" s="32"/>
      <c r="V167" s="32"/>
      <c r="W167" s="32"/>
      <c r="X167" s="55"/>
      <c r="Y167" s="55"/>
      <c r="Z167" s="55"/>
      <c r="AA167" s="55"/>
      <c r="AB167" s="55"/>
      <c r="AH167" s="72"/>
    </row>
    <row r="168" spans="2:34" ht="15.75" customHeight="1">
      <c r="B168" s="13" t="str">
        <f t="shared" si="0"/>
        <v/>
      </c>
      <c r="C168" s="50" t="s">
        <v>115</v>
      </c>
      <c r="D168" s="58" t="s">
        <v>115</v>
      </c>
      <c r="E168" s="51" t="s">
        <v>115</v>
      </c>
      <c r="F168" s="51" t="s">
        <v>115</v>
      </c>
      <c r="G168" s="13" t="str">
        <f t="shared" si="1"/>
        <v/>
      </c>
      <c r="H168" s="57" t="s">
        <v>146</v>
      </c>
      <c r="I168" s="56" t="str">
        <f t="shared" si="4"/>
        <v xml:space="preserve"> </v>
      </c>
      <c r="J168" s="13" t="str">
        <f t="shared" si="2"/>
        <v xml:space="preserve"> </v>
      </c>
      <c r="L168" s="71">
        <v>57</v>
      </c>
      <c r="M168" s="94">
        <v>0</v>
      </c>
      <c r="N168" s="94">
        <v>0</v>
      </c>
      <c r="O168" s="93"/>
      <c r="P168" s="97"/>
      <c r="Q168" s="89"/>
      <c r="R168" s="89"/>
      <c r="S168" s="89"/>
      <c r="T168" s="89"/>
      <c r="U168" s="89"/>
      <c r="V168" s="89"/>
      <c r="W168" s="89"/>
      <c r="X168" s="97"/>
      <c r="Y168" s="97"/>
      <c r="Z168" s="97"/>
      <c r="AA168" s="97"/>
      <c r="AB168" s="97"/>
      <c r="AH168" s="72"/>
    </row>
    <row r="169" spans="2:34" ht="15.75" customHeight="1">
      <c r="B169" s="13" t="str">
        <f t="shared" si="0"/>
        <v/>
      </c>
      <c r="C169" s="50" t="s">
        <v>115</v>
      </c>
      <c r="D169" s="58" t="s">
        <v>115</v>
      </c>
      <c r="E169" s="51" t="s">
        <v>115</v>
      </c>
      <c r="F169" s="51" t="s">
        <v>115</v>
      </c>
      <c r="G169" s="13" t="str">
        <f t="shared" si="1"/>
        <v/>
      </c>
      <c r="H169" s="57" t="s">
        <v>146</v>
      </c>
      <c r="I169" s="56" t="str">
        <f t="shared" si="4"/>
        <v xml:space="preserve"> </v>
      </c>
      <c r="J169" s="13" t="str">
        <f t="shared" si="2"/>
        <v xml:space="preserve"> </v>
      </c>
      <c r="L169" s="71">
        <v>58</v>
      </c>
      <c r="M169" s="94">
        <v>0</v>
      </c>
      <c r="N169" s="94">
        <v>0</v>
      </c>
      <c r="O169" s="93"/>
      <c r="P169" s="97"/>
      <c r="Q169" s="89"/>
      <c r="R169" s="89"/>
      <c r="S169" s="89"/>
      <c r="T169" s="89"/>
      <c r="U169" s="89"/>
      <c r="V169" s="89"/>
      <c r="W169" s="89"/>
      <c r="X169" s="97"/>
      <c r="Y169" s="97"/>
      <c r="Z169" s="97"/>
      <c r="AA169" s="97"/>
      <c r="AB169" s="97"/>
      <c r="AH169" s="72"/>
    </row>
    <row r="170" spans="2:34" ht="15.75" customHeight="1">
      <c r="B170" s="13" t="str">
        <f t="shared" si="0"/>
        <v/>
      </c>
      <c r="C170" s="50" t="s">
        <v>115</v>
      </c>
      <c r="D170" s="58" t="s">
        <v>115</v>
      </c>
      <c r="E170" s="51" t="s">
        <v>115</v>
      </c>
      <c r="F170" s="51" t="s">
        <v>115</v>
      </c>
      <c r="G170" s="13" t="str">
        <f t="shared" si="1"/>
        <v/>
      </c>
      <c r="H170" s="57" t="s">
        <v>146</v>
      </c>
      <c r="I170" s="56" t="str">
        <f t="shared" si="4"/>
        <v xml:space="preserve"> </v>
      </c>
      <c r="J170" s="13" t="str">
        <f t="shared" si="2"/>
        <v xml:space="preserve"> </v>
      </c>
      <c r="L170" s="71">
        <v>59</v>
      </c>
      <c r="M170" s="94">
        <v>0</v>
      </c>
      <c r="N170" s="94">
        <v>0</v>
      </c>
      <c r="O170" s="93"/>
      <c r="P170" s="97"/>
      <c r="Q170" s="89"/>
      <c r="R170" s="89"/>
      <c r="S170" s="89"/>
      <c r="T170" s="89"/>
      <c r="U170" s="89"/>
      <c r="V170" s="89"/>
      <c r="W170" s="89"/>
      <c r="X170" s="97"/>
      <c r="Y170" s="97"/>
      <c r="Z170" s="97"/>
      <c r="AA170" s="97"/>
      <c r="AB170" s="97"/>
      <c r="AH170" s="58"/>
    </row>
    <row r="171" spans="2:34" ht="15.75" customHeight="1">
      <c r="B171" s="13" t="str">
        <f t="shared" si="0"/>
        <v/>
      </c>
      <c r="C171" s="50" t="s">
        <v>115</v>
      </c>
      <c r="D171" s="58" t="s">
        <v>115</v>
      </c>
      <c r="E171" s="51" t="s">
        <v>115</v>
      </c>
      <c r="F171" s="51" t="s">
        <v>115</v>
      </c>
      <c r="G171" s="13" t="str">
        <f t="shared" si="1"/>
        <v/>
      </c>
      <c r="H171" s="57" t="s">
        <v>146</v>
      </c>
      <c r="I171" s="56" t="str">
        <f t="shared" si="4"/>
        <v xml:space="preserve"> </v>
      </c>
      <c r="J171" s="13" t="str">
        <f t="shared" si="2"/>
        <v xml:space="preserve"> </v>
      </c>
      <c r="L171" s="71">
        <v>60</v>
      </c>
      <c r="M171" s="94">
        <v>0</v>
      </c>
      <c r="N171" s="94">
        <v>0</v>
      </c>
      <c r="O171" s="93"/>
      <c r="P171" s="97"/>
      <c r="Q171" s="89"/>
      <c r="R171" s="89"/>
      <c r="S171" s="89"/>
      <c r="T171" s="89"/>
      <c r="U171" s="89"/>
      <c r="V171" s="89"/>
      <c r="W171" s="89"/>
      <c r="X171" s="97"/>
      <c r="Y171" s="97"/>
      <c r="Z171" s="97"/>
      <c r="AA171" s="97"/>
      <c r="AB171" s="97"/>
      <c r="AH171" s="58"/>
    </row>
    <row r="172" spans="2:34" ht="15.75" customHeight="1">
      <c r="B172" s="13" t="str">
        <f t="shared" si="0"/>
        <v/>
      </c>
      <c r="C172" s="50" t="s">
        <v>115</v>
      </c>
      <c r="D172" s="58" t="s">
        <v>115</v>
      </c>
      <c r="E172" s="51" t="s">
        <v>115</v>
      </c>
      <c r="F172" s="51" t="s">
        <v>115</v>
      </c>
      <c r="G172" s="13" t="str">
        <f t="shared" si="1"/>
        <v/>
      </c>
      <c r="H172" s="57" t="s">
        <v>146</v>
      </c>
      <c r="I172" s="56" t="str">
        <f t="shared" si="4"/>
        <v xml:space="preserve"> </v>
      </c>
      <c r="J172" s="13" t="str">
        <f t="shared" si="2"/>
        <v xml:space="preserve"> </v>
      </c>
      <c r="L172" s="71">
        <v>61</v>
      </c>
      <c r="M172" s="94">
        <v>0</v>
      </c>
      <c r="N172" s="94">
        <v>0</v>
      </c>
      <c r="O172" s="93"/>
      <c r="P172" s="97"/>
      <c r="Q172" s="89"/>
      <c r="R172" s="89"/>
      <c r="S172" s="89"/>
      <c r="T172" s="89"/>
      <c r="U172" s="89"/>
      <c r="V172" s="89"/>
      <c r="W172" s="89"/>
      <c r="X172" s="97"/>
      <c r="Y172" s="97"/>
      <c r="Z172" s="97"/>
      <c r="AA172" s="97"/>
      <c r="AB172" s="97"/>
      <c r="AH172" s="58"/>
    </row>
    <row r="173" spans="2:34" ht="15.75" customHeight="1">
      <c r="B173" s="13" t="str">
        <f t="shared" si="0"/>
        <v/>
      </c>
      <c r="C173" s="50" t="s">
        <v>115</v>
      </c>
      <c r="D173" s="58" t="s">
        <v>115</v>
      </c>
      <c r="E173" s="51" t="s">
        <v>115</v>
      </c>
      <c r="F173" s="51" t="s">
        <v>115</v>
      </c>
      <c r="G173" s="13" t="str">
        <f t="shared" si="1"/>
        <v/>
      </c>
      <c r="H173" s="57" t="s">
        <v>146</v>
      </c>
      <c r="I173" s="56" t="str">
        <f t="shared" si="4"/>
        <v xml:space="preserve"> </v>
      </c>
      <c r="J173" s="13" t="str">
        <f t="shared" si="2"/>
        <v xml:space="preserve"> </v>
      </c>
      <c r="L173" s="71">
        <v>62</v>
      </c>
      <c r="M173" s="94">
        <v>0</v>
      </c>
      <c r="N173" s="94">
        <v>0</v>
      </c>
      <c r="O173" s="93"/>
      <c r="P173" s="97"/>
      <c r="Q173" s="89"/>
      <c r="R173" s="89"/>
      <c r="S173" s="89"/>
      <c r="T173" s="89"/>
      <c r="U173" s="89"/>
      <c r="V173" s="89"/>
      <c r="W173" s="89"/>
      <c r="X173" s="97"/>
      <c r="Y173" s="97"/>
      <c r="Z173" s="97"/>
      <c r="AA173" s="97"/>
      <c r="AB173" s="97"/>
      <c r="AH173" s="58"/>
    </row>
    <row r="174" spans="2:34" ht="15.75" customHeight="1">
      <c r="B174" s="13" t="str">
        <f t="shared" si="0"/>
        <v/>
      </c>
      <c r="C174" s="50" t="s">
        <v>115</v>
      </c>
      <c r="D174" s="58" t="s">
        <v>115</v>
      </c>
      <c r="E174" s="51" t="s">
        <v>115</v>
      </c>
      <c r="F174" s="51" t="s">
        <v>115</v>
      </c>
      <c r="G174" s="13" t="str">
        <f t="shared" si="1"/>
        <v/>
      </c>
      <c r="H174" s="57" t="s">
        <v>146</v>
      </c>
      <c r="I174" s="56" t="str">
        <f t="shared" si="4"/>
        <v xml:space="preserve"> </v>
      </c>
      <c r="J174" s="13" t="str">
        <f t="shared" si="2"/>
        <v xml:space="preserve"> </v>
      </c>
      <c r="L174" s="71">
        <v>63</v>
      </c>
      <c r="M174" s="94">
        <v>0</v>
      </c>
      <c r="N174" s="94">
        <v>0</v>
      </c>
      <c r="O174" s="93"/>
      <c r="P174" s="97"/>
      <c r="Q174" s="89"/>
      <c r="R174" s="89"/>
      <c r="S174" s="89"/>
      <c r="T174" s="89"/>
      <c r="U174" s="89"/>
      <c r="V174" s="89"/>
      <c r="W174" s="89"/>
      <c r="X174" s="97"/>
      <c r="Y174" s="97"/>
      <c r="Z174" s="97"/>
      <c r="AA174" s="97"/>
      <c r="AB174" s="97"/>
      <c r="AH174" s="58"/>
    </row>
    <row r="175" spans="2:34" ht="15.75" customHeight="1">
      <c r="B175" s="13" t="str">
        <f t="shared" si="0"/>
        <v/>
      </c>
      <c r="C175" s="50" t="s">
        <v>115</v>
      </c>
      <c r="D175" s="58" t="s">
        <v>115</v>
      </c>
      <c r="E175" s="51" t="s">
        <v>115</v>
      </c>
      <c r="F175" s="51" t="s">
        <v>115</v>
      </c>
      <c r="G175" s="13" t="str">
        <f t="shared" si="1"/>
        <v/>
      </c>
      <c r="H175" s="57" t="s">
        <v>146</v>
      </c>
      <c r="I175" s="56" t="str">
        <f t="shared" si="4"/>
        <v xml:space="preserve"> </v>
      </c>
      <c r="J175" s="13" t="str">
        <f t="shared" si="2"/>
        <v xml:space="preserve"> </v>
      </c>
      <c r="L175" s="71">
        <v>64</v>
      </c>
      <c r="M175" s="94">
        <v>0</v>
      </c>
      <c r="N175" s="94">
        <v>0</v>
      </c>
      <c r="O175" s="93"/>
      <c r="P175" s="97"/>
      <c r="Q175" s="89"/>
      <c r="R175" s="89"/>
      <c r="S175" s="89"/>
      <c r="T175" s="89"/>
      <c r="U175" s="89"/>
      <c r="V175" s="89"/>
      <c r="W175" s="89"/>
      <c r="X175" s="97"/>
      <c r="Y175" s="97"/>
      <c r="Z175" s="97"/>
      <c r="AA175" s="97"/>
      <c r="AB175" s="97"/>
      <c r="AH175" s="58"/>
    </row>
    <row r="176" spans="2:34" ht="15.75" customHeight="1">
      <c r="B176" s="13" t="str">
        <f t="shared" si="0"/>
        <v/>
      </c>
      <c r="C176" s="50" t="s">
        <v>115</v>
      </c>
      <c r="D176" s="58" t="s">
        <v>115</v>
      </c>
      <c r="E176" s="51" t="s">
        <v>115</v>
      </c>
      <c r="F176" s="51" t="s">
        <v>115</v>
      </c>
      <c r="G176" s="13" t="str">
        <f t="shared" si="1"/>
        <v/>
      </c>
      <c r="H176" s="57" t="s">
        <v>146</v>
      </c>
      <c r="I176" s="56" t="str">
        <f t="shared" si="4"/>
        <v xml:space="preserve"> </v>
      </c>
      <c r="J176" s="13" t="str">
        <f t="shared" si="2"/>
        <v xml:space="preserve"> </v>
      </c>
      <c r="L176" s="71">
        <v>65</v>
      </c>
      <c r="M176" s="94">
        <v>0</v>
      </c>
      <c r="N176" s="94">
        <v>0</v>
      </c>
      <c r="O176" s="93"/>
      <c r="P176" s="97"/>
      <c r="Q176" s="89"/>
      <c r="R176" s="89"/>
      <c r="S176" s="89"/>
      <c r="T176" s="89"/>
      <c r="U176" s="89"/>
      <c r="V176" s="89"/>
      <c r="W176" s="89"/>
      <c r="X176" s="97"/>
      <c r="Y176" s="97"/>
      <c r="Z176" s="97"/>
      <c r="AA176" s="97"/>
      <c r="AB176" s="97"/>
      <c r="AH176" s="58"/>
    </row>
    <row r="177" spans="2:34" ht="15.75" customHeight="1">
      <c r="B177" s="13" t="str">
        <f t="shared" ref="B177:B221" si="5">IF(C177=" ","",IF(C177=$L$9,B176,B176+1))</f>
        <v/>
      </c>
      <c r="C177" s="50" t="s">
        <v>115</v>
      </c>
      <c r="D177" s="58" t="s">
        <v>115</v>
      </c>
      <c r="E177" s="51" t="s">
        <v>115</v>
      </c>
      <c r="F177" s="51" t="s">
        <v>115</v>
      </c>
      <c r="G177" s="13" t="str">
        <f t="shared" ref="G177:G221" si="6">IF(M177&gt;0,0,IF(N177&gt;0,1,""))</f>
        <v/>
      </c>
      <c r="H177" s="57" t="s">
        <v>146</v>
      </c>
      <c r="I177" s="56" t="str">
        <f t="shared" si="4"/>
        <v xml:space="preserve"> </v>
      </c>
      <c r="J177" s="13" t="str">
        <f t="shared" ref="J177:J221" si="7">IF(AND(M177&gt;0,M177&lt;999),M177,IF(AND(N177&gt;0,N177&lt;999),N177," "))</f>
        <v xml:space="preserve"> </v>
      </c>
      <c r="L177" s="71">
        <v>66</v>
      </c>
      <c r="M177" s="94">
        <v>0</v>
      </c>
      <c r="N177" s="94">
        <v>0</v>
      </c>
      <c r="O177" s="93"/>
      <c r="P177" s="97"/>
      <c r="Q177" s="89"/>
      <c r="R177" s="89"/>
      <c r="S177" s="89"/>
      <c r="T177" s="89"/>
      <c r="U177" s="89"/>
      <c r="V177" s="89"/>
      <c r="W177" s="89"/>
      <c r="X177" s="97"/>
      <c r="Y177" s="97"/>
      <c r="Z177" s="97"/>
      <c r="AA177" s="97"/>
      <c r="AB177" s="97"/>
      <c r="AH177" s="58"/>
    </row>
    <row r="178" spans="2:34" ht="15.75" customHeight="1">
      <c r="B178" s="13" t="str">
        <f t="shared" si="5"/>
        <v/>
      </c>
      <c r="C178" s="50" t="s">
        <v>115</v>
      </c>
      <c r="D178" s="58" t="s">
        <v>115</v>
      </c>
      <c r="E178" s="51" t="s">
        <v>115</v>
      </c>
      <c r="F178" s="51" t="s">
        <v>115</v>
      </c>
      <c r="G178" s="13" t="str">
        <f t="shared" si="6"/>
        <v/>
      </c>
      <c r="H178" s="57" t="s">
        <v>146</v>
      </c>
      <c r="I178" s="56" t="str">
        <f t="shared" si="4"/>
        <v xml:space="preserve"> </v>
      </c>
      <c r="J178" s="13" t="str">
        <f t="shared" si="7"/>
        <v xml:space="preserve"> </v>
      </c>
      <c r="L178" s="71">
        <v>67</v>
      </c>
      <c r="M178" s="94">
        <v>0</v>
      </c>
      <c r="N178" s="94">
        <v>0</v>
      </c>
      <c r="O178" s="93"/>
      <c r="P178" s="97"/>
      <c r="Q178" s="89"/>
      <c r="R178" s="89"/>
      <c r="S178" s="89"/>
      <c r="T178" s="89"/>
      <c r="U178" s="89"/>
      <c r="V178" s="89"/>
      <c r="W178" s="89"/>
      <c r="X178" s="97"/>
      <c r="Y178" s="97"/>
      <c r="Z178" s="97"/>
      <c r="AA178" s="97"/>
      <c r="AB178" s="97"/>
      <c r="AH178" s="58"/>
    </row>
    <row r="179" spans="2:34" ht="15.75" customHeight="1">
      <c r="B179" s="13" t="str">
        <f t="shared" si="5"/>
        <v/>
      </c>
      <c r="C179" s="50" t="s">
        <v>115</v>
      </c>
      <c r="D179" s="58" t="s">
        <v>115</v>
      </c>
      <c r="E179" s="51" t="s">
        <v>115</v>
      </c>
      <c r="F179" s="51" t="s">
        <v>115</v>
      </c>
      <c r="G179" s="13" t="str">
        <f t="shared" si="6"/>
        <v/>
      </c>
      <c r="H179" s="57" t="s">
        <v>146</v>
      </c>
      <c r="I179" s="56" t="str">
        <f t="shared" si="4"/>
        <v xml:space="preserve"> </v>
      </c>
      <c r="J179" s="13" t="str">
        <f t="shared" si="7"/>
        <v xml:space="preserve"> </v>
      </c>
      <c r="L179" s="71">
        <v>68</v>
      </c>
      <c r="M179" s="94">
        <v>0</v>
      </c>
      <c r="N179" s="94">
        <v>0</v>
      </c>
      <c r="O179" s="93"/>
      <c r="P179" s="97"/>
      <c r="Q179" s="89"/>
      <c r="R179" s="89"/>
      <c r="S179" s="89"/>
      <c r="T179" s="89"/>
      <c r="U179" s="89"/>
      <c r="V179" s="89"/>
      <c r="W179" s="89"/>
      <c r="X179" s="97"/>
      <c r="Y179" s="97"/>
      <c r="Z179" s="97"/>
      <c r="AA179" s="97"/>
      <c r="AB179" s="97"/>
      <c r="AH179" s="58"/>
    </row>
    <row r="180" spans="2:34" ht="15.75" customHeight="1">
      <c r="B180" s="13" t="str">
        <f t="shared" si="5"/>
        <v/>
      </c>
      <c r="C180" s="50" t="s">
        <v>115</v>
      </c>
      <c r="D180" s="58" t="s">
        <v>115</v>
      </c>
      <c r="E180" s="51" t="s">
        <v>115</v>
      </c>
      <c r="F180" s="51" t="s">
        <v>115</v>
      </c>
      <c r="G180" s="13" t="str">
        <f t="shared" si="6"/>
        <v/>
      </c>
      <c r="H180" s="57" t="s">
        <v>146</v>
      </c>
      <c r="I180" s="56" t="str">
        <f t="shared" si="4"/>
        <v xml:space="preserve"> </v>
      </c>
      <c r="J180" s="13" t="str">
        <f t="shared" si="7"/>
        <v xml:space="preserve"> </v>
      </c>
      <c r="L180" s="71">
        <v>69</v>
      </c>
      <c r="M180" s="94">
        <v>0</v>
      </c>
      <c r="N180" s="94">
        <v>0</v>
      </c>
      <c r="O180" s="93"/>
      <c r="P180" s="97"/>
      <c r="Q180" s="89"/>
      <c r="R180" s="89"/>
      <c r="S180" s="89"/>
      <c r="T180" s="89"/>
      <c r="U180" s="89"/>
      <c r="V180" s="89"/>
      <c r="W180" s="89"/>
      <c r="X180" s="97"/>
      <c r="Y180" s="97"/>
      <c r="Z180" s="97"/>
      <c r="AA180" s="97"/>
      <c r="AB180" s="97"/>
      <c r="AH180" s="58"/>
    </row>
    <row r="181" spans="2:34" ht="15.75" customHeight="1">
      <c r="B181" s="13" t="str">
        <f t="shared" si="5"/>
        <v/>
      </c>
      <c r="C181" s="50" t="s">
        <v>115</v>
      </c>
      <c r="D181" s="58" t="s">
        <v>115</v>
      </c>
      <c r="E181" s="51" t="s">
        <v>115</v>
      </c>
      <c r="F181" s="51" t="s">
        <v>115</v>
      </c>
      <c r="G181" s="13" t="str">
        <f t="shared" si="6"/>
        <v/>
      </c>
      <c r="H181" s="57" t="s">
        <v>146</v>
      </c>
      <c r="I181" s="56" t="str">
        <f t="shared" si="4"/>
        <v xml:space="preserve"> </v>
      </c>
      <c r="J181" s="13" t="str">
        <f t="shared" si="7"/>
        <v xml:space="preserve"> </v>
      </c>
      <c r="L181" s="71">
        <v>70</v>
      </c>
      <c r="M181" s="94">
        <v>0</v>
      </c>
      <c r="N181" s="94">
        <v>0</v>
      </c>
      <c r="O181" s="93"/>
      <c r="P181" s="97"/>
      <c r="Q181" s="89"/>
      <c r="R181" s="89"/>
      <c r="S181" s="89"/>
      <c r="T181" s="89"/>
      <c r="U181" s="89"/>
      <c r="V181" s="89"/>
      <c r="W181" s="89"/>
      <c r="X181" s="97"/>
      <c r="Y181" s="97"/>
      <c r="Z181" s="97"/>
      <c r="AA181" s="97"/>
      <c r="AB181" s="97"/>
      <c r="AH181" s="58"/>
    </row>
    <row r="182" spans="2:34" ht="15.75" customHeight="1">
      <c r="B182" s="13" t="str">
        <f t="shared" si="5"/>
        <v/>
      </c>
      <c r="C182" s="50" t="s">
        <v>115</v>
      </c>
      <c r="D182" s="58" t="s">
        <v>115</v>
      </c>
      <c r="E182" s="51" t="s">
        <v>115</v>
      </c>
      <c r="F182" s="51" t="s">
        <v>115</v>
      </c>
      <c r="G182" s="13" t="str">
        <f t="shared" si="6"/>
        <v/>
      </c>
      <c r="H182" s="57" t="s">
        <v>146</v>
      </c>
      <c r="I182" s="56" t="str">
        <f t="shared" si="4"/>
        <v xml:space="preserve"> </v>
      </c>
      <c r="J182" s="13" t="str">
        <f t="shared" si="7"/>
        <v xml:space="preserve"> </v>
      </c>
      <c r="L182" s="71">
        <v>71</v>
      </c>
      <c r="M182" s="94">
        <v>0</v>
      </c>
      <c r="N182" s="94">
        <v>0</v>
      </c>
      <c r="O182" s="93"/>
      <c r="P182" s="97"/>
      <c r="Q182" s="89"/>
      <c r="R182" s="89"/>
      <c r="S182" s="89"/>
      <c r="T182" s="89"/>
      <c r="U182" s="89"/>
      <c r="V182" s="89"/>
      <c r="W182" s="89"/>
      <c r="X182" s="97"/>
      <c r="Y182" s="97"/>
      <c r="Z182" s="97"/>
      <c r="AA182" s="97"/>
      <c r="AB182" s="97"/>
      <c r="AH182" s="58"/>
    </row>
    <row r="183" spans="2:34" ht="15.75" customHeight="1">
      <c r="B183" s="13" t="str">
        <f t="shared" si="5"/>
        <v/>
      </c>
      <c r="C183" s="50" t="s">
        <v>115</v>
      </c>
      <c r="D183" s="58" t="s">
        <v>115</v>
      </c>
      <c r="E183" s="51" t="s">
        <v>115</v>
      </c>
      <c r="F183" s="51" t="s">
        <v>115</v>
      </c>
      <c r="G183" s="13" t="str">
        <f t="shared" si="6"/>
        <v/>
      </c>
      <c r="H183" s="57" t="s">
        <v>146</v>
      </c>
      <c r="I183" s="56" t="str">
        <f t="shared" si="4"/>
        <v xml:space="preserve"> </v>
      </c>
      <c r="J183" s="13" t="str">
        <f t="shared" si="7"/>
        <v xml:space="preserve"> </v>
      </c>
      <c r="L183" s="71">
        <v>72</v>
      </c>
      <c r="M183" s="94">
        <v>0</v>
      </c>
      <c r="N183" s="94">
        <v>0</v>
      </c>
      <c r="O183" s="93"/>
      <c r="P183" s="97"/>
      <c r="Q183" s="89"/>
      <c r="R183" s="89"/>
      <c r="S183" s="89"/>
      <c r="T183" s="89"/>
      <c r="U183" s="89"/>
      <c r="V183" s="89"/>
      <c r="W183" s="89"/>
      <c r="X183" s="97"/>
      <c r="Y183" s="97"/>
      <c r="Z183" s="97"/>
      <c r="AA183" s="97"/>
      <c r="AB183" s="97"/>
      <c r="AH183" s="58"/>
    </row>
    <row r="184" spans="2:34" ht="15.75" customHeight="1">
      <c r="B184" s="13" t="str">
        <f t="shared" si="5"/>
        <v/>
      </c>
      <c r="C184" s="50" t="s">
        <v>115</v>
      </c>
      <c r="D184" s="58" t="s">
        <v>115</v>
      </c>
      <c r="E184" s="51" t="s">
        <v>115</v>
      </c>
      <c r="F184" s="51" t="s">
        <v>115</v>
      </c>
      <c r="G184" s="13" t="str">
        <f t="shared" si="6"/>
        <v/>
      </c>
      <c r="H184" s="57" t="s">
        <v>146</v>
      </c>
      <c r="I184" s="56" t="str">
        <f t="shared" si="4"/>
        <v xml:space="preserve"> </v>
      </c>
      <c r="J184" s="13" t="str">
        <f t="shared" si="7"/>
        <v xml:space="preserve"> </v>
      </c>
      <c r="L184" s="71">
        <v>73</v>
      </c>
      <c r="M184" s="94">
        <v>0</v>
      </c>
      <c r="N184" s="94">
        <v>0</v>
      </c>
      <c r="O184" s="93"/>
      <c r="P184" s="97"/>
      <c r="Q184" s="89"/>
      <c r="R184" s="89"/>
      <c r="S184" s="89"/>
      <c r="T184" s="89"/>
      <c r="U184" s="89"/>
      <c r="V184" s="89"/>
      <c r="W184" s="89"/>
      <c r="X184" s="97"/>
      <c r="Y184" s="97"/>
      <c r="Z184" s="97"/>
      <c r="AA184" s="97"/>
      <c r="AB184" s="97"/>
      <c r="AH184" s="58"/>
    </row>
    <row r="185" spans="2:34" ht="15.75" customHeight="1">
      <c r="B185" s="13" t="str">
        <f t="shared" si="5"/>
        <v/>
      </c>
      <c r="C185" s="50" t="s">
        <v>115</v>
      </c>
      <c r="D185" s="58" t="s">
        <v>115</v>
      </c>
      <c r="E185" s="51" t="s">
        <v>115</v>
      </c>
      <c r="F185" s="51" t="s">
        <v>115</v>
      </c>
      <c r="G185" s="13" t="str">
        <f t="shared" si="6"/>
        <v/>
      </c>
      <c r="H185" s="57" t="s">
        <v>146</v>
      </c>
      <c r="I185" s="56" t="str">
        <f t="shared" si="4"/>
        <v xml:space="preserve"> </v>
      </c>
      <c r="J185" s="13" t="str">
        <f t="shared" si="7"/>
        <v xml:space="preserve"> </v>
      </c>
      <c r="L185" s="71">
        <v>74</v>
      </c>
      <c r="M185" s="94">
        <v>0</v>
      </c>
      <c r="N185" s="94">
        <v>0</v>
      </c>
      <c r="O185" s="93"/>
      <c r="P185" s="97"/>
      <c r="Q185" s="89"/>
      <c r="R185" s="89"/>
      <c r="S185" s="89"/>
      <c r="T185" s="89"/>
      <c r="U185" s="89"/>
      <c r="V185" s="89"/>
      <c r="W185" s="89"/>
      <c r="X185" s="97"/>
      <c r="Y185" s="97"/>
      <c r="Z185" s="97"/>
      <c r="AA185" s="97"/>
      <c r="AB185" s="97"/>
      <c r="AH185" s="58"/>
    </row>
    <row r="186" spans="2:34" ht="15.75" customHeight="1">
      <c r="B186" s="13" t="str">
        <f t="shared" si="5"/>
        <v/>
      </c>
      <c r="C186" s="50" t="s">
        <v>115</v>
      </c>
      <c r="D186" s="58" t="s">
        <v>115</v>
      </c>
      <c r="E186" s="51" t="s">
        <v>115</v>
      </c>
      <c r="F186" s="51" t="s">
        <v>115</v>
      </c>
      <c r="G186" s="13" t="str">
        <f t="shared" si="6"/>
        <v/>
      </c>
      <c r="H186" s="57" t="s">
        <v>146</v>
      </c>
      <c r="I186" s="56" t="str">
        <f t="shared" si="4"/>
        <v xml:space="preserve"> </v>
      </c>
      <c r="J186" s="13" t="str">
        <f t="shared" si="7"/>
        <v xml:space="preserve"> </v>
      </c>
      <c r="L186" s="71">
        <v>75</v>
      </c>
      <c r="M186" s="94">
        <v>0</v>
      </c>
      <c r="N186" s="94">
        <v>0</v>
      </c>
      <c r="O186" s="93"/>
      <c r="P186" s="97"/>
      <c r="Q186" s="89"/>
      <c r="R186" s="89"/>
      <c r="S186" s="89"/>
      <c r="T186" s="89"/>
      <c r="U186" s="89"/>
      <c r="V186" s="89"/>
      <c r="W186" s="89"/>
      <c r="X186" s="97"/>
      <c r="Y186" s="97"/>
      <c r="Z186" s="97"/>
      <c r="AA186" s="97"/>
      <c r="AB186" s="97"/>
      <c r="AH186" s="58"/>
    </row>
    <row r="187" spans="2:34" ht="15.75" customHeight="1">
      <c r="B187" s="13" t="str">
        <f t="shared" si="5"/>
        <v/>
      </c>
      <c r="C187" s="50" t="s">
        <v>115</v>
      </c>
      <c r="D187" s="58" t="s">
        <v>115</v>
      </c>
      <c r="E187" s="51" t="s">
        <v>115</v>
      </c>
      <c r="F187" s="51" t="s">
        <v>115</v>
      </c>
      <c r="G187" s="13" t="str">
        <f t="shared" si="6"/>
        <v/>
      </c>
      <c r="H187" s="57" t="s">
        <v>146</v>
      </c>
      <c r="I187" s="56" t="str">
        <f t="shared" si="4"/>
        <v xml:space="preserve"> </v>
      </c>
      <c r="J187" s="13" t="str">
        <f t="shared" si="7"/>
        <v xml:space="preserve"> </v>
      </c>
      <c r="L187" s="71">
        <v>76</v>
      </c>
      <c r="M187" s="94">
        <v>0</v>
      </c>
      <c r="N187" s="94">
        <v>0</v>
      </c>
      <c r="O187" s="93"/>
      <c r="P187" s="97"/>
      <c r="Q187" s="89"/>
      <c r="R187" s="89"/>
      <c r="S187" s="89"/>
      <c r="T187" s="89"/>
      <c r="U187" s="89"/>
      <c r="V187" s="89"/>
      <c r="W187" s="89"/>
      <c r="X187" s="97"/>
      <c r="Y187" s="97"/>
      <c r="Z187" s="97"/>
      <c r="AA187" s="97"/>
      <c r="AB187" s="97"/>
      <c r="AH187" s="58"/>
    </row>
    <row r="188" spans="2:34" ht="15.75" customHeight="1">
      <c r="B188" s="13" t="str">
        <f t="shared" si="5"/>
        <v/>
      </c>
      <c r="C188" s="50" t="s">
        <v>115</v>
      </c>
      <c r="D188" s="58" t="s">
        <v>115</v>
      </c>
      <c r="E188" s="51" t="s">
        <v>115</v>
      </c>
      <c r="F188" s="51" t="s">
        <v>115</v>
      </c>
      <c r="G188" s="13" t="str">
        <f t="shared" si="6"/>
        <v/>
      </c>
      <c r="H188" s="57" t="s">
        <v>146</v>
      </c>
      <c r="I188" s="56" t="str">
        <f t="shared" si="4"/>
        <v xml:space="preserve"> </v>
      </c>
      <c r="J188" s="13" t="str">
        <f t="shared" si="7"/>
        <v xml:space="preserve"> </v>
      </c>
      <c r="L188" s="71">
        <v>77</v>
      </c>
      <c r="M188" s="94">
        <v>0</v>
      </c>
      <c r="N188" s="94">
        <v>0</v>
      </c>
      <c r="O188" s="93"/>
      <c r="P188" s="97"/>
      <c r="Q188" s="89"/>
      <c r="R188" s="89"/>
      <c r="S188" s="89"/>
      <c r="T188" s="89"/>
      <c r="U188" s="89"/>
      <c r="V188" s="89"/>
      <c r="W188" s="89"/>
      <c r="X188" s="97"/>
      <c r="Y188" s="97"/>
      <c r="Z188" s="97"/>
      <c r="AA188" s="97"/>
      <c r="AB188" s="97"/>
      <c r="AH188" s="58"/>
    </row>
    <row r="189" spans="2:34" ht="15.75" customHeight="1">
      <c r="B189" s="13" t="str">
        <f t="shared" si="5"/>
        <v/>
      </c>
      <c r="C189" s="50" t="s">
        <v>115</v>
      </c>
      <c r="D189" s="58" t="s">
        <v>115</v>
      </c>
      <c r="E189" s="51" t="s">
        <v>115</v>
      </c>
      <c r="F189" s="51" t="s">
        <v>115</v>
      </c>
      <c r="G189" s="13" t="str">
        <f t="shared" si="6"/>
        <v/>
      </c>
      <c r="H189" s="57" t="s">
        <v>146</v>
      </c>
      <c r="I189" s="56" t="str">
        <f t="shared" si="4"/>
        <v xml:space="preserve"> </v>
      </c>
      <c r="J189" s="13" t="str">
        <f t="shared" si="7"/>
        <v xml:space="preserve"> </v>
      </c>
      <c r="L189" s="71">
        <v>78</v>
      </c>
      <c r="M189" s="94">
        <v>0</v>
      </c>
      <c r="N189" s="94">
        <v>0</v>
      </c>
      <c r="O189" s="93"/>
      <c r="P189" s="97"/>
      <c r="Q189" s="89"/>
      <c r="R189" s="89"/>
      <c r="S189" s="89"/>
      <c r="T189" s="89"/>
      <c r="U189" s="89"/>
      <c r="V189" s="89"/>
      <c r="W189" s="89"/>
      <c r="X189" s="97"/>
      <c r="Y189" s="97"/>
      <c r="Z189" s="97"/>
      <c r="AA189" s="97"/>
      <c r="AB189" s="97"/>
      <c r="AH189" s="58"/>
    </row>
    <row r="190" spans="2:34" ht="15.75" customHeight="1">
      <c r="B190" s="13" t="str">
        <f t="shared" si="5"/>
        <v/>
      </c>
      <c r="C190" s="50" t="s">
        <v>115</v>
      </c>
      <c r="D190" s="58" t="s">
        <v>115</v>
      </c>
      <c r="E190" s="51" t="s">
        <v>115</v>
      </c>
      <c r="F190" s="51" t="s">
        <v>115</v>
      </c>
      <c r="G190" s="13" t="str">
        <f t="shared" si="6"/>
        <v/>
      </c>
      <c r="H190" s="57" t="s">
        <v>146</v>
      </c>
      <c r="I190" s="56" t="str">
        <f t="shared" si="4"/>
        <v xml:space="preserve"> </v>
      </c>
      <c r="J190" s="13" t="str">
        <f t="shared" si="7"/>
        <v xml:space="preserve"> </v>
      </c>
      <c r="L190" s="71">
        <v>79</v>
      </c>
      <c r="M190" s="94">
        <v>0</v>
      </c>
      <c r="N190" s="94">
        <v>0</v>
      </c>
      <c r="O190" s="93"/>
      <c r="P190" s="97"/>
      <c r="Q190" s="89"/>
      <c r="R190" s="89"/>
      <c r="S190" s="89"/>
      <c r="T190" s="89"/>
      <c r="U190" s="89"/>
      <c r="V190" s="89"/>
      <c r="W190" s="89"/>
      <c r="X190" s="97"/>
      <c r="Y190" s="97"/>
      <c r="Z190" s="97"/>
      <c r="AA190" s="97"/>
      <c r="AB190" s="97"/>
      <c r="AH190" s="58"/>
    </row>
    <row r="191" spans="2:34" ht="15.75" customHeight="1">
      <c r="B191" s="13" t="str">
        <f t="shared" si="5"/>
        <v/>
      </c>
      <c r="C191" s="50" t="s">
        <v>115</v>
      </c>
      <c r="D191" s="58" t="s">
        <v>115</v>
      </c>
      <c r="E191" s="51" t="s">
        <v>115</v>
      </c>
      <c r="F191" s="51" t="s">
        <v>115</v>
      </c>
      <c r="G191" s="13" t="str">
        <f t="shared" si="6"/>
        <v/>
      </c>
      <c r="H191" s="57" t="s">
        <v>146</v>
      </c>
      <c r="I191" s="56" t="str">
        <f t="shared" si="4"/>
        <v xml:space="preserve"> </v>
      </c>
      <c r="J191" s="13" t="str">
        <f t="shared" si="7"/>
        <v xml:space="preserve"> </v>
      </c>
      <c r="L191" s="71">
        <v>80</v>
      </c>
      <c r="M191" s="94">
        <v>0</v>
      </c>
      <c r="N191" s="94">
        <v>0</v>
      </c>
      <c r="O191" s="93"/>
      <c r="P191" s="97"/>
      <c r="Q191" s="89"/>
      <c r="R191" s="89"/>
      <c r="S191" s="89"/>
      <c r="T191" s="89"/>
      <c r="U191" s="89"/>
      <c r="V191" s="89"/>
      <c r="W191" s="89"/>
      <c r="X191" s="97"/>
      <c r="Y191" s="97"/>
      <c r="Z191" s="97"/>
      <c r="AA191" s="97"/>
      <c r="AB191" s="97"/>
      <c r="AH191" s="58"/>
    </row>
    <row r="192" spans="2:34" ht="15.75" customHeight="1">
      <c r="B192" s="13" t="str">
        <f t="shared" si="5"/>
        <v/>
      </c>
      <c r="C192" s="50" t="s">
        <v>115</v>
      </c>
      <c r="D192" s="58" t="s">
        <v>115</v>
      </c>
      <c r="E192" s="51" t="s">
        <v>115</v>
      </c>
      <c r="F192" s="51" t="s">
        <v>115</v>
      </c>
      <c r="G192" s="13" t="str">
        <f t="shared" si="6"/>
        <v/>
      </c>
      <c r="H192" s="57" t="s">
        <v>146</v>
      </c>
      <c r="I192" s="56" t="str">
        <f t="shared" si="4"/>
        <v xml:space="preserve"> </v>
      </c>
      <c r="J192" s="13" t="str">
        <f t="shared" si="7"/>
        <v xml:space="preserve"> </v>
      </c>
      <c r="L192" s="71">
        <v>81</v>
      </c>
      <c r="M192" s="94">
        <v>0</v>
      </c>
      <c r="N192" s="94">
        <v>0</v>
      </c>
      <c r="O192" s="93"/>
      <c r="P192" s="97"/>
      <c r="Q192" s="89"/>
      <c r="R192" s="89"/>
      <c r="S192" s="89"/>
      <c r="T192" s="89"/>
      <c r="U192" s="89"/>
      <c r="V192" s="89"/>
      <c r="W192" s="89"/>
      <c r="X192" s="97"/>
      <c r="Y192" s="97"/>
      <c r="Z192" s="97"/>
      <c r="AA192" s="97"/>
      <c r="AB192" s="97"/>
      <c r="AH192" s="58"/>
    </row>
    <row r="193" spans="2:34" ht="15.75" customHeight="1">
      <c r="B193" s="13" t="str">
        <f t="shared" si="5"/>
        <v/>
      </c>
      <c r="C193" s="50" t="s">
        <v>115</v>
      </c>
      <c r="D193" s="58" t="s">
        <v>115</v>
      </c>
      <c r="E193" s="51" t="s">
        <v>115</v>
      </c>
      <c r="F193" s="51" t="s">
        <v>115</v>
      </c>
      <c r="G193" s="13" t="str">
        <f t="shared" si="6"/>
        <v/>
      </c>
      <c r="H193" s="57" t="s">
        <v>146</v>
      </c>
      <c r="I193" s="56" t="str">
        <f t="shared" si="4"/>
        <v xml:space="preserve"> </v>
      </c>
      <c r="J193" s="13" t="str">
        <f t="shared" si="7"/>
        <v xml:space="preserve"> </v>
      </c>
      <c r="L193" s="71">
        <v>82</v>
      </c>
      <c r="M193" s="94">
        <v>0</v>
      </c>
      <c r="N193" s="94">
        <v>0</v>
      </c>
      <c r="O193" s="93"/>
      <c r="P193" s="97"/>
      <c r="Q193" s="89"/>
      <c r="R193" s="89"/>
      <c r="S193" s="89"/>
      <c r="T193" s="89"/>
      <c r="U193" s="89"/>
      <c r="V193" s="89"/>
      <c r="W193" s="89"/>
      <c r="X193" s="97"/>
      <c r="Y193" s="97"/>
      <c r="Z193" s="97"/>
      <c r="AA193" s="97"/>
      <c r="AB193" s="97"/>
      <c r="AH193" s="58"/>
    </row>
    <row r="194" spans="2:34" ht="15.75" customHeight="1">
      <c r="B194" s="13" t="str">
        <f t="shared" si="5"/>
        <v/>
      </c>
      <c r="C194" s="50" t="s">
        <v>115</v>
      </c>
      <c r="D194" s="58" t="s">
        <v>115</v>
      </c>
      <c r="E194" s="51" t="s">
        <v>115</v>
      </c>
      <c r="F194" s="51" t="s">
        <v>115</v>
      </c>
      <c r="G194" s="13" t="str">
        <f t="shared" si="6"/>
        <v/>
      </c>
      <c r="H194" s="57" t="s">
        <v>146</v>
      </c>
      <c r="I194" s="56" t="str">
        <f t="shared" si="4"/>
        <v xml:space="preserve"> </v>
      </c>
      <c r="J194" s="13" t="str">
        <f t="shared" si="7"/>
        <v xml:space="preserve"> </v>
      </c>
      <c r="L194" s="71">
        <v>83</v>
      </c>
      <c r="M194" s="94">
        <v>0</v>
      </c>
      <c r="N194" s="94">
        <v>0</v>
      </c>
      <c r="O194" s="93"/>
      <c r="P194" s="97"/>
      <c r="Q194" s="89"/>
      <c r="R194" s="89"/>
      <c r="S194" s="89"/>
      <c r="T194" s="89"/>
      <c r="U194" s="89"/>
      <c r="V194" s="89"/>
      <c r="W194" s="89"/>
      <c r="X194" s="97"/>
      <c r="Y194" s="97"/>
      <c r="Z194" s="97"/>
      <c r="AA194" s="97"/>
      <c r="AB194" s="97"/>
      <c r="AH194" s="58"/>
    </row>
    <row r="195" spans="2:34" ht="15.75" customHeight="1">
      <c r="B195" s="13" t="str">
        <f t="shared" si="5"/>
        <v/>
      </c>
      <c r="C195" s="50" t="s">
        <v>115</v>
      </c>
      <c r="D195" s="58" t="s">
        <v>115</v>
      </c>
      <c r="E195" s="51" t="s">
        <v>115</v>
      </c>
      <c r="F195" s="51" t="s">
        <v>115</v>
      </c>
      <c r="G195" s="13" t="str">
        <f t="shared" si="6"/>
        <v/>
      </c>
      <c r="H195" s="57" t="s">
        <v>146</v>
      </c>
      <c r="I195" s="56" t="str">
        <f t="shared" si="4"/>
        <v xml:space="preserve"> </v>
      </c>
      <c r="J195" s="13" t="str">
        <f t="shared" si="7"/>
        <v xml:space="preserve"> </v>
      </c>
      <c r="L195" s="71">
        <v>84</v>
      </c>
      <c r="M195" s="94">
        <v>0</v>
      </c>
      <c r="N195" s="94">
        <v>0</v>
      </c>
      <c r="O195" s="93"/>
      <c r="P195" s="97"/>
      <c r="Q195" s="89"/>
      <c r="R195" s="89"/>
      <c r="S195" s="89"/>
      <c r="T195" s="89"/>
      <c r="U195" s="89"/>
      <c r="V195" s="89"/>
      <c r="W195" s="89"/>
      <c r="X195" s="97"/>
      <c r="Y195" s="97"/>
      <c r="Z195" s="97"/>
      <c r="AA195" s="97"/>
      <c r="AB195" s="97"/>
      <c r="AH195" s="58"/>
    </row>
    <row r="196" spans="2:34" ht="15.75" customHeight="1">
      <c r="B196" s="13" t="str">
        <f t="shared" si="5"/>
        <v/>
      </c>
      <c r="C196" s="50" t="s">
        <v>115</v>
      </c>
      <c r="D196" s="58" t="s">
        <v>115</v>
      </c>
      <c r="E196" s="51" t="s">
        <v>115</v>
      </c>
      <c r="F196" s="51" t="s">
        <v>115</v>
      </c>
      <c r="G196" s="13" t="str">
        <f t="shared" si="6"/>
        <v/>
      </c>
      <c r="H196" s="57" t="s">
        <v>146</v>
      </c>
      <c r="I196" s="56" t="str">
        <f t="shared" si="4"/>
        <v xml:space="preserve"> </v>
      </c>
      <c r="J196" s="13" t="str">
        <f t="shared" si="7"/>
        <v xml:space="preserve"> </v>
      </c>
      <c r="L196" s="71">
        <v>85</v>
      </c>
      <c r="M196" s="94">
        <v>0</v>
      </c>
      <c r="N196" s="94">
        <v>0</v>
      </c>
      <c r="O196" s="93"/>
      <c r="P196" s="97"/>
      <c r="Q196" s="89"/>
      <c r="R196" s="89"/>
      <c r="S196" s="89"/>
      <c r="T196" s="89"/>
      <c r="U196" s="89"/>
      <c r="V196" s="89"/>
      <c r="W196" s="89"/>
      <c r="X196" s="97"/>
      <c r="Y196" s="97"/>
      <c r="Z196" s="97"/>
      <c r="AA196" s="97"/>
      <c r="AB196" s="97"/>
      <c r="AH196" s="58"/>
    </row>
    <row r="197" spans="2:34" ht="15.75" customHeight="1">
      <c r="B197" s="13" t="str">
        <f t="shared" si="5"/>
        <v/>
      </c>
      <c r="C197" s="50" t="s">
        <v>115</v>
      </c>
      <c r="D197" s="58" t="s">
        <v>115</v>
      </c>
      <c r="E197" s="51" t="s">
        <v>115</v>
      </c>
      <c r="F197" s="51" t="s">
        <v>115</v>
      </c>
      <c r="G197" s="13" t="str">
        <f t="shared" si="6"/>
        <v/>
      </c>
      <c r="H197" s="57" t="s">
        <v>146</v>
      </c>
      <c r="I197" s="56" t="str">
        <f t="shared" si="4"/>
        <v xml:space="preserve"> </v>
      </c>
      <c r="J197" s="13" t="str">
        <f t="shared" si="7"/>
        <v xml:space="preserve"> </v>
      </c>
      <c r="L197" s="71">
        <v>86</v>
      </c>
      <c r="M197" s="94">
        <v>0</v>
      </c>
      <c r="N197" s="94">
        <v>0</v>
      </c>
      <c r="O197" s="93"/>
      <c r="P197" s="97"/>
      <c r="Q197" s="89"/>
      <c r="R197" s="89"/>
      <c r="S197" s="89"/>
      <c r="T197" s="89"/>
      <c r="U197" s="89"/>
      <c r="V197" s="89"/>
      <c r="W197" s="89"/>
      <c r="X197" s="97"/>
      <c r="Y197" s="97"/>
      <c r="Z197" s="97"/>
      <c r="AA197" s="97"/>
      <c r="AB197" s="97"/>
      <c r="AH197" s="58"/>
    </row>
    <row r="198" spans="2:34" ht="15.75" customHeight="1">
      <c r="B198" s="13" t="str">
        <f t="shared" si="5"/>
        <v/>
      </c>
      <c r="C198" s="50" t="s">
        <v>115</v>
      </c>
      <c r="D198" s="58" t="s">
        <v>115</v>
      </c>
      <c r="E198" s="51" t="s">
        <v>115</v>
      </c>
      <c r="F198" s="51" t="s">
        <v>115</v>
      </c>
      <c r="G198" s="13" t="str">
        <f t="shared" si="6"/>
        <v/>
      </c>
      <c r="H198" s="57" t="s">
        <v>146</v>
      </c>
      <c r="I198" s="56" t="str">
        <f t="shared" si="4"/>
        <v xml:space="preserve"> </v>
      </c>
      <c r="J198" s="13" t="str">
        <f t="shared" si="7"/>
        <v xml:space="preserve"> </v>
      </c>
      <c r="L198" s="71">
        <v>87</v>
      </c>
      <c r="M198" s="94">
        <v>0</v>
      </c>
      <c r="N198" s="94">
        <v>0</v>
      </c>
      <c r="O198" s="93"/>
      <c r="P198" s="97"/>
      <c r="Q198" s="89"/>
      <c r="R198" s="89"/>
      <c r="S198" s="89"/>
      <c r="T198" s="89"/>
      <c r="U198" s="89"/>
      <c r="V198" s="89"/>
      <c r="W198" s="89"/>
      <c r="X198" s="97"/>
      <c r="Y198" s="97"/>
      <c r="Z198" s="97"/>
      <c r="AA198" s="97"/>
      <c r="AB198" s="97"/>
      <c r="AH198" s="58"/>
    </row>
    <row r="199" spans="2:34" ht="15.75" customHeight="1">
      <c r="B199" s="13" t="str">
        <f t="shared" si="5"/>
        <v/>
      </c>
      <c r="C199" s="50" t="s">
        <v>115</v>
      </c>
      <c r="D199" s="58" t="s">
        <v>115</v>
      </c>
      <c r="E199" s="51" t="s">
        <v>115</v>
      </c>
      <c r="F199" s="51" t="s">
        <v>115</v>
      </c>
      <c r="G199" s="13" t="str">
        <f t="shared" si="6"/>
        <v/>
      </c>
      <c r="H199" s="57" t="s">
        <v>146</v>
      </c>
      <c r="I199" s="56" t="str">
        <f t="shared" si="4"/>
        <v xml:space="preserve"> </v>
      </c>
      <c r="J199" s="13" t="str">
        <f t="shared" si="7"/>
        <v xml:space="preserve"> </v>
      </c>
      <c r="L199" s="71">
        <v>88</v>
      </c>
      <c r="M199" s="94">
        <v>0</v>
      </c>
      <c r="N199" s="94">
        <v>0</v>
      </c>
      <c r="O199" s="93"/>
      <c r="P199" s="97"/>
      <c r="Q199" s="89"/>
      <c r="R199" s="89"/>
      <c r="S199" s="89"/>
      <c r="T199" s="89"/>
      <c r="U199" s="89"/>
      <c r="V199" s="89"/>
      <c r="W199" s="89"/>
      <c r="X199" s="97"/>
      <c r="Y199" s="97"/>
      <c r="Z199" s="97"/>
      <c r="AA199" s="97"/>
      <c r="AB199" s="97"/>
      <c r="AH199" s="58"/>
    </row>
    <row r="200" spans="2:34" ht="15.75" customHeight="1">
      <c r="B200" s="13" t="str">
        <f t="shared" si="5"/>
        <v/>
      </c>
      <c r="C200" s="50" t="s">
        <v>115</v>
      </c>
      <c r="D200" s="58" t="s">
        <v>115</v>
      </c>
      <c r="E200" s="51" t="s">
        <v>115</v>
      </c>
      <c r="F200" s="51" t="s">
        <v>115</v>
      </c>
      <c r="G200" s="13" t="str">
        <f t="shared" si="6"/>
        <v/>
      </c>
      <c r="H200" s="57" t="s">
        <v>146</v>
      </c>
      <c r="I200" s="56" t="str">
        <f t="shared" si="4"/>
        <v xml:space="preserve"> </v>
      </c>
      <c r="J200" s="13" t="str">
        <f t="shared" si="7"/>
        <v xml:space="preserve"> </v>
      </c>
      <c r="L200" s="71">
        <v>89</v>
      </c>
      <c r="M200" s="94">
        <v>0</v>
      </c>
      <c r="N200" s="94">
        <v>0</v>
      </c>
      <c r="O200" s="93"/>
      <c r="P200" s="97"/>
      <c r="Q200" s="89"/>
      <c r="R200" s="89"/>
      <c r="S200" s="89"/>
      <c r="T200" s="89"/>
      <c r="U200" s="89"/>
      <c r="V200" s="89"/>
      <c r="W200" s="89"/>
      <c r="X200" s="97"/>
      <c r="Y200" s="97"/>
      <c r="Z200" s="97"/>
      <c r="AA200" s="97"/>
      <c r="AB200" s="97"/>
      <c r="AH200" s="58"/>
    </row>
    <row r="201" spans="2:34" ht="15.75" customHeight="1">
      <c r="B201" s="13" t="str">
        <f t="shared" si="5"/>
        <v/>
      </c>
      <c r="C201" s="50" t="s">
        <v>115</v>
      </c>
      <c r="D201" s="58" t="s">
        <v>115</v>
      </c>
      <c r="E201" s="51" t="s">
        <v>115</v>
      </c>
      <c r="F201" s="51" t="s">
        <v>115</v>
      </c>
      <c r="G201" s="13" t="str">
        <f t="shared" si="6"/>
        <v/>
      </c>
      <c r="H201" s="57" t="s">
        <v>146</v>
      </c>
      <c r="I201" s="56" t="str">
        <f t="shared" si="4"/>
        <v xml:space="preserve"> </v>
      </c>
      <c r="J201" s="13" t="str">
        <f t="shared" si="7"/>
        <v xml:space="preserve"> </v>
      </c>
      <c r="L201" s="71">
        <v>90</v>
      </c>
      <c r="M201" s="94">
        <v>0</v>
      </c>
      <c r="N201" s="94">
        <v>0</v>
      </c>
      <c r="O201" s="93"/>
      <c r="P201" s="97"/>
      <c r="Q201" s="89"/>
      <c r="R201" s="89"/>
      <c r="S201" s="89"/>
      <c r="T201" s="89"/>
      <c r="U201" s="89"/>
      <c r="V201" s="89"/>
      <c r="W201" s="89"/>
      <c r="X201" s="97"/>
      <c r="Y201" s="97"/>
      <c r="Z201" s="97"/>
      <c r="AA201" s="97"/>
      <c r="AB201" s="97"/>
      <c r="AH201" s="58"/>
    </row>
    <row r="202" spans="2:34" ht="15.75" customHeight="1">
      <c r="B202" s="13" t="str">
        <f t="shared" si="5"/>
        <v/>
      </c>
      <c r="C202" s="50" t="s">
        <v>115</v>
      </c>
      <c r="D202" s="58" t="s">
        <v>115</v>
      </c>
      <c r="E202" s="51" t="s">
        <v>115</v>
      </c>
      <c r="F202" s="51" t="s">
        <v>115</v>
      </c>
      <c r="G202" s="13" t="str">
        <f t="shared" si="6"/>
        <v/>
      </c>
      <c r="H202" s="57" t="s">
        <v>146</v>
      </c>
      <c r="I202" s="56" t="str">
        <f t="shared" si="4"/>
        <v xml:space="preserve"> </v>
      </c>
      <c r="J202" s="13" t="str">
        <f t="shared" si="7"/>
        <v xml:space="preserve"> </v>
      </c>
      <c r="L202" s="71">
        <v>91</v>
      </c>
      <c r="M202" s="94">
        <v>0</v>
      </c>
      <c r="N202" s="94">
        <v>0</v>
      </c>
      <c r="O202" s="93"/>
      <c r="P202" s="97"/>
      <c r="Q202" s="89"/>
      <c r="R202" s="89"/>
      <c r="S202" s="89"/>
      <c r="T202" s="89"/>
      <c r="U202" s="89"/>
      <c r="V202" s="89"/>
      <c r="W202" s="89"/>
      <c r="X202" s="97"/>
      <c r="Y202" s="97"/>
      <c r="Z202" s="97"/>
      <c r="AA202" s="97"/>
      <c r="AB202" s="97"/>
      <c r="AH202" s="58"/>
    </row>
    <row r="203" spans="2:34" ht="15.75" customHeight="1">
      <c r="B203" s="13" t="str">
        <f t="shared" si="5"/>
        <v/>
      </c>
      <c r="C203" s="50" t="s">
        <v>115</v>
      </c>
      <c r="D203" s="58" t="s">
        <v>115</v>
      </c>
      <c r="E203" s="51" t="s">
        <v>115</v>
      </c>
      <c r="F203" s="51" t="s">
        <v>115</v>
      </c>
      <c r="G203" s="13" t="str">
        <f t="shared" si="6"/>
        <v/>
      </c>
      <c r="H203" s="57" t="s">
        <v>146</v>
      </c>
      <c r="I203" s="56" t="str">
        <f t="shared" si="4"/>
        <v xml:space="preserve"> </v>
      </c>
      <c r="J203" s="13" t="str">
        <f t="shared" si="7"/>
        <v xml:space="preserve"> </v>
      </c>
      <c r="L203" s="71">
        <v>92</v>
      </c>
      <c r="M203" s="94">
        <v>0</v>
      </c>
      <c r="N203" s="94">
        <v>0</v>
      </c>
      <c r="O203" s="93"/>
      <c r="P203" s="97"/>
      <c r="Q203" s="89"/>
      <c r="R203" s="89"/>
      <c r="S203" s="89"/>
      <c r="T203" s="89"/>
      <c r="U203" s="89"/>
      <c r="V203" s="89"/>
      <c r="W203" s="89"/>
      <c r="X203" s="97"/>
      <c r="Y203" s="97"/>
      <c r="Z203" s="97"/>
      <c r="AA203" s="97"/>
      <c r="AB203" s="97"/>
      <c r="AH203" s="58"/>
    </row>
    <row r="204" spans="2:34" ht="15.75" customHeight="1">
      <c r="B204" s="13" t="str">
        <f t="shared" si="5"/>
        <v/>
      </c>
      <c r="C204" s="50" t="s">
        <v>115</v>
      </c>
      <c r="D204" s="58" t="s">
        <v>115</v>
      </c>
      <c r="E204" s="51" t="s">
        <v>115</v>
      </c>
      <c r="F204" s="51" t="s">
        <v>115</v>
      </c>
      <c r="G204" s="13" t="str">
        <f t="shared" si="6"/>
        <v/>
      </c>
      <c r="H204" s="57" t="s">
        <v>146</v>
      </c>
      <c r="I204" s="56" t="str">
        <f t="shared" si="4"/>
        <v xml:space="preserve"> </v>
      </c>
      <c r="J204" s="13" t="str">
        <f t="shared" si="7"/>
        <v xml:space="preserve"> </v>
      </c>
      <c r="L204" s="71">
        <v>93</v>
      </c>
      <c r="M204" s="94">
        <v>0</v>
      </c>
      <c r="N204" s="94">
        <v>0</v>
      </c>
      <c r="O204" s="93"/>
      <c r="P204" s="97"/>
      <c r="Q204" s="89"/>
      <c r="R204" s="89"/>
      <c r="S204" s="89"/>
      <c r="T204" s="89"/>
      <c r="U204" s="89"/>
      <c r="V204" s="89"/>
      <c r="W204" s="89"/>
      <c r="X204" s="97"/>
      <c r="Y204" s="97"/>
      <c r="Z204" s="97"/>
      <c r="AA204" s="97"/>
      <c r="AB204" s="97"/>
      <c r="AH204" s="58"/>
    </row>
    <row r="205" spans="2:34" ht="15.75" customHeight="1">
      <c r="B205" s="13" t="str">
        <f t="shared" si="5"/>
        <v/>
      </c>
      <c r="C205" s="50" t="s">
        <v>115</v>
      </c>
      <c r="D205" s="58" t="s">
        <v>115</v>
      </c>
      <c r="E205" s="51" t="s">
        <v>115</v>
      </c>
      <c r="F205" s="51" t="s">
        <v>115</v>
      </c>
      <c r="G205" s="13" t="str">
        <f t="shared" si="6"/>
        <v/>
      </c>
      <c r="H205" s="57" t="s">
        <v>146</v>
      </c>
      <c r="I205" s="56" t="str">
        <f t="shared" si="4"/>
        <v xml:space="preserve"> </v>
      </c>
      <c r="J205" s="13" t="str">
        <f t="shared" si="7"/>
        <v xml:space="preserve"> </v>
      </c>
      <c r="L205" s="71">
        <v>94</v>
      </c>
      <c r="M205" s="94">
        <v>0</v>
      </c>
      <c r="N205" s="94">
        <v>0</v>
      </c>
      <c r="O205" s="93"/>
      <c r="P205" s="97"/>
      <c r="Q205" s="89"/>
      <c r="R205" s="89"/>
      <c r="S205" s="89"/>
      <c r="T205" s="89"/>
      <c r="U205" s="89"/>
      <c r="V205" s="89"/>
      <c r="W205" s="89"/>
      <c r="X205" s="97"/>
      <c r="Y205" s="97"/>
      <c r="Z205" s="97"/>
      <c r="AA205" s="97"/>
      <c r="AB205" s="97"/>
      <c r="AH205" s="58"/>
    </row>
    <row r="206" spans="2:34" ht="15.75" customHeight="1">
      <c r="B206" s="13" t="str">
        <f t="shared" si="5"/>
        <v/>
      </c>
      <c r="C206" s="50" t="s">
        <v>115</v>
      </c>
      <c r="D206" s="58" t="s">
        <v>115</v>
      </c>
      <c r="E206" s="51" t="s">
        <v>115</v>
      </c>
      <c r="F206" s="51" t="s">
        <v>115</v>
      </c>
      <c r="G206" s="13" t="str">
        <f t="shared" si="6"/>
        <v/>
      </c>
      <c r="H206" s="57" t="s">
        <v>146</v>
      </c>
      <c r="I206" s="56" t="str">
        <f t="shared" si="4"/>
        <v xml:space="preserve"> </v>
      </c>
      <c r="J206" s="13" t="str">
        <f t="shared" si="7"/>
        <v xml:space="preserve"> </v>
      </c>
      <c r="L206" s="71">
        <v>95</v>
      </c>
      <c r="M206" s="94">
        <v>0</v>
      </c>
      <c r="N206" s="94">
        <v>0</v>
      </c>
      <c r="O206" s="93"/>
      <c r="P206" s="97"/>
      <c r="Q206" s="89"/>
      <c r="R206" s="89"/>
      <c r="S206" s="89"/>
      <c r="T206" s="89"/>
      <c r="U206" s="89"/>
      <c r="V206" s="89"/>
      <c r="W206" s="89"/>
      <c r="X206" s="97"/>
      <c r="Y206" s="97"/>
      <c r="Z206" s="97"/>
      <c r="AA206" s="97"/>
      <c r="AB206" s="97"/>
      <c r="AH206" s="58"/>
    </row>
    <row r="207" spans="2:34" ht="15.75" customHeight="1">
      <c r="B207" s="13" t="str">
        <f t="shared" si="5"/>
        <v/>
      </c>
      <c r="C207" s="50" t="s">
        <v>115</v>
      </c>
      <c r="D207" s="58" t="s">
        <v>115</v>
      </c>
      <c r="E207" s="51" t="s">
        <v>115</v>
      </c>
      <c r="F207" s="51" t="s">
        <v>115</v>
      </c>
      <c r="G207" s="13" t="str">
        <f t="shared" si="6"/>
        <v/>
      </c>
      <c r="H207" s="57" t="s">
        <v>146</v>
      </c>
      <c r="I207" s="56" t="str">
        <f t="shared" si="4"/>
        <v xml:space="preserve"> </v>
      </c>
      <c r="J207" s="13" t="str">
        <f t="shared" si="7"/>
        <v xml:space="preserve"> </v>
      </c>
      <c r="L207" s="71">
        <v>96</v>
      </c>
      <c r="M207" s="94">
        <v>0</v>
      </c>
      <c r="N207" s="94">
        <v>0</v>
      </c>
      <c r="O207" s="93"/>
      <c r="P207" s="97"/>
      <c r="Q207" s="89"/>
      <c r="R207" s="89"/>
      <c r="S207" s="89"/>
      <c r="T207" s="89"/>
      <c r="U207" s="89"/>
      <c r="V207" s="89"/>
      <c r="W207" s="89"/>
      <c r="X207" s="97"/>
      <c r="Y207" s="97"/>
      <c r="Z207" s="97"/>
      <c r="AA207" s="97"/>
      <c r="AB207" s="97"/>
      <c r="AH207" s="58"/>
    </row>
    <row r="208" spans="2:34" ht="15.75" customHeight="1">
      <c r="B208" s="13" t="str">
        <f t="shared" si="5"/>
        <v/>
      </c>
      <c r="C208" s="50" t="s">
        <v>115</v>
      </c>
      <c r="D208" s="58" t="s">
        <v>115</v>
      </c>
      <c r="E208" s="51" t="s">
        <v>115</v>
      </c>
      <c r="F208" s="51" t="s">
        <v>115</v>
      </c>
      <c r="G208" s="13" t="str">
        <f t="shared" si="6"/>
        <v/>
      </c>
      <c r="H208" s="57" t="s">
        <v>146</v>
      </c>
      <c r="I208" s="56" t="str">
        <f t="shared" si="4"/>
        <v xml:space="preserve"> </v>
      </c>
      <c r="J208" s="13" t="str">
        <f t="shared" si="7"/>
        <v xml:space="preserve"> </v>
      </c>
      <c r="L208" s="71">
        <v>97</v>
      </c>
      <c r="M208" s="94">
        <v>0</v>
      </c>
      <c r="N208" s="94">
        <v>0</v>
      </c>
      <c r="O208" s="93"/>
      <c r="P208" s="97"/>
      <c r="Q208" s="89"/>
      <c r="R208" s="89"/>
      <c r="S208" s="89"/>
      <c r="T208" s="89"/>
      <c r="U208" s="89"/>
      <c r="V208" s="89"/>
      <c r="W208" s="89"/>
      <c r="X208" s="97"/>
      <c r="Y208" s="97"/>
      <c r="Z208" s="97"/>
      <c r="AA208" s="97"/>
      <c r="AB208" s="97"/>
      <c r="AH208" s="58"/>
    </row>
    <row r="209" spans="2:34" ht="15.75" customHeight="1">
      <c r="B209" s="13" t="str">
        <f t="shared" si="5"/>
        <v/>
      </c>
      <c r="C209" s="50" t="s">
        <v>115</v>
      </c>
      <c r="D209" s="58" t="s">
        <v>115</v>
      </c>
      <c r="E209" s="51" t="s">
        <v>115</v>
      </c>
      <c r="F209" s="51" t="s">
        <v>115</v>
      </c>
      <c r="G209" s="13" t="str">
        <f t="shared" si="6"/>
        <v/>
      </c>
      <c r="H209" s="57" t="s">
        <v>146</v>
      </c>
      <c r="I209" s="56" t="str">
        <f t="shared" si="4"/>
        <v xml:space="preserve"> </v>
      </c>
      <c r="J209" s="13" t="str">
        <f t="shared" si="7"/>
        <v xml:space="preserve"> </v>
      </c>
      <c r="L209" s="71">
        <v>98</v>
      </c>
      <c r="M209" s="94">
        <v>0</v>
      </c>
      <c r="N209" s="94">
        <v>0</v>
      </c>
      <c r="O209" s="93"/>
      <c r="P209" s="97"/>
      <c r="Q209" s="89"/>
      <c r="R209" s="89"/>
      <c r="S209" s="89"/>
      <c r="T209" s="89"/>
      <c r="U209" s="89"/>
      <c r="V209" s="89"/>
      <c r="W209" s="89"/>
      <c r="X209" s="97"/>
      <c r="Y209" s="97"/>
      <c r="Z209" s="97"/>
      <c r="AA209" s="97"/>
      <c r="AB209" s="97"/>
      <c r="AH209" s="58"/>
    </row>
    <row r="210" spans="2:34" ht="15.75" customHeight="1">
      <c r="B210" s="13" t="str">
        <f t="shared" si="5"/>
        <v/>
      </c>
      <c r="C210" s="50" t="s">
        <v>115</v>
      </c>
      <c r="D210" s="58" t="s">
        <v>115</v>
      </c>
      <c r="E210" s="51" t="s">
        <v>115</v>
      </c>
      <c r="F210" s="51" t="s">
        <v>115</v>
      </c>
      <c r="G210" s="13" t="str">
        <f t="shared" si="6"/>
        <v/>
      </c>
      <c r="H210" s="57" t="s">
        <v>146</v>
      </c>
      <c r="I210" s="56" t="str">
        <f t="shared" si="4"/>
        <v xml:space="preserve"> </v>
      </c>
      <c r="J210" s="13" t="str">
        <f t="shared" si="7"/>
        <v xml:space="preserve"> </v>
      </c>
      <c r="L210" s="71">
        <v>99</v>
      </c>
      <c r="M210" s="94">
        <v>0</v>
      </c>
      <c r="N210" s="94">
        <v>0</v>
      </c>
      <c r="O210" s="93"/>
      <c r="P210" s="97"/>
      <c r="Q210" s="89"/>
      <c r="R210" s="89"/>
      <c r="S210" s="89"/>
      <c r="T210" s="89"/>
      <c r="U210" s="89"/>
      <c r="V210" s="89"/>
      <c r="W210" s="89"/>
      <c r="X210" s="97"/>
      <c r="Y210" s="97"/>
      <c r="Z210" s="97"/>
      <c r="AA210" s="97"/>
      <c r="AB210" s="97"/>
      <c r="AH210" s="58"/>
    </row>
    <row r="211" spans="2:34" ht="15.75" customHeight="1">
      <c r="B211" s="13" t="str">
        <f t="shared" si="5"/>
        <v/>
      </c>
      <c r="C211" s="50" t="s">
        <v>115</v>
      </c>
      <c r="D211" s="58" t="s">
        <v>115</v>
      </c>
      <c r="E211" s="51" t="s">
        <v>115</v>
      </c>
      <c r="F211" s="51" t="s">
        <v>115</v>
      </c>
      <c r="G211" s="13" t="str">
        <f t="shared" si="6"/>
        <v/>
      </c>
      <c r="H211" s="57" t="s">
        <v>146</v>
      </c>
      <c r="I211" s="56" t="str">
        <f t="shared" si="4"/>
        <v xml:space="preserve"> </v>
      </c>
      <c r="J211" s="13" t="str">
        <f t="shared" si="7"/>
        <v xml:space="preserve"> </v>
      </c>
      <c r="L211" s="71">
        <v>100</v>
      </c>
      <c r="M211" s="94">
        <v>0</v>
      </c>
      <c r="N211" s="94">
        <v>0</v>
      </c>
      <c r="O211" s="93"/>
      <c r="P211" s="97"/>
      <c r="Q211" s="89"/>
      <c r="R211" s="89"/>
      <c r="S211" s="89"/>
      <c r="T211" s="89"/>
      <c r="U211" s="89"/>
      <c r="V211" s="89"/>
      <c r="W211" s="89"/>
      <c r="X211" s="97"/>
      <c r="Y211" s="97"/>
      <c r="Z211" s="97"/>
      <c r="AA211" s="97"/>
      <c r="AB211" s="97"/>
      <c r="AH211" s="58"/>
    </row>
    <row r="212" spans="2:34" ht="15.75" customHeight="1">
      <c r="B212" s="13" t="str">
        <f t="shared" si="5"/>
        <v/>
      </c>
      <c r="C212" s="50" t="s">
        <v>115</v>
      </c>
      <c r="D212" s="58" t="s">
        <v>115</v>
      </c>
      <c r="E212" s="51" t="s">
        <v>115</v>
      </c>
      <c r="F212" s="51" t="s">
        <v>115</v>
      </c>
      <c r="G212" s="13" t="str">
        <f t="shared" si="6"/>
        <v/>
      </c>
      <c r="H212" s="57" t="s">
        <v>146</v>
      </c>
      <c r="I212" s="56" t="str">
        <f t="shared" si="4"/>
        <v xml:space="preserve"> </v>
      </c>
      <c r="J212" s="13" t="str">
        <f t="shared" si="7"/>
        <v xml:space="preserve"> </v>
      </c>
      <c r="L212" s="71">
        <v>101</v>
      </c>
      <c r="M212" s="94">
        <v>0</v>
      </c>
      <c r="N212" s="94">
        <v>0</v>
      </c>
      <c r="O212" s="93"/>
      <c r="P212" s="97"/>
      <c r="Q212" s="89"/>
      <c r="R212" s="89"/>
      <c r="S212" s="89"/>
      <c r="T212" s="89"/>
      <c r="U212" s="89"/>
      <c r="V212" s="89"/>
      <c r="W212" s="89"/>
      <c r="X212" s="97"/>
      <c r="Y212" s="97"/>
      <c r="Z212" s="97"/>
      <c r="AA212" s="97"/>
      <c r="AB212" s="97"/>
      <c r="AH212" s="58"/>
    </row>
    <row r="213" spans="2:34" ht="15.75" customHeight="1">
      <c r="B213" s="13" t="str">
        <f t="shared" si="5"/>
        <v/>
      </c>
      <c r="C213" s="50" t="s">
        <v>115</v>
      </c>
      <c r="D213" s="58" t="s">
        <v>115</v>
      </c>
      <c r="E213" s="51" t="s">
        <v>115</v>
      </c>
      <c r="F213" s="51" t="s">
        <v>115</v>
      </c>
      <c r="G213" s="13" t="str">
        <f t="shared" si="6"/>
        <v/>
      </c>
      <c r="H213" s="57" t="s">
        <v>146</v>
      </c>
      <c r="I213" s="56" t="str">
        <f t="shared" si="4"/>
        <v xml:space="preserve"> </v>
      </c>
      <c r="J213" s="13" t="str">
        <f t="shared" si="7"/>
        <v xml:space="preserve"> </v>
      </c>
      <c r="L213" s="71">
        <v>102</v>
      </c>
      <c r="M213" s="94">
        <v>0</v>
      </c>
      <c r="N213" s="94">
        <v>0</v>
      </c>
      <c r="O213" s="93"/>
      <c r="P213" s="97"/>
      <c r="Q213" s="89"/>
      <c r="R213" s="89"/>
      <c r="S213" s="89"/>
      <c r="T213" s="89"/>
      <c r="U213" s="89"/>
      <c r="V213" s="89"/>
      <c r="W213" s="89"/>
      <c r="X213" s="97"/>
      <c r="Y213" s="97"/>
      <c r="Z213" s="97"/>
      <c r="AA213" s="97"/>
      <c r="AB213" s="97"/>
      <c r="AH213" s="58"/>
    </row>
    <row r="214" spans="2:34" ht="15.75" customHeight="1">
      <c r="B214" s="13" t="str">
        <f t="shared" si="5"/>
        <v/>
      </c>
      <c r="C214" s="50" t="s">
        <v>115</v>
      </c>
      <c r="D214" s="58" t="s">
        <v>115</v>
      </c>
      <c r="E214" s="51" t="s">
        <v>115</v>
      </c>
      <c r="F214" s="51" t="s">
        <v>115</v>
      </c>
      <c r="G214" s="13" t="str">
        <f t="shared" si="6"/>
        <v/>
      </c>
      <c r="H214" s="57" t="s">
        <v>146</v>
      </c>
      <c r="I214" s="56" t="str">
        <f t="shared" si="4"/>
        <v xml:space="preserve"> </v>
      </c>
      <c r="J214" s="13" t="str">
        <f t="shared" si="7"/>
        <v xml:space="preserve"> </v>
      </c>
      <c r="L214" s="71">
        <v>103</v>
      </c>
      <c r="M214" s="94">
        <v>0</v>
      </c>
      <c r="N214" s="94">
        <v>0</v>
      </c>
      <c r="O214" s="93"/>
      <c r="P214" s="97"/>
      <c r="Q214" s="89"/>
      <c r="R214" s="89"/>
      <c r="S214" s="89"/>
      <c r="T214" s="89"/>
      <c r="U214" s="89"/>
      <c r="V214" s="89"/>
      <c r="W214" s="89"/>
      <c r="X214" s="97"/>
      <c r="Y214" s="97"/>
      <c r="Z214" s="97"/>
      <c r="AA214" s="97"/>
      <c r="AB214" s="97"/>
      <c r="AH214" s="58"/>
    </row>
    <row r="215" spans="2:34" ht="15.75" customHeight="1">
      <c r="B215" s="13" t="str">
        <f t="shared" si="5"/>
        <v/>
      </c>
      <c r="C215" s="50" t="s">
        <v>115</v>
      </c>
      <c r="D215" s="58" t="s">
        <v>115</v>
      </c>
      <c r="E215" s="51" t="s">
        <v>115</v>
      </c>
      <c r="F215" s="51" t="s">
        <v>115</v>
      </c>
      <c r="G215" s="13" t="str">
        <f t="shared" si="6"/>
        <v/>
      </c>
      <c r="H215" s="57" t="s">
        <v>146</v>
      </c>
      <c r="I215" s="56" t="str">
        <f t="shared" si="4"/>
        <v xml:space="preserve"> </v>
      </c>
      <c r="J215" s="13" t="str">
        <f t="shared" si="7"/>
        <v xml:space="preserve"> </v>
      </c>
      <c r="L215" s="71">
        <v>104</v>
      </c>
      <c r="M215" s="94">
        <v>0</v>
      </c>
      <c r="N215" s="94">
        <v>0</v>
      </c>
      <c r="O215" s="93"/>
      <c r="P215" s="97"/>
      <c r="Q215" s="89"/>
      <c r="R215" s="89"/>
      <c r="S215" s="89"/>
      <c r="T215" s="89"/>
      <c r="U215" s="89"/>
      <c r="V215" s="89"/>
      <c r="W215" s="89"/>
      <c r="X215" s="97"/>
      <c r="Y215" s="97"/>
      <c r="Z215" s="97"/>
      <c r="AA215" s="97"/>
      <c r="AB215" s="97"/>
      <c r="AH215" s="58"/>
    </row>
    <row r="216" spans="2:34" ht="15.75" customHeight="1">
      <c r="B216" s="13" t="str">
        <f t="shared" si="5"/>
        <v/>
      </c>
      <c r="C216" s="50" t="s">
        <v>115</v>
      </c>
      <c r="D216" s="58" t="s">
        <v>115</v>
      </c>
      <c r="E216" s="51" t="s">
        <v>115</v>
      </c>
      <c r="F216" s="51" t="s">
        <v>115</v>
      </c>
      <c r="G216" s="13" t="str">
        <f t="shared" si="6"/>
        <v/>
      </c>
      <c r="H216" s="57" t="s">
        <v>146</v>
      </c>
      <c r="I216" s="56" t="str">
        <f t="shared" si="4"/>
        <v xml:space="preserve"> </v>
      </c>
      <c r="J216" s="13" t="str">
        <f t="shared" si="7"/>
        <v xml:space="preserve"> </v>
      </c>
      <c r="L216" s="71">
        <v>105</v>
      </c>
      <c r="M216" s="94">
        <v>0</v>
      </c>
      <c r="N216" s="94">
        <v>0</v>
      </c>
      <c r="O216" s="93"/>
      <c r="P216" s="97"/>
      <c r="Q216" s="89"/>
      <c r="R216" s="89"/>
      <c r="S216" s="89"/>
      <c r="T216" s="89"/>
      <c r="U216" s="89"/>
      <c r="V216" s="89"/>
      <c r="W216" s="89"/>
      <c r="X216" s="97"/>
      <c r="Y216" s="97"/>
      <c r="Z216" s="97"/>
      <c r="AA216" s="97"/>
      <c r="AB216" s="97"/>
      <c r="AH216" s="58"/>
    </row>
    <row r="217" spans="2:34" ht="15.75" customHeight="1">
      <c r="B217" s="13" t="str">
        <f t="shared" si="5"/>
        <v/>
      </c>
      <c r="C217" s="50" t="s">
        <v>115</v>
      </c>
      <c r="D217" s="58" t="s">
        <v>115</v>
      </c>
      <c r="E217" s="51" t="s">
        <v>115</v>
      </c>
      <c r="F217" s="51" t="s">
        <v>115</v>
      </c>
      <c r="G217" s="13" t="str">
        <f t="shared" si="6"/>
        <v/>
      </c>
      <c r="H217" s="57" t="s">
        <v>146</v>
      </c>
      <c r="I217" s="56" t="str">
        <f t="shared" si="4"/>
        <v xml:space="preserve"> </v>
      </c>
      <c r="J217" s="13" t="str">
        <f t="shared" si="7"/>
        <v xml:space="preserve"> </v>
      </c>
      <c r="L217" s="71">
        <v>106</v>
      </c>
      <c r="M217" s="94">
        <v>0</v>
      </c>
      <c r="N217" s="94">
        <v>0</v>
      </c>
      <c r="O217" s="93"/>
      <c r="P217" s="97"/>
      <c r="Q217" s="89"/>
      <c r="R217" s="89"/>
      <c r="S217" s="89"/>
      <c r="T217" s="89"/>
      <c r="U217" s="89"/>
      <c r="V217" s="89"/>
      <c r="W217" s="89"/>
      <c r="X217" s="97"/>
      <c r="Y217" s="97"/>
      <c r="Z217" s="97"/>
      <c r="AA217" s="97"/>
      <c r="AB217" s="97"/>
      <c r="AH217" s="58"/>
    </row>
    <row r="218" spans="2:34" ht="15.75" customHeight="1">
      <c r="B218" s="13" t="str">
        <f t="shared" si="5"/>
        <v/>
      </c>
      <c r="C218" s="50" t="s">
        <v>115</v>
      </c>
      <c r="D218" s="58" t="s">
        <v>115</v>
      </c>
      <c r="E218" s="51" t="s">
        <v>115</v>
      </c>
      <c r="F218" s="51" t="s">
        <v>115</v>
      </c>
      <c r="G218" s="13" t="str">
        <f t="shared" si="6"/>
        <v/>
      </c>
      <c r="H218" s="57" t="s">
        <v>146</v>
      </c>
      <c r="I218" s="56" t="str">
        <f t="shared" si="4"/>
        <v xml:space="preserve"> </v>
      </c>
      <c r="J218" s="13" t="str">
        <f t="shared" si="7"/>
        <v xml:space="preserve"> </v>
      </c>
      <c r="L218" s="71">
        <v>107</v>
      </c>
      <c r="M218" s="94">
        <v>0</v>
      </c>
      <c r="N218" s="94">
        <v>0</v>
      </c>
      <c r="O218" s="93"/>
      <c r="P218" s="97"/>
      <c r="Q218" s="89"/>
      <c r="R218" s="89"/>
      <c r="S218" s="89"/>
      <c r="T218" s="89"/>
      <c r="U218" s="89"/>
      <c r="V218" s="89"/>
      <c r="W218" s="89"/>
      <c r="X218" s="97"/>
      <c r="Y218" s="97"/>
      <c r="Z218" s="97"/>
      <c r="AA218" s="97"/>
      <c r="AB218" s="97"/>
      <c r="AH218" s="58"/>
    </row>
    <row r="219" spans="2:34" ht="15.75" customHeight="1">
      <c r="B219" s="13" t="str">
        <f t="shared" si="5"/>
        <v/>
      </c>
      <c r="C219" s="50" t="s">
        <v>115</v>
      </c>
      <c r="D219" s="58" t="s">
        <v>115</v>
      </c>
      <c r="E219" s="51" t="s">
        <v>115</v>
      </c>
      <c r="F219" s="51" t="s">
        <v>115</v>
      </c>
      <c r="G219" s="13" t="str">
        <f t="shared" si="6"/>
        <v/>
      </c>
      <c r="H219" s="57" t="s">
        <v>146</v>
      </c>
      <c r="I219" s="56" t="str">
        <f t="shared" si="4"/>
        <v xml:space="preserve"> </v>
      </c>
      <c r="J219" s="13" t="str">
        <f t="shared" si="7"/>
        <v xml:space="preserve"> </v>
      </c>
      <c r="L219" s="71">
        <v>108</v>
      </c>
      <c r="M219" s="94">
        <v>0</v>
      </c>
      <c r="N219" s="94">
        <v>0</v>
      </c>
      <c r="O219" s="93"/>
      <c r="P219" s="97"/>
      <c r="Q219" s="89"/>
      <c r="R219" s="89"/>
      <c r="S219" s="89"/>
      <c r="T219" s="89"/>
      <c r="U219" s="89"/>
      <c r="V219" s="89"/>
      <c r="W219" s="89"/>
      <c r="X219" s="97"/>
      <c r="Y219" s="97"/>
      <c r="Z219" s="97"/>
      <c r="AA219" s="97"/>
      <c r="AB219" s="97"/>
      <c r="AH219" s="58"/>
    </row>
    <row r="220" spans="2:34" ht="15.75" customHeight="1">
      <c r="B220" s="13" t="str">
        <f t="shared" si="5"/>
        <v/>
      </c>
      <c r="C220" s="50" t="s">
        <v>115</v>
      </c>
      <c r="D220" s="58" t="s">
        <v>115</v>
      </c>
      <c r="E220" s="51" t="s">
        <v>115</v>
      </c>
      <c r="F220" s="51" t="s">
        <v>115</v>
      </c>
      <c r="G220" s="13" t="str">
        <f t="shared" si="6"/>
        <v/>
      </c>
      <c r="H220" s="57" t="s">
        <v>146</v>
      </c>
      <c r="I220" s="56" t="str">
        <f t="shared" si="4"/>
        <v xml:space="preserve"> </v>
      </c>
      <c r="J220" s="13" t="str">
        <f t="shared" si="7"/>
        <v xml:space="preserve"> </v>
      </c>
      <c r="L220" s="71">
        <v>109</v>
      </c>
      <c r="M220" s="94">
        <v>0</v>
      </c>
      <c r="N220" s="94">
        <v>0</v>
      </c>
      <c r="O220" s="93"/>
      <c r="P220" s="97"/>
      <c r="Q220" s="89"/>
      <c r="R220" s="89"/>
      <c r="S220" s="89"/>
      <c r="T220" s="89"/>
      <c r="U220" s="89"/>
      <c r="V220" s="89"/>
      <c r="W220" s="89"/>
      <c r="X220" s="97"/>
      <c r="Y220" s="97"/>
      <c r="Z220" s="97"/>
      <c r="AA220" s="97"/>
      <c r="AB220" s="97"/>
      <c r="AH220" s="58"/>
    </row>
    <row r="221" spans="2:34" ht="15.75" customHeight="1">
      <c r="B221" s="13" t="str">
        <f t="shared" si="5"/>
        <v/>
      </c>
      <c r="C221" s="50" t="s">
        <v>115</v>
      </c>
      <c r="D221" s="58" t="s">
        <v>115</v>
      </c>
      <c r="E221" s="51" t="s">
        <v>115</v>
      </c>
      <c r="F221" s="51" t="s">
        <v>115</v>
      </c>
      <c r="G221" s="13" t="str">
        <f t="shared" si="6"/>
        <v/>
      </c>
      <c r="H221" s="57" t="s">
        <v>146</v>
      </c>
      <c r="I221" s="56" t="str">
        <f t="shared" si="4"/>
        <v xml:space="preserve"> </v>
      </c>
      <c r="J221" s="13" t="str">
        <f t="shared" si="7"/>
        <v xml:space="preserve"> </v>
      </c>
      <c r="L221" s="71">
        <v>110</v>
      </c>
      <c r="M221" s="94">
        <v>0</v>
      </c>
      <c r="N221" s="94">
        <v>0</v>
      </c>
      <c r="O221" s="93"/>
      <c r="P221" s="97"/>
      <c r="Q221" s="89"/>
      <c r="R221" s="89"/>
      <c r="S221" s="89"/>
      <c r="T221" s="89"/>
      <c r="U221" s="89"/>
      <c r="V221" s="89"/>
      <c r="W221" s="89"/>
      <c r="X221" s="97"/>
      <c r="Y221" s="97"/>
      <c r="Z221" s="97"/>
      <c r="AA221" s="97"/>
      <c r="AB221" s="97"/>
      <c r="AH221" s="58"/>
    </row>
    <row r="222" spans="2:34" ht="15.75" customHeight="1">
      <c r="J222" s="58"/>
      <c r="L222" s="71"/>
      <c r="M222" s="71"/>
      <c r="N222" s="71"/>
      <c r="O222" s="93"/>
      <c r="P222" s="97"/>
      <c r="Q222" s="89"/>
      <c r="R222" s="89"/>
      <c r="S222" s="89"/>
      <c r="T222" s="89"/>
      <c r="U222" s="89"/>
      <c r="V222" s="89"/>
      <c r="W222" s="89"/>
      <c r="X222" s="97"/>
      <c r="Y222" s="97"/>
      <c r="Z222" s="97"/>
      <c r="AA222" s="97"/>
      <c r="AB222" s="97"/>
      <c r="AH222" s="58"/>
    </row>
    <row r="223" spans="2:34" ht="15.75" customHeight="1">
      <c r="J223" s="58"/>
      <c r="L223" s="71"/>
      <c r="M223" s="71"/>
      <c r="N223" s="71"/>
      <c r="P223" s="97"/>
      <c r="Q223" s="89"/>
      <c r="R223" s="89"/>
      <c r="S223" s="89"/>
      <c r="T223" s="89"/>
      <c r="U223" s="89"/>
      <c r="V223" s="89"/>
      <c r="W223" s="89"/>
      <c r="X223" s="97"/>
      <c r="Y223" s="97"/>
      <c r="Z223" s="97"/>
      <c r="AA223" s="97"/>
      <c r="AB223" s="97"/>
      <c r="AH223" s="58"/>
    </row>
    <row r="224" spans="2:34" ht="15.75" customHeight="1">
      <c r="J224" s="58"/>
      <c r="P224" s="97"/>
      <c r="Q224" s="89"/>
      <c r="R224" s="89"/>
      <c r="S224" s="89"/>
      <c r="T224" s="89"/>
      <c r="U224" s="89"/>
      <c r="V224" s="89"/>
      <c r="W224" s="89"/>
      <c r="X224" s="97"/>
      <c r="Y224" s="97"/>
      <c r="Z224" s="97"/>
      <c r="AA224" s="97"/>
      <c r="AB224" s="97"/>
      <c r="AH224" s="58"/>
    </row>
    <row r="225" spans="10:34" ht="15.75" customHeight="1">
      <c r="J225" s="58"/>
      <c r="P225" s="97"/>
      <c r="Q225" s="89"/>
      <c r="R225" s="89"/>
      <c r="S225" s="89"/>
      <c r="T225" s="89"/>
      <c r="U225" s="89"/>
      <c r="V225" s="89"/>
      <c r="W225" s="89"/>
      <c r="X225" s="97"/>
      <c r="Y225" s="97"/>
      <c r="Z225" s="97"/>
      <c r="AA225" s="97"/>
      <c r="AB225" s="97"/>
      <c r="AH225" s="58"/>
    </row>
    <row r="226" spans="10:34">
      <c r="P226" s="97"/>
      <c r="Q226" s="89"/>
      <c r="R226" s="89"/>
      <c r="S226" s="89"/>
      <c r="T226" s="89"/>
      <c r="U226" s="89"/>
      <c r="V226" s="89"/>
      <c r="W226" s="89"/>
      <c r="X226" s="97"/>
      <c r="Y226" s="97"/>
      <c r="Z226" s="97"/>
      <c r="AA226" s="97"/>
      <c r="AB226" s="97"/>
    </row>
    <row r="227" spans="10:34">
      <c r="P227" s="97"/>
      <c r="Q227" s="89"/>
      <c r="R227" s="89"/>
      <c r="S227" s="89"/>
      <c r="T227" s="89"/>
      <c r="U227" s="89"/>
      <c r="V227" s="89"/>
      <c r="W227" s="89"/>
      <c r="X227" s="97"/>
      <c r="Y227" s="97"/>
      <c r="Z227" s="97"/>
      <c r="AA227" s="97"/>
      <c r="AB227" s="97"/>
    </row>
    <row r="228" spans="10:34">
      <c r="P228" s="97"/>
      <c r="Q228" s="89"/>
      <c r="R228" s="89"/>
      <c r="S228" s="89"/>
      <c r="T228" s="89"/>
      <c r="U228" s="89"/>
      <c r="V228" s="89"/>
      <c r="W228" s="89"/>
      <c r="X228" s="97"/>
      <c r="Y228" s="97"/>
      <c r="Z228" s="97"/>
      <c r="AA228" s="97"/>
      <c r="AB228" s="97"/>
    </row>
    <row r="229" spans="10:34">
      <c r="P229" s="97"/>
      <c r="Q229" s="89"/>
      <c r="R229" s="89"/>
      <c r="S229" s="89"/>
      <c r="T229" s="89"/>
      <c r="U229" s="89"/>
      <c r="V229" s="89"/>
      <c r="W229" s="89"/>
      <c r="X229" s="97"/>
      <c r="Y229" s="97"/>
      <c r="Z229" s="97"/>
      <c r="AA229" s="97"/>
      <c r="AB229" s="97"/>
    </row>
    <row r="230" spans="10:34">
      <c r="P230" s="97"/>
      <c r="Q230" s="89"/>
      <c r="R230" s="89"/>
      <c r="S230" s="89"/>
      <c r="T230" s="89"/>
      <c r="U230" s="89"/>
      <c r="V230" s="89"/>
      <c r="W230" s="89"/>
      <c r="X230" s="97"/>
      <c r="Y230" s="97"/>
      <c r="Z230" s="97"/>
      <c r="AA230" s="97"/>
      <c r="AB230" s="97"/>
    </row>
    <row r="231" spans="10:34">
      <c r="P231" s="97"/>
      <c r="Q231" s="89"/>
      <c r="R231" s="89"/>
      <c r="S231" s="89"/>
      <c r="T231" s="89"/>
      <c r="U231" s="89"/>
      <c r="V231" s="89"/>
      <c r="W231" s="89"/>
      <c r="X231" s="97"/>
      <c r="Y231" s="97"/>
      <c r="Z231" s="97"/>
      <c r="AA231" s="97"/>
      <c r="AB231" s="97"/>
    </row>
    <row r="232" spans="10:34">
      <c r="P232" s="97"/>
      <c r="Q232" s="89"/>
      <c r="R232" s="89"/>
      <c r="S232" s="89"/>
      <c r="T232" s="89"/>
      <c r="U232" s="89"/>
      <c r="V232" s="89"/>
      <c r="W232" s="89"/>
      <c r="X232" s="97"/>
      <c r="Y232" s="97"/>
      <c r="Z232" s="97"/>
      <c r="AA232" s="97"/>
      <c r="AB232" s="97"/>
    </row>
    <row r="233" spans="10:34">
      <c r="P233" s="97"/>
      <c r="Q233" s="89"/>
      <c r="R233" s="89"/>
      <c r="S233" s="89"/>
      <c r="T233" s="89"/>
      <c r="U233" s="89"/>
      <c r="V233" s="89"/>
      <c r="W233" s="89"/>
      <c r="X233" s="97"/>
      <c r="Y233" s="97"/>
      <c r="Z233" s="97"/>
      <c r="AA233" s="97"/>
      <c r="AB233" s="97"/>
    </row>
    <row r="234" spans="10:34">
      <c r="P234" s="97"/>
      <c r="Q234" s="89"/>
      <c r="R234" s="89"/>
      <c r="S234" s="89"/>
      <c r="T234" s="89"/>
      <c r="U234" s="89"/>
      <c r="V234" s="89"/>
      <c r="W234" s="89"/>
      <c r="X234" s="97"/>
      <c r="Y234" s="97"/>
      <c r="Z234" s="97"/>
      <c r="AA234" s="97"/>
      <c r="AB234" s="97"/>
    </row>
    <row r="235" spans="10:34">
      <c r="P235" s="97"/>
      <c r="Q235" s="89"/>
      <c r="R235" s="89"/>
      <c r="S235" s="89"/>
      <c r="T235" s="89"/>
      <c r="U235" s="89"/>
      <c r="V235" s="89"/>
      <c r="W235" s="89"/>
      <c r="X235" s="97"/>
      <c r="Y235" s="97"/>
      <c r="Z235" s="97"/>
      <c r="AA235" s="97"/>
      <c r="AB235" s="97"/>
    </row>
    <row r="236" spans="10:34">
      <c r="P236" s="97"/>
      <c r="Q236" s="89"/>
      <c r="R236" s="89"/>
      <c r="S236" s="89"/>
      <c r="T236" s="89"/>
      <c r="U236" s="89"/>
      <c r="V236" s="89"/>
      <c r="W236" s="89"/>
      <c r="X236" s="97"/>
      <c r="Y236" s="97"/>
      <c r="Z236" s="97"/>
      <c r="AA236" s="97"/>
      <c r="AB236" s="97"/>
    </row>
    <row r="40432" spans="15:15">
      <c r="O40432" s="58"/>
    </row>
    <row r="40433" spans="4:34">
      <c r="AH40433" s="58"/>
    </row>
    <row r="40435" spans="4:34">
      <c r="D40435" s="58">
        <v>1888</v>
      </c>
      <c r="J40435" s="58"/>
      <c r="K40435" s="58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U22:U26"/>
    <mergeCell ref="Y22:Y26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E35:E36"/>
    <mergeCell ref="B37:D38"/>
    <mergeCell ref="E37:E38"/>
    <mergeCell ref="T22:T26"/>
    <mergeCell ref="B35:D36"/>
    <mergeCell ref="B26:J27"/>
    <mergeCell ref="B33:J34"/>
    <mergeCell ref="B30:J31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C112:C221">
    <cfRule type="notContainsBlanks" dxfId="5" priority="2">
      <formula>LEN(TRIM(C112))&gt;0</formula>
    </cfRule>
  </conditionalFormatting>
  <conditionalFormatting sqref="B112:B221 D112:J221">
    <cfRule type="expression" dxfId="4" priority="3">
      <formula>IF($C112=" ",FALSE,TRUE)</formula>
    </cfRule>
  </conditionalFormatting>
  <conditionalFormatting sqref="B112:B221">
    <cfRule type="expression" dxfId="3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50" zoomScaleNormal="50" zoomScaleSheetLayoutView="5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2.8554687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3" customWidth="1"/>
    <col min="11" max="11" width="5.5703125" style="3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2" customWidth="1"/>
    <col min="16" max="16" width="9.5703125" style="2" customWidth="1"/>
    <col min="17" max="17" width="10" style="6" customWidth="1"/>
    <col min="18" max="18" width="13.5703125" style="6" customWidth="1"/>
    <col min="19" max="19" width="18.85546875" style="6" customWidth="1"/>
    <col min="20" max="20" width="13.5703125" style="6" customWidth="1"/>
    <col min="21" max="21" width="18.85546875" style="6" customWidth="1"/>
    <col min="22" max="22" width="9.42578125" style="6" customWidth="1"/>
    <col min="23" max="23" width="9.5703125" style="6" customWidth="1"/>
    <col min="24" max="24" width="10" style="2" customWidth="1"/>
    <col min="25" max="25" width="13.5703125" style="2" customWidth="1"/>
    <col min="26" max="26" width="18.85546875" style="2" customWidth="1"/>
    <col min="27" max="27" width="13.5703125" style="2" customWidth="1"/>
    <col min="28" max="28" width="18.85546875" style="2" customWidth="1"/>
    <col min="29" max="29" width="5.7109375" style="2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7" customWidth="1"/>
    <col min="35" max="35" width="17.5703125" style="1" customWidth="1"/>
    <col min="36" max="36" width="14.42578125" style="1" customWidth="1"/>
    <col min="37" max="37" width="17.7109375" style="1" customWidth="1"/>
    <col min="38" max="256" width="9.140625" style="1"/>
    <col min="257" max="257" width="5.7109375" style="1" customWidth="1"/>
    <col min="258" max="258" width="9.7109375" style="1" customWidth="1"/>
    <col min="259" max="259" width="42.85546875" style="1" customWidth="1"/>
    <col min="260" max="260" width="33" style="1" customWidth="1"/>
    <col min="261" max="261" width="18.7109375" style="1" customWidth="1"/>
    <col min="262" max="262" width="19.140625" style="1" customWidth="1"/>
    <col min="263" max="263" width="10.85546875" style="1" customWidth="1"/>
    <col min="264" max="264" width="12" style="1" customWidth="1"/>
    <col min="265" max="265" width="12.5703125" style="1" customWidth="1"/>
    <col min="266" max="266" width="16.140625" style="1" customWidth="1"/>
    <col min="267" max="267" width="5.5703125" style="1" customWidth="1"/>
    <col min="268" max="270" width="0" style="1" hidden="1" customWidth="1"/>
    <col min="271" max="271" width="5.7109375" style="1" customWidth="1"/>
    <col min="272" max="272" width="9.5703125" style="1" customWidth="1"/>
    <col min="273" max="273" width="10" style="1" customWidth="1"/>
    <col min="274" max="274" width="13.5703125" style="1" customWidth="1"/>
    <col min="275" max="275" width="18.85546875" style="1" customWidth="1"/>
    <col min="276" max="276" width="13.5703125" style="1" customWidth="1"/>
    <col min="277" max="277" width="18.85546875" style="1" customWidth="1"/>
    <col min="278" max="278" width="9.42578125" style="1" customWidth="1"/>
    <col min="279" max="279" width="9.5703125" style="1" customWidth="1"/>
    <col min="280" max="280" width="10" style="1" customWidth="1"/>
    <col min="281" max="281" width="13.5703125" style="1" customWidth="1"/>
    <col min="282" max="282" width="18.85546875" style="1" customWidth="1"/>
    <col min="283" max="283" width="13.5703125" style="1" customWidth="1"/>
    <col min="284" max="284" width="18.85546875" style="1" customWidth="1"/>
    <col min="285" max="285" width="5.7109375" style="1" customWidth="1"/>
    <col min="286" max="286" width="17.5703125" style="1" customWidth="1"/>
    <col min="287" max="287" width="14.28515625" style="1" customWidth="1"/>
    <col min="288" max="288" width="17.7109375" style="1" customWidth="1"/>
    <col min="289" max="289" width="7.140625" style="1" customWidth="1"/>
    <col min="290" max="290" width="14.42578125" style="1" customWidth="1"/>
    <col min="291" max="291" width="17.5703125" style="1" customWidth="1"/>
    <col min="292" max="292" width="14.42578125" style="1" customWidth="1"/>
    <col min="293" max="293" width="17.7109375" style="1" customWidth="1"/>
    <col min="294" max="512" width="9.140625" style="1"/>
    <col min="513" max="513" width="5.7109375" style="1" customWidth="1"/>
    <col min="514" max="514" width="9.7109375" style="1" customWidth="1"/>
    <col min="515" max="515" width="42.85546875" style="1" customWidth="1"/>
    <col min="516" max="516" width="33" style="1" customWidth="1"/>
    <col min="517" max="517" width="18.7109375" style="1" customWidth="1"/>
    <col min="518" max="518" width="19.140625" style="1" customWidth="1"/>
    <col min="519" max="519" width="10.85546875" style="1" customWidth="1"/>
    <col min="520" max="520" width="12" style="1" customWidth="1"/>
    <col min="521" max="521" width="12.5703125" style="1" customWidth="1"/>
    <col min="522" max="522" width="16.140625" style="1" customWidth="1"/>
    <col min="523" max="523" width="5.5703125" style="1" customWidth="1"/>
    <col min="524" max="526" width="0" style="1" hidden="1" customWidth="1"/>
    <col min="527" max="527" width="5.7109375" style="1" customWidth="1"/>
    <col min="528" max="528" width="9.5703125" style="1" customWidth="1"/>
    <col min="529" max="529" width="10" style="1" customWidth="1"/>
    <col min="530" max="530" width="13.5703125" style="1" customWidth="1"/>
    <col min="531" max="531" width="18.85546875" style="1" customWidth="1"/>
    <col min="532" max="532" width="13.5703125" style="1" customWidth="1"/>
    <col min="533" max="533" width="18.85546875" style="1" customWidth="1"/>
    <col min="534" max="534" width="9.42578125" style="1" customWidth="1"/>
    <col min="535" max="535" width="9.5703125" style="1" customWidth="1"/>
    <col min="536" max="536" width="10" style="1" customWidth="1"/>
    <col min="537" max="537" width="13.5703125" style="1" customWidth="1"/>
    <col min="538" max="538" width="18.85546875" style="1" customWidth="1"/>
    <col min="539" max="539" width="13.5703125" style="1" customWidth="1"/>
    <col min="540" max="540" width="18.85546875" style="1" customWidth="1"/>
    <col min="541" max="541" width="5.7109375" style="1" customWidth="1"/>
    <col min="542" max="542" width="17.5703125" style="1" customWidth="1"/>
    <col min="543" max="543" width="14.28515625" style="1" customWidth="1"/>
    <col min="544" max="544" width="17.7109375" style="1" customWidth="1"/>
    <col min="545" max="545" width="7.140625" style="1" customWidth="1"/>
    <col min="546" max="546" width="14.42578125" style="1" customWidth="1"/>
    <col min="547" max="547" width="17.5703125" style="1" customWidth="1"/>
    <col min="548" max="548" width="14.42578125" style="1" customWidth="1"/>
    <col min="549" max="549" width="17.7109375" style="1" customWidth="1"/>
    <col min="550" max="768" width="9.140625" style="1"/>
    <col min="769" max="769" width="5.7109375" style="1" customWidth="1"/>
    <col min="770" max="770" width="9.7109375" style="1" customWidth="1"/>
    <col min="771" max="771" width="42.85546875" style="1" customWidth="1"/>
    <col min="772" max="772" width="33" style="1" customWidth="1"/>
    <col min="773" max="773" width="18.7109375" style="1" customWidth="1"/>
    <col min="774" max="774" width="19.140625" style="1" customWidth="1"/>
    <col min="775" max="775" width="10.85546875" style="1" customWidth="1"/>
    <col min="776" max="776" width="12" style="1" customWidth="1"/>
    <col min="777" max="777" width="12.5703125" style="1" customWidth="1"/>
    <col min="778" max="778" width="16.140625" style="1" customWidth="1"/>
    <col min="779" max="779" width="5.5703125" style="1" customWidth="1"/>
    <col min="780" max="782" width="0" style="1" hidden="1" customWidth="1"/>
    <col min="783" max="783" width="5.7109375" style="1" customWidth="1"/>
    <col min="784" max="784" width="9.5703125" style="1" customWidth="1"/>
    <col min="785" max="785" width="10" style="1" customWidth="1"/>
    <col min="786" max="786" width="13.5703125" style="1" customWidth="1"/>
    <col min="787" max="787" width="18.85546875" style="1" customWidth="1"/>
    <col min="788" max="788" width="13.5703125" style="1" customWidth="1"/>
    <col min="789" max="789" width="18.85546875" style="1" customWidth="1"/>
    <col min="790" max="790" width="9.42578125" style="1" customWidth="1"/>
    <col min="791" max="791" width="9.5703125" style="1" customWidth="1"/>
    <col min="792" max="792" width="10" style="1" customWidth="1"/>
    <col min="793" max="793" width="13.5703125" style="1" customWidth="1"/>
    <col min="794" max="794" width="18.85546875" style="1" customWidth="1"/>
    <col min="795" max="795" width="13.5703125" style="1" customWidth="1"/>
    <col min="796" max="796" width="18.85546875" style="1" customWidth="1"/>
    <col min="797" max="797" width="5.7109375" style="1" customWidth="1"/>
    <col min="798" max="798" width="17.5703125" style="1" customWidth="1"/>
    <col min="799" max="799" width="14.28515625" style="1" customWidth="1"/>
    <col min="800" max="800" width="17.7109375" style="1" customWidth="1"/>
    <col min="801" max="801" width="7.140625" style="1" customWidth="1"/>
    <col min="802" max="802" width="14.42578125" style="1" customWidth="1"/>
    <col min="803" max="803" width="17.5703125" style="1" customWidth="1"/>
    <col min="804" max="804" width="14.42578125" style="1" customWidth="1"/>
    <col min="805" max="805" width="17.7109375" style="1" customWidth="1"/>
    <col min="806" max="1024" width="9.140625" style="1"/>
    <col min="1025" max="1025" width="5.7109375" style="1" customWidth="1"/>
    <col min="1026" max="1026" width="9.7109375" style="1" customWidth="1"/>
    <col min="1027" max="1027" width="42.85546875" style="1" customWidth="1"/>
    <col min="1028" max="1028" width="33" style="1" customWidth="1"/>
    <col min="1029" max="1029" width="18.7109375" style="1" customWidth="1"/>
    <col min="1030" max="1030" width="19.140625" style="1" customWidth="1"/>
    <col min="1031" max="1031" width="10.85546875" style="1" customWidth="1"/>
    <col min="1032" max="1032" width="12" style="1" customWidth="1"/>
    <col min="1033" max="1033" width="12.5703125" style="1" customWidth="1"/>
    <col min="1034" max="1034" width="16.140625" style="1" customWidth="1"/>
    <col min="1035" max="1035" width="5.5703125" style="1" customWidth="1"/>
    <col min="1036" max="1038" width="0" style="1" hidden="1" customWidth="1"/>
    <col min="1039" max="1039" width="5.7109375" style="1" customWidth="1"/>
    <col min="1040" max="1040" width="9.5703125" style="1" customWidth="1"/>
    <col min="1041" max="1041" width="10" style="1" customWidth="1"/>
    <col min="1042" max="1042" width="13.5703125" style="1" customWidth="1"/>
    <col min="1043" max="1043" width="18.85546875" style="1" customWidth="1"/>
    <col min="1044" max="1044" width="13.5703125" style="1" customWidth="1"/>
    <col min="1045" max="1045" width="18.85546875" style="1" customWidth="1"/>
    <col min="1046" max="1046" width="9.42578125" style="1" customWidth="1"/>
    <col min="1047" max="1047" width="9.5703125" style="1" customWidth="1"/>
    <col min="1048" max="1048" width="10" style="1" customWidth="1"/>
    <col min="1049" max="1049" width="13.5703125" style="1" customWidth="1"/>
    <col min="1050" max="1050" width="18.85546875" style="1" customWidth="1"/>
    <col min="1051" max="1051" width="13.5703125" style="1" customWidth="1"/>
    <col min="1052" max="1052" width="18.85546875" style="1" customWidth="1"/>
    <col min="1053" max="1053" width="5.7109375" style="1" customWidth="1"/>
    <col min="1054" max="1054" width="17.5703125" style="1" customWidth="1"/>
    <col min="1055" max="1055" width="14.28515625" style="1" customWidth="1"/>
    <col min="1056" max="1056" width="17.7109375" style="1" customWidth="1"/>
    <col min="1057" max="1057" width="7.140625" style="1" customWidth="1"/>
    <col min="1058" max="1058" width="14.42578125" style="1" customWidth="1"/>
    <col min="1059" max="1059" width="17.5703125" style="1" customWidth="1"/>
    <col min="1060" max="1060" width="14.42578125" style="1" customWidth="1"/>
    <col min="1061" max="1061" width="17.7109375" style="1" customWidth="1"/>
    <col min="1062" max="1280" width="9.140625" style="1"/>
    <col min="1281" max="1281" width="5.7109375" style="1" customWidth="1"/>
    <col min="1282" max="1282" width="9.7109375" style="1" customWidth="1"/>
    <col min="1283" max="1283" width="42.85546875" style="1" customWidth="1"/>
    <col min="1284" max="1284" width="33" style="1" customWidth="1"/>
    <col min="1285" max="1285" width="18.7109375" style="1" customWidth="1"/>
    <col min="1286" max="1286" width="19.140625" style="1" customWidth="1"/>
    <col min="1287" max="1287" width="10.85546875" style="1" customWidth="1"/>
    <col min="1288" max="1288" width="12" style="1" customWidth="1"/>
    <col min="1289" max="1289" width="12.5703125" style="1" customWidth="1"/>
    <col min="1290" max="1290" width="16.140625" style="1" customWidth="1"/>
    <col min="1291" max="1291" width="5.5703125" style="1" customWidth="1"/>
    <col min="1292" max="1294" width="0" style="1" hidden="1" customWidth="1"/>
    <col min="1295" max="1295" width="5.7109375" style="1" customWidth="1"/>
    <col min="1296" max="1296" width="9.5703125" style="1" customWidth="1"/>
    <col min="1297" max="1297" width="10" style="1" customWidth="1"/>
    <col min="1298" max="1298" width="13.5703125" style="1" customWidth="1"/>
    <col min="1299" max="1299" width="18.85546875" style="1" customWidth="1"/>
    <col min="1300" max="1300" width="13.5703125" style="1" customWidth="1"/>
    <col min="1301" max="1301" width="18.85546875" style="1" customWidth="1"/>
    <col min="1302" max="1302" width="9.42578125" style="1" customWidth="1"/>
    <col min="1303" max="1303" width="9.5703125" style="1" customWidth="1"/>
    <col min="1304" max="1304" width="10" style="1" customWidth="1"/>
    <col min="1305" max="1305" width="13.5703125" style="1" customWidth="1"/>
    <col min="1306" max="1306" width="18.85546875" style="1" customWidth="1"/>
    <col min="1307" max="1307" width="13.5703125" style="1" customWidth="1"/>
    <col min="1308" max="1308" width="18.85546875" style="1" customWidth="1"/>
    <col min="1309" max="1309" width="5.7109375" style="1" customWidth="1"/>
    <col min="1310" max="1310" width="17.5703125" style="1" customWidth="1"/>
    <col min="1311" max="1311" width="14.28515625" style="1" customWidth="1"/>
    <col min="1312" max="1312" width="17.7109375" style="1" customWidth="1"/>
    <col min="1313" max="1313" width="7.140625" style="1" customWidth="1"/>
    <col min="1314" max="1314" width="14.42578125" style="1" customWidth="1"/>
    <col min="1315" max="1315" width="17.5703125" style="1" customWidth="1"/>
    <col min="1316" max="1316" width="14.42578125" style="1" customWidth="1"/>
    <col min="1317" max="1317" width="17.7109375" style="1" customWidth="1"/>
    <col min="1318" max="1536" width="9.140625" style="1"/>
    <col min="1537" max="1537" width="5.7109375" style="1" customWidth="1"/>
    <col min="1538" max="1538" width="9.7109375" style="1" customWidth="1"/>
    <col min="1539" max="1539" width="42.85546875" style="1" customWidth="1"/>
    <col min="1540" max="1540" width="33" style="1" customWidth="1"/>
    <col min="1541" max="1541" width="18.7109375" style="1" customWidth="1"/>
    <col min="1542" max="1542" width="19.140625" style="1" customWidth="1"/>
    <col min="1543" max="1543" width="10.85546875" style="1" customWidth="1"/>
    <col min="1544" max="1544" width="12" style="1" customWidth="1"/>
    <col min="1545" max="1545" width="12.5703125" style="1" customWidth="1"/>
    <col min="1546" max="1546" width="16.140625" style="1" customWidth="1"/>
    <col min="1547" max="1547" width="5.5703125" style="1" customWidth="1"/>
    <col min="1548" max="1550" width="0" style="1" hidden="1" customWidth="1"/>
    <col min="1551" max="1551" width="5.7109375" style="1" customWidth="1"/>
    <col min="1552" max="1552" width="9.5703125" style="1" customWidth="1"/>
    <col min="1553" max="1553" width="10" style="1" customWidth="1"/>
    <col min="1554" max="1554" width="13.5703125" style="1" customWidth="1"/>
    <col min="1555" max="1555" width="18.85546875" style="1" customWidth="1"/>
    <col min="1556" max="1556" width="13.5703125" style="1" customWidth="1"/>
    <col min="1557" max="1557" width="18.85546875" style="1" customWidth="1"/>
    <col min="1558" max="1558" width="9.42578125" style="1" customWidth="1"/>
    <col min="1559" max="1559" width="9.5703125" style="1" customWidth="1"/>
    <col min="1560" max="1560" width="10" style="1" customWidth="1"/>
    <col min="1561" max="1561" width="13.5703125" style="1" customWidth="1"/>
    <col min="1562" max="1562" width="18.85546875" style="1" customWidth="1"/>
    <col min="1563" max="1563" width="13.5703125" style="1" customWidth="1"/>
    <col min="1564" max="1564" width="18.85546875" style="1" customWidth="1"/>
    <col min="1565" max="1565" width="5.7109375" style="1" customWidth="1"/>
    <col min="1566" max="1566" width="17.5703125" style="1" customWidth="1"/>
    <col min="1567" max="1567" width="14.28515625" style="1" customWidth="1"/>
    <col min="1568" max="1568" width="17.7109375" style="1" customWidth="1"/>
    <col min="1569" max="1569" width="7.140625" style="1" customWidth="1"/>
    <col min="1570" max="1570" width="14.42578125" style="1" customWidth="1"/>
    <col min="1571" max="1571" width="17.5703125" style="1" customWidth="1"/>
    <col min="1572" max="1572" width="14.42578125" style="1" customWidth="1"/>
    <col min="1573" max="1573" width="17.7109375" style="1" customWidth="1"/>
    <col min="1574" max="1792" width="9.140625" style="1"/>
    <col min="1793" max="1793" width="5.7109375" style="1" customWidth="1"/>
    <col min="1794" max="1794" width="9.7109375" style="1" customWidth="1"/>
    <col min="1795" max="1795" width="42.85546875" style="1" customWidth="1"/>
    <col min="1796" max="1796" width="33" style="1" customWidth="1"/>
    <col min="1797" max="1797" width="18.7109375" style="1" customWidth="1"/>
    <col min="1798" max="1798" width="19.140625" style="1" customWidth="1"/>
    <col min="1799" max="1799" width="10.85546875" style="1" customWidth="1"/>
    <col min="1800" max="1800" width="12" style="1" customWidth="1"/>
    <col min="1801" max="1801" width="12.5703125" style="1" customWidth="1"/>
    <col min="1802" max="1802" width="16.140625" style="1" customWidth="1"/>
    <col min="1803" max="1803" width="5.5703125" style="1" customWidth="1"/>
    <col min="1804" max="1806" width="0" style="1" hidden="1" customWidth="1"/>
    <col min="1807" max="1807" width="5.7109375" style="1" customWidth="1"/>
    <col min="1808" max="1808" width="9.5703125" style="1" customWidth="1"/>
    <col min="1809" max="1809" width="10" style="1" customWidth="1"/>
    <col min="1810" max="1810" width="13.5703125" style="1" customWidth="1"/>
    <col min="1811" max="1811" width="18.85546875" style="1" customWidth="1"/>
    <col min="1812" max="1812" width="13.5703125" style="1" customWidth="1"/>
    <col min="1813" max="1813" width="18.85546875" style="1" customWidth="1"/>
    <col min="1814" max="1814" width="9.42578125" style="1" customWidth="1"/>
    <col min="1815" max="1815" width="9.5703125" style="1" customWidth="1"/>
    <col min="1816" max="1816" width="10" style="1" customWidth="1"/>
    <col min="1817" max="1817" width="13.5703125" style="1" customWidth="1"/>
    <col min="1818" max="1818" width="18.85546875" style="1" customWidth="1"/>
    <col min="1819" max="1819" width="13.5703125" style="1" customWidth="1"/>
    <col min="1820" max="1820" width="18.85546875" style="1" customWidth="1"/>
    <col min="1821" max="1821" width="5.7109375" style="1" customWidth="1"/>
    <col min="1822" max="1822" width="17.5703125" style="1" customWidth="1"/>
    <col min="1823" max="1823" width="14.28515625" style="1" customWidth="1"/>
    <col min="1824" max="1824" width="17.7109375" style="1" customWidth="1"/>
    <col min="1825" max="1825" width="7.140625" style="1" customWidth="1"/>
    <col min="1826" max="1826" width="14.42578125" style="1" customWidth="1"/>
    <col min="1827" max="1827" width="17.5703125" style="1" customWidth="1"/>
    <col min="1828" max="1828" width="14.42578125" style="1" customWidth="1"/>
    <col min="1829" max="1829" width="17.7109375" style="1" customWidth="1"/>
    <col min="1830" max="2048" width="9.140625" style="1"/>
    <col min="2049" max="2049" width="5.7109375" style="1" customWidth="1"/>
    <col min="2050" max="2050" width="9.7109375" style="1" customWidth="1"/>
    <col min="2051" max="2051" width="42.85546875" style="1" customWidth="1"/>
    <col min="2052" max="2052" width="33" style="1" customWidth="1"/>
    <col min="2053" max="2053" width="18.7109375" style="1" customWidth="1"/>
    <col min="2054" max="2054" width="19.140625" style="1" customWidth="1"/>
    <col min="2055" max="2055" width="10.85546875" style="1" customWidth="1"/>
    <col min="2056" max="2056" width="12" style="1" customWidth="1"/>
    <col min="2057" max="2057" width="12.5703125" style="1" customWidth="1"/>
    <col min="2058" max="2058" width="16.140625" style="1" customWidth="1"/>
    <col min="2059" max="2059" width="5.5703125" style="1" customWidth="1"/>
    <col min="2060" max="2062" width="0" style="1" hidden="1" customWidth="1"/>
    <col min="2063" max="2063" width="5.7109375" style="1" customWidth="1"/>
    <col min="2064" max="2064" width="9.5703125" style="1" customWidth="1"/>
    <col min="2065" max="2065" width="10" style="1" customWidth="1"/>
    <col min="2066" max="2066" width="13.5703125" style="1" customWidth="1"/>
    <col min="2067" max="2067" width="18.85546875" style="1" customWidth="1"/>
    <col min="2068" max="2068" width="13.5703125" style="1" customWidth="1"/>
    <col min="2069" max="2069" width="18.85546875" style="1" customWidth="1"/>
    <col min="2070" max="2070" width="9.42578125" style="1" customWidth="1"/>
    <col min="2071" max="2071" width="9.5703125" style="1" customWidth="1"/>
    <col min="2072" max="2072" width="10" style="1" customWidth="1"/>
    <col min="2073" max="2073" width="13.5703125" style="1" customWidth="1"/>
    <col min="2074" max="2074" width="18.85546875" style="1" customWidth="1"/>
    <col min="2075" max="2075" width="13.5703125" style="1" customWidth="1"/>
    <col min="2076" max="2076" width="18.85546875" style="1" customWidth="1"/>
    <col min="2077" max="2077" width="5.7109375" style="1" customWidth="1"/>
    <col min="2078" max="2078" width="17.5703125" style="1" customWidth="1"/>
    <col min="2079" max="2079" width="14.28515625" style="1" customWidth="1"/>
    <col min="2080" max="2080" width="17.7109375" style="1" customWidth="1"/>
    <col min="2081" max="2081" width="7.140625" style="1" customWidth="1"/>
    <col min="2082" max="2082" width="14.42578125" style="1" customWidth="1"/>
    <col min="2083" max="2083" width="17.5703125" style="1" customWidth="1"/>
    <col min="2084" max="2084" width="14.42578125" style="1" customWidth="1"/>
    <col min="2085" max="2085" width="17.7109375" style="1" customWidth="1"/>
    <col min="2086" max="2304" width="9.140625" style="1"/>
    <col min="2305" max="2305" width="5.7109375" style="1" customWidth="1"/>
    <col min="2306" max="2306" width="9.7109375" style="1" customWidth="1"/>
    <col min="2307" max="2307" width="42.85546875" style="1" customWidth="1"/>
    <col min="2308" max="2308" width="33" style="1" customWidth="1"/>
    <col min="2309" max="2309" width="18.7109375" style="1" customWidth="1"/>
    <col min="2310" max="2310" width="19.140625" style="1" customWidth="1"/>
    <col min="2311" max="2311" width="10.85546875" style="1" customWidth="1"/>
    <col min="2312" max="2312" width="12" style="1" customWidth="1"/>
    <col min="2313" max="2313" width="12.5703125" style="1" customWidth="1"/>
    <col min="2314" max="2314" width="16.140625" style="1" customWidth="1"/>
    <col min="2315" max="2315" width="5.5703125" style="1" customWidth="1"/>
    <col min="2316" max="2318" width="0" style="1" hidden="1" customWidth="1"/>
    <col min="2319" max="2319" width="5.7109375" style="1" customWidth="1"/>
    <col min="2320" max="2320" width="9.5703125" style="1" customWidth="1"/>
    <col min="2321" max="2321" width="10" style="1" customWidth="1"/>
    <col min="2322" max="2322" width="13.5703125" style="1" customWidth="1"/>
    <col min="2323" max="2323" width="18.85546875" style="1" customWidth="1"/>
    <col min="2324" max="2324" width="13.5703125" style="1" customWidth="1"/>
    <col min="2325" max="2325" width="18.85546875" style="1" customWidth="1"/>
    <col min="2326" max="2326" width="9.42578125" style="1" customWidth="1"/>
    <col min="2327" max="2327" width="9.5703125" style="1" customWidth="1"/>
    <col min="2328" max="2328" width="10" style="1" customWidth="1"/>
    <col min="2329" max="2329" width="13.5703125" style="1" customWidth="1"/>
    <col min="2330" max="2330" width="18.85546875" style="1" customWidth="1"/>
    <col min="2331" max="2331" width="13.5703125" style="1" customWidth="1"/>
    <col min="2332" max="2332" width="18.85546875" style="1" customWidth="1"/>
    <col min="2333" max="2333" width="5.7109375" style="1" customWidth="1"/>
    <col min="2334" max="2334" width="17.5703125" style="1" customWidth="1"/>
    <col min="2335" max="2335" width="14.28515625" style="1" customWidth="1"/>
    <col min="2336" max="2336" width="17.7109375" style="1" customWidth="1"/>
    <col min="2337" max="2337" width="7.140625" style="1" customWidth="1"/>
    <col min="2338" max="2338" width="14.42578125" style="1" customWidth="1"/>
    <col min="2339" max="2339" width="17.5703125" style="1" customWidth="1"/>
    <col min="2340" max="2340" width="14.42578125" style="1" customWidth="1"/>
    <col min="2341" max="2341" width="17.7109375" style="1" customWidth="1"/>
    <col min="2342" max="2560" width="9.140625" style="1"/>
    <col min="2561" max="2561" width="5.7109375" style="1" customWidth="1"/>
    <col min="2562" max="2562" width="9.7109375" style="1" customWidth="1"/>
    <col min="2563" max="2563" width="42.85546875" style="1" customWidth="1"/>
    <col min="2564" max="2564" width="33" style="1" customWidth="1"/>
    <col min="2565" max="2565" width="18.7109375" style="1" customWidth="1"/>
    <col min="2566" max="2566" width="19.140625" style="1" customWidth="1"/>
    <col min="2567" max="2567" width="10.85546875" style="1" customWidth="1"/>
    <col min="2568" max="2568" width="12" style="1" customWidth="1"/>
    <col min="2569" max="2569" width="12.5703125" style="1" customWidth="1"/>
    <col min="2570" max="2570" width="16.140625" style="1" customWidth="1"/>
    <col min="2571" max="2571" width="5.5703125" style="1" customWidth="1"/>
    <col min="2572" max="2574" width="0" style="1" hidden="1" customWidth="1"/>
    <col min="2575" max="2575" width="5.7109375" style="1" customWidth="1"/>
    <col min="2576" max="2576" width="9.5703125" style="1" customWidth="1"/>
    <col min="2577" max="2577" width="10" style="1" customWidth="1"/>
    <col min="2578" max="2578" width="13.5703125" style="1" customWidth="1"/>
    <col min="2579" max="2579" width="18.85546875" style="1" customWidth="1"/>
    <col min="2580" max="2580" width="13.5703125" style="1" customWidth="1"/>
    <col min="2581" max="2581" width="18.85546875" style="1" customWidth="1"/>
    <col min="2582" max="2582" width="9.42578125" style="1" customWidth="1"/>
    <col min="2583" max="2583" width="9.5703125" style="1" customWidth="1"/>
    <col min="2584" max="2584" width="10" style="1" customWidth="1"/>
    <col min="2585" max="2585" width="13.5703125" style="1" customWidth="1"/>
    <col min="2586" max="2586" width="18.85546875" style="1" customWidth="1"/>
    <col min="2587" max="2587" width="13.5703125" style="1" customWidth="1"/>
    <col min="2588" max="2588" width="18.85546875" style="1" customWidth="1"/>
    <col min="2589" max="2589" width="5.7109375" style="1" customWidth="1"/>
    <col min="2590" max="2590" width="17.5703125" style="1" customWidth="1"/>
    <col min="2591" max="2591" width="14.28515625" style="1" customWidth="1"/>
    <col min="2592" max="2592" width="17.7109375" style="1" customWidth="1"/>
    <col min="2593" max="2593" width="7.140625" style="1" customWidth="1"/>
    <col min="2594" max="2594" width="14.42578125" style="1" customWidth="1"/>
    <col min="2595" max="2595" width="17.5703125" style="1" customWidth="1"/>
    <col min="2596" max="2596" width="14.42578125" style="1" customWidth="1"/>
    <col min="2597" max="2597" width="17.7109375" style="1" customWidth="1"/>
    <col min="2598" max="2816" width="9.140625" style="1"/>
    <col min="2817" max="2817" width="5.7109375" style="1" customWidth="1"/>
    <col min="2818" max="2818" width="9.7109375" style="1" customWidth="1"/>
    <col min="2819" max="2819" width="42.85546875" style="1" customWidth="1"/>
    <col min="2820" max="2820" width="33" style="1" customWidth="1"/>
    <col min="2821" max="2821" width="18.7109375" style="1" customWidth="1"/>
    <col min="2822" max="2822" width="19.140625" style="1" customWidth="1"/>
    <col min="2823" max="2823" width="10.85546875" style="1" customWidth="1"/>
    <col min="2824" max="2824" width="12" style="1" customWidth="1"/>
    <col min="2825" max="2825" width="12.5703125" style="1" customWidth="1"/>
    <col min="2826" max="2826" width="16.140625" style="1" customWidth="1"/>
    <col min="2827" max="2827" width="5.5703125" style="1" customWidth="1"/>
    <col min="2828" max="2830" width="0" style="1" hidden="1" customWidth="1"/>
    <col min="2831" max="2831" width="5.7109375" style="1" customWidth="1"/>
    <col min="2832" max="2832" width="9.5703125" style="1" customWidth="1"/>
    <col min="2833" max="2833" width="10" style="1" customWidth="1"/>
    <col min="2834" max="2834" width="13.5703125" style="1" customWidth="1"/>
    <col min="2835" max="2835" width="18.85546875" style="1" customWidth="1"/>
    <col min="2836" max="2836" width="13.5703125" style="1" customWidth="1"/>
    <col min="2837" max="2837" width="18.85546875" style="1" customWidth="1"/>
    <col min="2838" max="2838" width="9.42578125" style="1" customWidth="1"/>
    <col min="2839" max="2839" width="9.5703125" style="1" customWidth="1"/>
    <col min="2840" max="2840" width="10" style="1" customWidth="1"/>
    <col min="2841" max="2841" width="13.5703125" style="1" customWidth="1"/>
    <col min="2842" max="2842" width="18.85546875" style="1" customWidth="1"/>
    <col min="2843" max="2843" width="13.5703125" style="1" customWidth="1"/>
    <col min="2844" max="2844" width="18.85546875" style="1" customWidth="1"/>
    <col min="2845" max="2845" width="5.7109375" style="1" customWidth="1"/>
    <col min="2846" max="2846" width="17.5703125" style="1" customWidth="1"/>
    <col min="2847" max="2847" width="14.28515625" style="1" customWidth="1"/>
    <col min="2848" max="2848" width="17.7109375" style="1" customWidth="1"/>
    <col min="2849" max="2849" width="7.140625" style="1" customWidth="1"/>
    <col min="2850" max="2850" width="14.42578125" style="1" customWidth="1"/>
    <col min="2851" max="2851" width="17.5703125" style="1" customWidth="1"/>
    <col min="2852" max="2852" width="14.42578125" style="1" customWidth="1"/>
    <col min="2853" max="2853" width="17.7109375" style="1" customWidth="1"/>
    <col min="2854" max="3072" width="9.140625" style="1"/>
    <col min="3073" max="3073" width="5.7109375" style="1" customWidth="1"/>
    <col min="3074" max="3074" width="9.7109375" style="1" customWidth="1"/>
    <col min="3075" max="3075" width="42.85546875" style="1" customWidth="1"/>
    <col min="3076" max="3076" width="33" style="1" customWidth="1"/>
    <col min="3077" max="3077" width="18.7109375" style="1" customWidth="1"/>
    <col min="3078" max="3078" width="19.140625" style="1" customWidth="1"/>
    <col min="3079" max="3079" width="10.85546875" style="1" customWidth="1"/>
    <col min="3080" max="3080" width="12" style="1" customWidth="1"/>
    <col min="3081" max="3081" width="12.5703125" style="1" customWidth="1"/>
    <col min="3082" max="3082" width="16.140625" style="1" customWidth="1"/>
    <col min="3083" max="3083" width="5.5703125" style="1" customWidth="1"/>
    <col min="3084" max="3086" width="0" style="1" hidden="1" customWidth="1"/>
    <col min="3087" max="3087" width="5.7109375" style="1" customWidth="1"/>
    <col min="3088" max="3088" width="9.5703125" style="1" customWidth="1"/>
    <col min="3089" max="3089" width="10" style="1" customWidth="1"/>
    <col min="3090" max="3090" width="13.5703125" style="1" customWidth="1"/>
    <col min="3091" max="3091" width="18.85546875" style="1" customWidth="1"/>
    <col min="3092" max="3092" width="13.5703125" style="1" customWidth="1"/>
    <col min="3093" max="3093" width="18.85546875" style="1" customWidth="1"/>
    <col min="3094" max="3094" width="9.42578125" style="1" customWidth="1"/>
    <col min="3095" max="3095" width="9.5703125" style="1" customWidth="1"/>
    <col min="3096" max="3096" width="10" style="1" customWidth="1"/>
    <col min="3097" max="3097" width="13.5703125" style="1" customWidth="1"/>
    <col min="3098" max="3098" width="18.85546875" style="1" customWidth="1"/>
    <col min="3099" max="3099" width="13.5703125" style="1" customWidth="1"/>
    <col min="3100" max="3100" width="18.85546875" style="1" customWidth="1"/>
    <col min="3101" max="3101" width="5.7109375" style="1" customWidth="1"/>
    <col min="3102" max="3102" width="17.5703125" style="1" customWidth="1"/>
    <col min="3103" max="3103" width="14.28515625" style="1" customWidth="1"/>
    <col min="3104" max="3104" width="17.7109375" style="1" customWidth="1"/>
    <col min="3105" max="3105" width="7.140625" style="1" customWidth="1"/>
    <col min="3106" max="3106" width="14.42578125" style="1" customWidth="1"/>
    <col min="3107" max="3107" width="17.5703125" style="1" customWidth="1"/>
    <col min="3108" max="3108" width="14.42578125" style="1" customWidth="1"/>
    <col min="3109" max="3109" width="17.7109375" style="1" customWidth="1"/>
    <col min="3110" max="3328" width="9.140625" style="1"/>
    <col min="3329" max="3329" width="5.7109375" style="1" customWidth="1"/>
    <col min="3330" max="3330" width="9.7109375" style="1" customWidth="1"/>
    <col min="3331" max="3331" width="42.85546875" style="1" customWidth="1"/>
    <col min="3332" max="3332" width="33" style="1" customWidth="1"/>
    <col min="3333" max="3333" width="18.7109375" style="1" customWidth="1"/>
    <col min="3334" max="3334" width="19.140625" style="1" customWidth="1"/>
    <col min="3335" max="3335" width="10.85546875" style="1" customWidth="1"/>
    <col min="3336" max="3336" width="12" style="1" customWidth="1"/>
    <col min="3337" max="3337" width="12.5703125" style="1" customWidth="1"/>
    <col min="3338" max="3338" width="16.140625" style="1" customWidth="1"/>
    <col min="3339" max="3339" width="5.5703125" style="1" customWidth="1"/>
    <col min="3340" max="3342" width="0" style="1" hidden="1" customWidth="1"/>
    <col min="3343" max="3343" width="5.7109375" style="1" customWidth="1"/>
    <col min="3344" max="3344" width="9.5703125" style="1" customWidth="1"/>
    <col min="3345" max="3345" width="10" style="1" customWidth="1"/>
    <col min="3346" max="3346" width="13.5703125" style="1" customWidth="1"/>
    <col min="3347" max="3347" width="18.85546875" style="1" customWidth="1"/>
    <col min="3348" max="3348" width="13.5703125" style="1" customWidth="1"/>
    <col min="3349" max="3349" width="18.85546875" style="1" customWidth="1"/>
    <col min="3350" max="3350" width="9.42578125" style="1" customWidth="1"/>
    <col min="3351" max="3351" width="9.5703125" style="1" customWidth="1"/>
    <col min="3352" max="3352" width="10" style="1" customWidth="1"/>
    <col min="3353" max="3353" width="13.5703125" style="1" customWidth="1"/>
    <col min="3354" max="3354" width="18.85546875" style="1" customWidth="1"/>
    <col min="3355" max="3355" width="13.5703125" style="1" customWidth="1"/>
    <col min="3356" max="3356" width="18.85546875" style="1" customWidth="1"/>
    <col min="3357" max="3357" width="5.7109375" style="1" customWidth="1"/>
    <col min="3358" max="3358" width="17.5703125" style="1" customWidth="1"/>
    <col min="3359" max="3359" width="14.28515625" style="1" customWidth="1"/>
    <col min="3360" max="3360" width="17.7109375" style="1" customWidth="1"/>
    <col min="3361" max="3361" width="7.140625" style="1" customWidth="1"/>
    <col min="3362" max="3362" width="14.42578125" style="1" customWidth="1"/>
    <col min="3363" max="3363" width="17.5703125" style="1" customWidth="1"/>
    <col min="3364" max="3364" width="14.42578125" style="1" customWidth="1"/>
    <col min="3365" max="3365" width="17.7109375" style="1" customWidth="1"/>
    <col min="3366" max="3584" width="9.140625" style="1"/>
    <col min="3585" max="3585" width="5.7109375" style="1" customWidth="1"/>
    <col min="3586" max="3586" width="9.7109375" style="1" customWidth="1"/>
    <col min="3587" max="3587" width="42.85546875" style="1" customWidth="1"/>
    <col min="3588" max="3588" width="33" style="1" customWidth="1"/>
    <col min="3589" max="3589" width="18.7109375" style="1" customWidth="1"/>
    <col min="3590" max="3590" width="19.140625" style="1" customWidth="1"/>
    <col min="3591" max="3591" width="10.85546875" style="1" customWidth="1"/>
    <col min="3592" max="3592" width="12" style="1" customWidth="1"/>
    <col min="3593" max="3593" width="12.5703125" style="1" customWidth="1"/>
    <col min="3594" max="3594" width="16.140625" style="1" customWidth="1"/>
    <col min="3595" max="3595" width="5.5703125" style="1" customWidth="1"/>
    <col min="3596" max="3598" width="0" style="1" hidden="1" customWidth="1"/>
    <col min="3599" max="3599" width="5.7109375" style="1" customWidth="1"/>
    <col min="3600" max="3600" width="9.5703125" style="1" customWidth="1"/>
    <col min="3601" max="3601" width="10" style="1" customWidth="1"/>
    <col min="3602" max="3602" width="13.5703125" style="1" customWidth="1"/>
    <col min="3603" max="3603" width="18.85546875" style="1" customWidth="1"/>
    <col min="3604" max="3604" width="13.5703125" style="1" customWidth="1"/>
    <col min="3605" max="3605" width="18.85546875" style="1" customWidth="1"/>
    <col min="3606" max="3606" width="9.42578125" style="1" customWidth="1"/>
    <col min="3607" max="3607" width="9.5703125" style="1" customWidth="1"/>
    <col min="3608" max="3608" width="10" style="1" customWidth="1"/>
    <col min="3609" max="3609" width="13.5703125" style="1" customWidth="1"/>
    <col min="3610" max="3610" width="18.85546875" style="1" customWidth="1"/>
    <col min="3611" max="3611" width="13.5703125" style="1" customWidth="1"/>
    <col min="3612" max="3612" width="18.85546875" style="1" customWidth="1"/>
    <col min="3613" max="3613" width="5.7109375" style="1" customWidth="1"/>
    <col min="3614" max="3614" width="17.5703125" style="1" customWidth="1"/>
    <col min="3615" max="3615" width="14.28515625" style="1" customWidth="1"/>
    <col min="3616" max="3616" width="17.7109375" style="1" customWidth="1"/>
    <col min="3617" max="3617" width="7.140625" style="1" customWidth="1"/>
    <col min="3618" max="3618" width="14.42578125" style="1" customWidth="1"/>
    <col min="3619" max="3619" width="17.5703125" style="1" customWidth="1"/>
    <col min="3620" max="3620" width="14.42578125" style="1" customWidth="1"/>
    <col min="3621" max="3621" width="17.7109375" style="1" customWidth="1"/>
    <col min="3622" max="3840" width="9.140625" style="1"/>
    <col min="3841" max="3841" width="5.7109375" style="1" customWidth="1"/>
    <col min="3842" max="3842" width="9.7109375" style="1" customWidth="1"/>
    <col min="3843" max="3843" width="42.85546875" style="1" customWidth="1"/>
    <col min="3844" max="3844" width="33" style="1" customWidth="1"/>
    <col min="3845" max="3845" width="18.7109375" style="1" customWidth="1"/>
    <col min="3846" max="3846" width="19.140625" style="1" customWidth="1"/>
    <col min="3847" max="3847" width="10.85546875" style="1" customWidth="1"/>
    <col min="3848" max="3848" width="12" style="1" customWidth="1"/>
    <col min="3849" max="3849" width="12.5703125" style="1" customWidth="1"/>
    <col min="3850" max="3850" width="16.140625" style="1" customWidth="1"/>
    <col min="3851" max="3851" width="5.5703125" style="1" customWidth="1"/>
    <col min="3852" max="3854" width="0" style="1" hidden="1" customWidth="1"/>
    <col min="3855" max="3855" width="5.7109375" style="1" customWidth="1"/>
    <col min="3856" max="3856" width="9.5703125" style="1" customWidth="1"/>
    <col min="3857" max="3857" width="10" style="1" customWidth="1"/>
    <col min="3858" max="3858" width="13.5703125" style="1" customWidth="1"/>
    <col min="3859" max="3859" width="18.85546875" style="1" customWidth="1"/>
    <col min="3860" max="3860" width="13.5703125" style="1" customWidth="1"/>
    <col min="3861" max="3861" width="18.85546875" style="1" customWidth="1"/>
    <col min="3862" max="3862" width="9.42578125" style="1" customWidth="1"/>
    <col min="3863" max="3863" width="9.5703125" style="1" customWidth="1"/>
    <col min="3864" max="3864" width="10" style="1" customWidth="1"/>
    <col min="3865" max="3865" width="13.5703125" style="1" customWidth="1"/>
    <col min="3866" max="3866" width="18.85546875" style="1" customWidth="1"/>
    <col min="3867" max="3867" width="13.5703125" style="1" customWidth="1"/>
    <col min="3868" max="3868" width="18.85546875" style="1" customWidth="1"/>
    <col min="3869" max="3869" width="5.7109375" style="1" customWidth="1"/>
    <col min="3870" max="3870" width="17.5703125" style="1" customWidth="1"/>
    <col min="3871" max="3871" width="14.28515625" style="1" customWidth="1"/>
    <col min="3872" max="3872" width="17.7109375" style="1" customWidth="1"/>
    <col min="3873" max="3873" width="7.140625" style="1" customWidth="1"/>
    <col min="3874" max="3874" width="14.42578125" style="1" customWidth="1"/>
    <col min="3875" max="3875" width="17.5703125" style="1" customWidth="1"/>
    <col min="3876" max="3876" width="14.42578125" style="1" customWidth="1"/>
    <col min="3877" max="3877" width="17.7109375" style="1" customWidth="1"/>
    <col min="3878" max="4096" width="9.140625" style="1"/>
    <col min="4097" max="4097" width="5.7109375" style="1" customWidth="1"/>
    <col min="4098" max="4098" width="9.7109375" style="1" customWidth="1"/>
    <col min="4099" max="4099" width="42.85546875" style="1" customWidth="1"/>
    <col min="4100" max="4100" width="33" style="1" customWidth="1"/>
    <col min="4101" max="4101" width="18.7109375" style="1" customWidth="1"/>
    <col min="4102" max="4102" width="19.140625" style="1" customWidth="1"/>
    <col min="4103" max="4103" width="10.85546875" style="1" customWidth="1"/>
    <col min="4104" max="4104" width="12" style="1" customWidth="1"/>
    <col min="4105" max="4105" width="12.5703125" style="1" customWidth="1"/>
    <col min="4106" max="4106" width="16.140625" style="1" customWidth="1"/>
    <col min="4107" max="4107" width="5.5703125" style="1" customWidth="1"/>
    <col min="4108" max="4110" width="0" style="1" hidden="1" customWidth="1"/>
    <col min="4111" max="4111" width="5.7109375" style="1" customWidth="1"/>
    <col min="4112" max="4112" width="9.5703125" style="1" customWidth="1"/>
    <col min="4113" max="4113" width="10" style="1" customWidth="1"/>
    <col min="4114" max="4114" width="13.5703125" style="1" customWidth="1"/>
    <col min="4115" max="4115" width="18.85546875" style="1" customWidth="1"/>
    <col min="4116" max="4116" width="13.5703125" style="1" customWidth="1"/>
    <col min="4117" max="4117" width="18.85546875" style="1" customWidth="1"/>
    <col min="4118" max="4118" width="9.42578125" style="1" customWidth="1"/>
    <col min="4119" max="4119" width="9.5703125" style="1" customWidth="1"/>
    <col min="4120" max="4120" width="10" style="1" customWidth="1"/>
    <col min="4121" max="4121" width="13.5703125" style="1" customWidth="1"/>
    <col min="4122" max="4122" width="18.85546875" style="1" customWidth="1"/>
    <col min="4123" max="4123" width="13.5703125" style="1" customWidth="1"/>
    <col min="4124" max="4124" width="18.85546875" style="1" customWidth="1"/>
    <col min="4125" max="4125" width="5.7109375" style="1" customWidth="1"/>
    <col min="4126" max="4126" width="17.5703125" style="1" customWidth="1"/>
    <col min="4127" max="4127" width="14.28515625" style="1" customWidth="1"/>
    <col min="4128" max="4128" width="17.7109375" style="1" customWidth="1"/>
    <col min="4129" max="4129" width="7.140625" style="1" customWidth="1"/>
    <col min="4130" max="4130" width="14.42578125" style="1" customWidth="1"/>
    <col min="4131" max="4131" width="17.5703125" style="1" customWidth="1"/>
    <col min="4132" max="4132" width="14.42578125" style="1" customWidth="1"/>
    <col min="4133" max="4133" width="17.7109375" style="1" customWidth="1"/>
    <col min="4134" max="4352" width="9.140625" style="1"/>
    <col min="4353" max="4353" width="5.7109375" style="1" customWidth="1"/>
    <col min="4354" max="4354" width="9.7109375" style="1" customWidth="1"/>
    <col min="4355" max="4355" width="42.85546875" style="1" customWidth="1"/>
    <col min="4356" max="4356" width="33" style="1" customWidth="1"/>
    <col min="4357" max="4357" width="18.7109375" style="1" customWidth="1"/>
    <col min="4358" max="4358" width="19.140625" style="1" customWidth="1"/>
    <col min="4359" max="4359" width="10.85546875" style="1" customWidth="1"/>
    <col min="4360" max="4360" width="12" style="1" customWidth="1"/>
    <col min="4361" max="4361" width="12.5703125" style="1" customWidth="1"/>
    <col min="4362" max="4362" width="16.140625" style="1" customWidth="1"/>
    <col min="4363" max="4363" width="5.5703125" style="1" customWidth="1"/>
    <col min="4364" max="4366" width="0" style="1" hidden="1" customWidth="1"/>
    <col min="4367" max="4367" width="5.7109375" style="1" customWidth="1"/>
    <col min="4368" max="4368" width="9.5703125" style="1" customWidth="1"/>
    <col min="4369" max="4369" width="10" style="1" customWidth="1"/>
    <col min="4370" max="4370" width="13.5703125" style="1" customWidth="1"/>
    <col min="4371" max="4371" width="18.85546875" style="1" customWidth="1"/>
    <col min="4372" max="4372" width="13.5703125" style="1" customWidth="1"/>
    <col min="4373" max="4373" width="18.85546875" style="1" customWidth="1"/>
    <col min="4374" max="4374" width="9.42578125" style="1" customWidth="1"/>
    <col min="4375" max="4375" width="9.5703125" style="1" customWidth="1"/>
    <col min="4376" max="4376" width="10" style="1" customWidth="1"/>
    <col min="4377" max="4377" width="13.5703125" style="1" customWidth="1"/>
    <col min="4378" max="4378" width="18.85546875" style="1" customWidth="1"/>
    <col min="4379" max="4379" width="13.5703125" style="1" customWidth="1"/>
    <col min="4380" max="4380" width="18.85546875" style="1" customWidth="1"/>
    <col min="4381" max="4381" width="5.7109375" style="1" customWidth="1"/>
    <col min="4382" max="4382" width="17.5703125" style="1" customWidth="1"/>
    <col min="4383" max="4383" width="14.28515625" style="1" customWidth="1"/>
    <col min="4384" max="4384" width="17.7109375" style="1" customWidth="1"/>
    <col min="4385" max="4385" width="7.140625" style="1" customWidth="1"/>
    <col min="4386" max="4386" width="14.42578125" style="1" customWidth="1"/>
    <col min="4387" max="4387" width="17.5703125" style="1" customWidth="1"/>
    <col min="4388" max="4388" width="14.42578125" style="1" customWidth="1"/>
    <col min="4389" max="4389" width="17.7109375" style="1" customWidth="1"/>
    <col min="4390" max="4608" width="9.140625" style="1"/>
    <col min="4609" max="4609" width="5.7109375" style="1" customWidth="1"/>
    <col min="4610" max="4610" width="9.7109375" style="1" customWidth="1"/>
    <col min="4611" max="4611" width="42.85546875" style="1" customWidth="1"/>
    <col min="4612" max="4612" width="33" style="1" customWidth="1"/>
    <col min="4613" max="4613" width="18.7109375" style="1" customWidth="1"/>
    <col min="4614" max="4614" width="19.140625" style="1" customWidth="1"/>
    <col min="4615" max="4615" width="10.85546875" style="1" customWidth="1"/>
    <col min="4616" max="4616" width="12" style="1" customWidth="1"/>
    <col min="4617" max="4617" width="12.5703125" style="1" customWidth="1"/>
    <col min="4618" max="4618" width="16.140625" style="1" customWidth="1"/>
    <col min="4619" max="4619" width="5.5703125" style="1" customWidth="1"/>
    <col min="4620" max="4622" width="0" style="1" hidden="1" customWidth="1"/>
    <col min="4623" max="4623" width="5.7109375" style="1" customWidth="1"/>
    <col min="4624" max="4624" width="9.5703125" style="1" customWidth="1"/>
    <col min="4625" max="4625" width="10" style="1" customWidth="1"/>
    <col min="4626" max="4626" width="13.5703125" style="1" customWidth="1"/>
    <col min="4627" max="4627" width="18.85546875" style="1" customWidth="1"/>
    <col min="4628" max="4628" width="13.5703125" style="1" customWidth="1"/>
    <col min="4629" max="4629" width="18.85546875" style="1" customWidth="1"/>
    <col min="4630" max="4630" width="9.42578125" style="1" customWidth="1"/>
    <col min="4631" max="4631" width="9.5703125" style="1" customWidth="1"/>
    <col min="4632" max="4632" width="10" style="1" customWidth="1"/>
    <col min="4633" max="4633" width="13.5703125" style="1" customWidth="1"/>
    <col min="4634" max="4634" width="18.85546875" style="1" customWidth="1"/>
    <col min="4635" max="4635" width="13.5703125" style="1" customWidth="1"/>
    <col min="4636" max="4636" width="18.85546875" style="1" customWidth="1"/>
    <col min="4637" max="4637" width="5.7109375" style="1" customWidth="1"/>
    <col min="4638" max="4638" width="17.5703125" style="1" customWidth="1"/>
    <col min="4639" max="4639" width="14.28515625" style="1" customWidth="1"/>
    <col min="4640" max="4640" width="17.7109375" style="1" customWidth="1"/>
    <col min="4641" max="4641" width="7.140625" style="1" customWidth="1"/>
    <col min="4642" max="4642" width="14.42578125" style="1" customWidth="1"/>
    <col min="4643" max="4643" width="17.5703125" style="1" customWidth="1"/>
    <col min="4644" max="4644" width="14.42578125" style="1" customWidth="1"/>
    <col min="4645" max="4645" width="17.7109375" style="1" customWidth="1"/>
    <col min="4646" max="4864" width="9.140625" style="1"/>
    <col min="4865" max="4865" width="5.7109375" style="1" customWidth="1"/>
    <col min="4866" max="4866" width="9.7109375" style="1" customWidth="1"/>
    <col min="4867" max="4867" width="42.85546875" style="1" customWidth="1"/>
    <col min="4868" max="4868" width="33" style="1" customWidth="1"/>
    <col min="4869" max="4869" width="18.7109375" style="1" customWidth="1"/>
    <col min="4870" max="4870" width="19.140625" style="1" customWidth="1"/>
    <col min="4871" max="4871" width="10.85546875" style="1" customWidth="1"/>
    <col min="4872" max="4872" width="12" style="1" customWidth="1"/>
    <col min="4873" max="4873" width="12.5703125" style="1" customWidth="1"/>
    <col min="4874" max="4874" width="16.140625" style="1" customWidth="1"/>
    <col min="4875" max="4875" width="5.5703125" style="1" customWidth="1"/>
    <col min="4876" max="4878" width="0" style="1" hidden="1" customWidth="1"/>
    <col min="4879" max="4879" width="5.7109375" style="1" customWidth="1"/>
    <col min="4880" max="4880" width="9.5703125" style="1" customWidth="1"/>
    <col min="4881" max="4881" width="10" style="1" customWidth="1"/>
    <col min="4882" max="4882" width="13.5703125" style="1" customWidth="1"/>
    <col min="4883" max="4883" width="18.85546875" style="1" customWidth="1"/>
    <col min="4884" max="4884" width="13.5703125" style="1" customWidth="1"/>
    <col min="4885" max="4885" width="18.85546875" style="1" customWidth="1"/>
    <col min="4886" max="4886" width="9.42578125" style="1" customWidth="1"/>
    <col min="4887" max="4887" width="9.5703125" style="1" customWidth="1"/>
    <col min="4888" max="4888" width="10" style="1" customWidth="1"/>
    <col min="4889" max="4889" width="13.5703125" style="1" customWidth="1"/>
    <col min="4890" max="4890" width="18.85546875" style="1" customWidth="1"/>
    <col min="4891" max="4891" width="13.5703125" style="1" customWidth="1"/>
    <col min="4892" max="4892" width="18.85546875" style="1" customWidth="1"/>
    <col min="4893" max="4893" width="5.7109375" style="1" customWidth="1"/>
    <col min="4894" max="4894" width="17.5703125" style="1" customWidth="1"/>
    <col min="4895" max="4895" width="14.28515625" style="1" customWidth="1"/>
    <col min="4896" max="4896" width="17.7109375" style="1" customWidth="1"/>
    <col min="4897" max="4897" width="7.140625" style="1" customWidth="1"/>
    <col min="4898" max="4898" width="14.42578125" style="1" customWidth="1"/>
    <col min="4899" max="4899" width="17.5703125" style="1" customWidth="1"/>
    <col min="4900" max="4900" width="14.42578125" style="1" customWidth="1"/>
    <col min="4901" max="4901" width="17.7109375" style="1" customWidth="1"/>
    <col min="4902" max="5120" width="9.140625" style="1"/>
    <col min="5121" max="5121" width="5.7109375" style="1" customWidth="1"/>
    <col min="5122" max="5122" width="9.7109375" style="1" customWidth="1"/>
    <col min="5123" max="5123" width="42.85546875" style="1" customWidth="1"/>
    <col min="5124" max="5124" width="33" style="1" customWidth="1"/>
    <col min="5125" max="5125" width="18.7109375" style="1" customWidth="1"/>
    <col min="5126" max="5126" width="19.140625" style="1" customWidth="1"/>
    <col min="5127" max="5127" width="10.85546875" style="1" customWidth="1"/>
    <col min="5128" max="5128" width="12" style="1" customWidth="1"/>
    <col min="5129" max="5129" width="12.5703125" style="1" customWidth="1"/>
    <col min="5130" max="5130" width="16.140625" style="1" customWidth="1"/>
    <col min="5131" max="5131" width="5.5703125" style="1" customWidth="1"/>
    <col min="5132" max="5134" width="0" style="1" hidden="1" customWidth="1"/>
    <col min="5135" max="5135" width="5.7109375" style="1" customWidth="1"/>
    <col min="5136" max="5136" width="9.5703125" style="1" customWidth="1"/>
    <col min="5137" max="5137" width="10" style="1" customWidth="1"/>
    <col min="5138" max="5138" width="13.5703125" style="1" customWidth="1"/>
    <col min="5139" max="5139" width="18.85546875" style="1" customWidth="1"/>
    <col min="5140" max="5140" width="13.5703125" style="1" customWidth="1"/>
    <col min="5141" max="5141" width="18.85546875" style="1" customWidth="1"/>
    <col min="5142" max="5142" width="9.42578125" style="1" customWidth="1"/>
    <col min="5143" max="5143" width="9.5703125" style="1" customWidth="1"/>
    <col min="5144" max="5144" width="10" style="1" customWidth="1"/>
    <col min="5145" max="5145" width="13.5703125" style="1" customWidth="1"/>
    <col min="5146" max="5146" width="18.85546875" style="1" customWidth="1"/>
    <col min="5147" max="5147" width="13.5703125" style="1" customWidth="1"/>
    <col min="5148" max="5148" width="18.85546875" style="1" customWidth="1"/>
    <col min="5149" max="5149" width="5.7109375" style="1" customWidth="1"/>
    <col min="5150" max="5150" width="17.5703125" style="1" customWidth="1"/>
    <col min="5151" max="5151" width="14.28515625" style="1" customWidth="1"/>
    <col min="5152" max="5152" width="17.7109375" style="1" customWidth="1"/>
    <col min="5153" max="5153" width="7.140625" style="1" customWidth="1"/>
    <col min="5154" max="5154" width="14.42578125" style="1" customWidth="1"/>
    <col min="5155" max="5155" width="17.5703125" style="1" customWidth="1"/>
    <col min="5156" max="5156" width="14.42578125" style="1" customWidth="1"/>
    <col min="5157" max="5157" width="17.7109375" style="1" customWidth="1"/>
    <col min="5158" max="5376" width="9.140625" style="1"/>
    <col min="5377" max="5377" width="5.7109375" style="1" customWidth="1"/>
    <col min="5378" max="5378" width="9.7109375" style="1" customWidth="1"/>
    <col min="5379" max="5379" width="42.85546875" style="1" customWidth="1"/>
    <col min="5380" max="5380" width="33" style="1" customWidth="1"/>
    <col min="5381" max="5381" width="18.7109375" style="1" customWidth="1"/>
    <col min="5382" max="5382" width="19.140625" style="1" customWidth="1"/>
    <col min="5383" max="5383" width="10.85546875" style="1" customWidth="1"/>
    <col min="5384" max="5384" width="12" style="1" customWidth="1"/>
    <col min="5385" max="5385" width="12.5703125" style="1" customWidth="1"/>
    <col min="5386" max="5386" width="16.140625" style="1" customWidth="1"/>
    <col min="5387" max="5387" width="5.5703125" style="1" customWidth="1"/>
    <col min="5388" max="5390" width="0" style="1" hidden="1" customWidth="1"/>
    <col min="5391" max="5391" width="5.7109375" style="1" customWidth="1"/>
    <col min="5392" max="5392" width="9.5703125" style="1" customWidth="1"/>
    <col min="5393" max="5393" width="10" style="1" customWidth="1"/>
    <col min="5394" max="5394" width="13.5703125" style="1" customWidth="1"/>
    <col min="5395" max="5395" width="18.85546875" style="1" customWidth="1"/>
    <col min="5396" max="5396" width="13.5703125" style="1" customWidth="1"/>
    <col min="5397" max="5397" width="18.85546875" style="1" customWidth="1"/>
    <col min="5398" max="5398" width="9.42578125" style="1" customWidth="1"/>
    <col min="5399" max="5399" width="9.5703125" style="1" customWidth="1"/>
    <col min="5400" max="5400" width="10" style="1" customWidth="1"/>
    <col min="5401" max="5401" width="13.5703125" style="1" customWidth="1"/>
    <col min="5402" max="5402" width="18.85546875" style="1" customWidth="1"/>
    <col min="5403" max="5403" width="13.5703125" style="1" customWidth="1"/>
    <col min="5404" max="5404" width="18.85546875" style="1" customWidth="1"/>
    <col min="5405" max="5405" width="5.7109375" style="1" customWidth="1"/>
    <col min="5406" max="5406" width="17.5703125" style="1" customWidth="1"/>
    <col min="5407" max="5407" width="14.28515625" style="1" customWidth="1"/>
    <col min="5408" max="5408" width="17.7109375" style="1" customWidth="1"/>
    <col min="5409" max="5409" width="7.140625" style="1" customWidth="1"/>
    <col min="5410" max="5410" width="14.42578125" style="1" customWidth="1"/>
    <col min="5411" max="5411" width="17.5703125" style="1" customWidth="1"/>
    <col min="5412" max="5412" width="14.42578125" style="1" customWidth="1"/>
    <col min="5413" max="5413" width="17.7109375" style="1" customWidth="1"/>
    <col min="5414" max="5632" width="9.140625" style="1"/>
    <col min="5633" max="5633" width="5.7109375" style="1" customWidth="1"/>
    <col min="5634" max="5634" width="9.7109375" style="1" customWidth="1"/>
    <col min="5635" max="5635" width="42.85546875" style="1" customWidth="1"/>
    <col min="5636" max="5636" width="33" style="1" customWidth="1"/>
    <col min="5637" max="5637" width="18.7109375" style="1" customWidth="1"/>
    <col min="5638" max="5638" width="19.140625" style="1" customWidth="1"/>
    <col min="5639" max="5639" width="10.85546875" style="1" customWidth="1"/>
    <col min="5640" max="5640" width="12" style="1" customWidth="1"/>
    <col min="5641" max="5641" width="12.5703125" style="1" customWidth="1"/>
    <col min="5642" max="5642" width="16.140625" style="1" customWidth="1"/>
    <col min="5643" max="5643" width="5.5703125" style="1" customWidth="1"/>
    <col min="5644" max="5646" width="0" style="1" hidden="1" customWidth="1"/>
    <col min="5647" max="5647" width="5.7109375" style="1" customWidth="1"/>
    <col min="5648" max="5648" width="9.5703125" style="1" customWidth="1"/>
    <col min="5649" max="5649" width="10" style="1" customWidth="1"/>
    <col min="5650" max="5650" width="13.5703125" style="1" customWidth="1"/>
    <col min="5651" max="5651" width="18.85546875" style="1" customWidth="1"/>
    <col min="5652" max="5652" width="13.5703125" style="1" customWidth="1"/>
    <col min="5653" max="5653" width="18.85546875" style="1" customWidth="1"/>
    <col min="5654" max="5654" width="9.42578125" style="1" customWidth="1"/>
    <col min="5655" max="5655" width="9.5703125" style="1" customWidth="1"/>
    <col min="5656" max="5656" width="10" style="1" customWidth="1"/>
    <col min="5657" max="5657" width="13.5703125" style="1" customWidth="1"/>
    <col min="5658" max="5658" width="18.85546875" style="1" customWidth="1"/>
    <col min="5659" max="5659" width="13.5703125" style="1" customWidth="1"/>
    <col min="5660" max="5660" width="18.85546875" style="1" customWidth="1"/>
    <col min="5661" max="5661" width="5.7109375" style="1" customWidth="1"/>
    <col min="5662" max="5662" width="17.5703125" style="1" customWidth="1"/>
    <col min="5663" max="5663" width="14.28515625" style="1" customWidth="1"/>
    <col min="5664" max="5664" width="17.7109375" style="1" customWidth="1"/>
    <col min="5665" max="5665" width="7.140625" style="1" customWidth="1"/>
    <col min="5666" max="5666" width="14.42578125" style="1" customWidth="1"/>
    <col min="5667" max="5667" width="17.5703125" style="1" customWidth="1"/>
    <col min="5668" max="5668" width="14.42578125" style="1" customWidth="1"/>
    <col min="5669" max="5669" width="17.7109375" style="1" customWidth="1"/>
    <col min="5670" max="5888" width="9.140625" style="1"/>
    <col min="5889" max="5889" width="5.7109375" style="1" customWidth="1"/>
    <col min="5890" max="5890" width="9.7109375" style="1" customWidth="1"/>
    <col min="5891" max="5891" width="42.85546875" style="1" customWidth="1"/>
    <col min="5892" max="5892" width="33" style="1" customWidth="1"/>
    <col min="5893" max="5893" width="18.7109375" style="1" customWidth="1"/>
    <col min="5894" max="5894" width="19.140625" style="1" customWidth="1"/>
    <col min="5895" max="5895" width="10.85546875" style="1" customWidth="1"/>
    <col min="5896" max="5896" width="12" style="1" customWidth="1"/>
    <col min="5897" max="5897" width="12.5703125" style="1" customWidth="1"/>
    <col min="5898" max="5898" width="16.140625" style="1" customWidth="1"/>
    <col min="5899" max="5899" width="5.5703125" style="1" customWidth="1"/>
    <col min="5900" max="5902" width="0" style="1" hidden="1" customWidth="1"/>
    <col min="5903" max="5903" width="5.7109375" style="1" customWidth="1"/>
    <col min="5904" max="5904" width="9.5703125" style="1" customWidth="1"/>
    <col min="5905" max="5905" width="10" style="1" customWidth="1"/>
    <col min="5906" max="5906" width="13.5703125" style="1" customWidth="1"/>
    <col min="5907" max="5907" width="18.85546875" style="1" customWidth="1"/>
    <col min="5908" max="5908" width="13.5703125" style="1" customWidth="1"/>
    <col min="5909" max="5909" width="18.85546875" style="1" customWidth="1"/>
    <col min="5910" max="5910" width="9.42578125" style="1" customWidth="1"/>
    <col min="5911" max="5911" width="9.5703125" style="1" customWidth="1"/>
    <col min="5912" max="5912" width="10" style="1" customWidth="1"/>
    <col min="5913" max="5913" width="13.5703125" style="1" customWidth="1"/>
    <col min="5914" max="5914" width="18.85546875" style="1" customWidth="1"/>
    <col min="5915" max="5915" width="13.5703125" style="1" customWidth="1"/>
    <col min="5916" max="5916" width="18.85546875" style="1" customWidth="1"/>
    <col min="5917" max="5917" width="5.7109375" style="1" customWidth="1"/>
    <col min="5918" max="5918" width="17.5703125" style="1" customWidth="1"/>
    <col min="5919" max="5919" width="14.28515625" style="1" customWidth="1"/>
    <col min="5920" max="5920" width="17.7109375" style="1" customWidth="1"/>
    <col min="5921" max="5921" width="7.140625" style="1" customWidth="1"/>
    <col min="5922" max="5922" width="14.42578125" style="1" customWidth="1"/>
    <col min="5923" max="5923" width="17.5703125" style="1" customWidth="1"/>
    <col min="5924" max="5924" width="14.42578125" style="1" customWidth="1"/>
    <col min="5925" max="5925" width="17.7109375" style="1" customWidth="1"/>
    <col min="5926" max="6144" width="9.140625" style="1"/>
    <col min="6145" max="6145" width="5.7109375" style="1" customWidth="1"/>
    <col min="6146" max="6146" width="9.7109375" style="1" customWidth="1"/>
    <col min="6147" max="6147" width="42.85546875" style="1" customWidth="1"/>
    <col min="6148" max="6148" width="33" style="1" customWidth="1"/>
    <col min="6149" max="6149" width="18.7109375" style="1" customWidth="1"/>
    <col min="6150" max="6150" width="19.140625" style="1" customWidth="1"/>
    <col min="6151" max="6151" width="10.85546875" style="1" customWidth="1"/>
    <col min="6152" max="6152" width="12" style="1" customWidth="1"/>
    <col min="6153" max="6153" width="12.5703125" style="1" customWidth="1"/>
    <col min="6154" max="6154" width="16.140625" style="1" customWidth="1"/>
    <col min="6155" max="6155" width="5.5703125" style="1" customWidth="1"/>
    <col min="6156" max="6158" width="0" style="1" hidden="1" customWidth="1"/>
    <col min="6159" max="6159" width="5.7109375" style="1" customWidth="1"/>
    <col min="6160" max="6160" width="9.5703125" style="1" customWidth="1"/>
    <col min="6161" max="6161" width="10" style="1" customWidth="1"/>
    <col min="6162" max="6162" width="13.5703125" style="1" customWidth="1"/>
    <col min="6163" max="6163" width="18.85546875" style="1" customWidth="1"/>
    <col min="6164" max="6164" width="13.5703125" style="1" customWidth="1"/>
    <col min="6165" max="6165" width="18.85546875" style="1" customWidth="1"/>
    <col min="6166" max="6166" width="9.42578125" style="1" customWidth="1"/>
    <col min="6167" max="6167" width="9.5703125" style="1" customWidth="1"/>
    <col min="6168" max="6168" width="10" style="1" customWidth="1"/>
    <col min="6169" max="6169" width="13.5703125" style="1" customWidth="1"/>
    <col min="6170" max="6170" width="18.85546875" style="1" customWidth="1"/>
    <col min="6171" max="6171" width="13.5703125" style="1" customWidth="1"/>
    <col min="6172" max="6172" width="18.85546875" style="1" customWidth="1"/>
    <col min="6173" max="6173" width="5.7109375" style="1" customWidth="1"/>
    <col min="6174" max="6174" width="17.5703125" style="1" customWidth="1"/>
    <col min="6175" max="6175" width="14.28515625" style="1" customWidth="1"/>
    <col min="6176" max="6176" width="17.7109375" style="1" customWidth="1"/>
    <col min="6177" max="6177" width="7.140625" style="1" customWidth="1"/>
    <col min="6178" max="6178" width="14.42578125" style="1" customWidth="1"/>
    <col min="6179" max="6179" width="17.5703125" style="1" customWidth="1"/>
    <col min="6180" max="6180" width="14.42578125" style="1" customWidth="1"/>
    <col min="6181" max="6181" width="17.7109375" style="1" customWidth="1"/>
    <col min="6182" max="6400" width="9.140625" style="1"/>
    <col min="6401" max="6401" width="5.7109375" style="1" customWidth="1"/>
    <col min="6402" max="6402" width="9.7109375" style="1" customWidth="1"/>
    <col min="6403" max="6403" width="42.85546875" style="1" customWidth="1"/>
    <col min="6404" max="6404" width="33" style="1" customWidth="1"/>
    <col min="6405" max="6405" width="18.7109375" style="1" customWidth="1"/>
    <col min="6406" max="6406" width="19.140625" style="1" customWidth="1"/>
    <col min="6407" max="6407" width="10.85546875" style="1" customWidth="1"/>
    <col min="6408" max="6408" width="12" style="1" customWidth="1"/>
    <col min="6409" max="6409" width="12.5703125" style="1" customWidth="1"/>
    <col min="6410" max="6410" width="16.140625" style="1" customWidth="1"/>
    <col min="6411" max="6411" width="5.5703125" style="1" customWidth="1"/>
    <col min="6412" max="6414" width="0" style="1" hidden="1" customWidth="1"/>
    <col min="6415" max="6415" width="5.7109375" style="1" customWidth="1"/>
    <col min="6416" max="6416" width="9.5703125" style="1" customWidth="1"/>
    <col min="6417" max="6417" width="10" style="1" customWidth="1"/>
    <col min="6418" max="6418" width="13.5703125" style="1" customWidth="1"/>
    <col min="6419" max="6419" width="18.85546875" style="1" customWidth="1"/>
    <col min="6420" max="6420" width="13.5703125" style="1" customWidth="1"/>
    <col min="6421" max="6421" width="18.85546875" style="1" customWidth="1"/>
    <col min="6422" max="6422" width="9.42578125" style="1" customWidth="1"/>
    <col min="6423" max="6423" width="9.5703125" style="1" customWidth="1"/>
    <col min="6424" max="6424" width="10" style="1" customWidth="1"/>
    <col min="6425" max="6425" width="13.5703125" style="1" customWidth="1"/>
    <col min="6426" max="6426" width="18.85546875" style="1" customWidth="1"/>
    <col min="6427" max="6427" width="13.5703125" style="1" customWidth="1"/>
    <col min="6428" max="6428" width="18.85546875" style="1" customWidth="1"/>
    <col min="6429" max="6429" width="5.7109375" style="1" customWidth="1"/>
    <col min="6430" max="6430" width="17.5703125" style="1" customWidth="1"/>
    <col min="6431" max="6431" width="14.28515625" style="1" customWidth="1"/>
    <col min="6432" max="6432" width="17.7109375" style="1" customWidth="1"/>
    <col min="6433" max="6433" width="7.140625" style="1" customWidth="1"/>
    <col min="6434" max="6434" width="14.42578125" style="1" customWidth="1"/>
    <col min="6435" max="6435" width="17.5703125" style="1" customWidth="1"/>
    <col min="6436" max="6436" width="14.42578125" style="1" customWidth="1"/>
    <col min="6437" max="6437" width="17.7109375" style="1" customWidth="1"/>
    <col min="6438" max="6656" width="9.140625" style="1"/>
    <col min="6657" max="6657" width="5.7109375" style="1" customWidth="1"/>
    <col min="6658" max="6658" width="9.7109375" style="1" customWidth="1"/>
    <col min="6659" max="6659" width="42.85546875" style="1" customWidth="1"/>
    <col min="6660" max="6660" width="33" style="1" customWidth="1"/>
    <col min="6661" max="6661" width="18.7109375" style="1" customWidth="1"/>
    <col min="6662" max="6662" width="19.140625" style="1" customWidth="1"/>
    <col min="6663" max="6663" width="10.85546875" style="1" customWidth="1"/>
    <col min="6664" max="6664" width="12" style="1" customWidth="1"/>
    <col min="6665" max="6665" width="12.5703125" style="1" customWidth="1"/>
    <col min="6666" max="6666" width="16.140625" style="1" customWidth="1"/>
    <col min="6667" max="6667" width="5.5703125" style="1" customWidth="1"/>
    <col min="6668" max="6670" width="0" style="1" hidden="1" customWidth="1"/>
    <col min="6671" max="6671" width="5.7109375" style="1" customWidth="1"/>
    <col min="6672" max="6672" width="9.5703125" style="1" customWidth="1"/>
    <col min="6673" max="6673" width="10" style="1" customWidth="1"/>
    <col min="6674" max="6674" width="13.5703125" style="1" customWidth="1"/>
    <col min="6675" max="6675" width="18.85546875" style="1" customWidth="1"/>
    <col min="6676" max="6676" width="13.5703125" style="1" customWidth="1"/>
    <col min="6677" max="6677" width="18.85546875" style="1" customWidth="1"/>
    <col min="6678" max="6678" width="9.42578125" style="1" customWidth="1"/>
    <col min="6679" max="6679" width="9.5703125" style="1" customWidth="1"/>
    <col min="6680" max="6680" width="10" style="1" customWidth="1"/>
    <col min="6681" max="6681" width="13.5703125" style="1" customWidth="1"/>
    <col min="6682" max="6682" width="18.85546875" style="1" customWidth="1"/>
    <col min="6683" max="6683" width="13.5703125" style="1" customWidth="1"/>
    <col min="6684" max="6684" width="18.85546875" style="1" customWidth="1"/>
    <col min="6685" max="6685" width="5.7109375" style="1" customWidth="1"/>
    <col min="6686" max="6686" width="17.5703125" style="1" customWidth="1"/>
    <col min="6687" max="6687" width="14.28515625" style="1" customWidth="1"/>
    <col min="6688" max="6688" width="17.7109375" style="1" customWidth="1"/>
    <col min="6689" max="6689" width="7.140625" style="1" customWidth="1"/>
    <col min="6690" max="6690" width="14.42578125" style="1" customWidth="1"/>
    <col min="6691" max="6691" width="17.5703125" style="1" customWidth="1"/>
    <col min="6692" max="6692" width="14.42578125" style="1" customWidth="1"/>
    <col min="6693" max="6693" width="17.7109375" style="1" customWidth="1"/>
    <col min="6694" max="6912" width="9.140625" style="1"/>
    <col min="6913" max="6913" width="5.7109375" style="1" customWidth="1"/>
    <col min="6914" max="6914" width="9.7109375" style="1" customWidth="1"/>
    <col min="6915" max="6915" width="42.85546875" style="1" customWidth="1"/>
    <col min="6916" max="6916" width="33" style="1" customWidth="1"/>
    <col min="6917" max="6917" width="18.7109375" style="1" customWidth="1"/>
    <col min="6918" max="6918" width="19.140625" style="1" customWidth="1"/>
    <col min="6919" max="6919" width="10.85546875" style="1" customWidth="1"/>
    <col min="6920" max="6920" width="12" style="1" customWidth="1"/>
    <col min="6921" max="6921" width="12.5703125" style="1" customWidth="1"/>
    <col min="6922" max="6922" width="16.140625" style="1" customWidth="1"/>
    <col min="6923" max="6923" width="5.5703125" style="1" customWidth="1"/>
    <col min="6924" max="6926" width="0" style="1" hidden="1" customWidth="1"/>
    <col min="6927" max="6927" width="5.7109375" style="1" customWidth="1"/>
    <col min="6928" max="6928" width="9.5703125" style="1" customWidth="1"/>
    <col min="6929" max="6929" width="10" style="1" customWidth="1"/>
    <col min="6930" max="6930" width="13.5703125" style="1" customWidth="1"/>
    <col min="6931" max="6931" width="18.85546875" style="1" customWidth="1"/>
    <col min="6932" max="6932" width="13.5703125" style="1" customWidth="1"/>
    <col min="6933" max="6933" width="18.85546875" style="1" customWidth="1"/>
    <col min="6934" max="6934" width="9.42578125" style="1" customWidth="1"/>
    <col min="6935" max="6935" width="9.5703125" style="1" customWidth="1"/>
    <col min="6936" max="6936" width="10" style="1" customWidth="1"/>
    <col min="6937" max="6937" width="13.5703125" style="1" customWidth="1"/>
    <col min="6938" max="6938" width="18.85546875" style="1" customWidth="1"/>
    <col min="6939" max="6939" width="13.5703125" style="1" customWidth="1"/>
    <col min="6940" max="6940" width="18.85546875" style="1" customWidth="1"/>
    <col min="6941" max="6941" width="5.7109375" style="1" customWidth="1"/>
    <col min="6942" max="6942" width="17.5703125" style="1" customWidth="1"/>
    <col min="6943" max="6943" width="14.28515625" style="1" customWidth="1"/>
    <col min="6944" max="6944" width="17.7109375" style="1" customWidth="1"/>
    <col min="6945" max="6945" width="7.140625" style="1" customWidth="1"/>
    <col min="6946" max="6946" width="14.42578125" style="1" customWidth="1"/>
    <col min="6947" max="6947" width="17.5703125" style="1" customWidth="1"/>
    <col min="6948" max="6948" width="14.42578125" style="1" customWidth="1"/>
    <col min="6949" max="6949" width="17.7109375" style="1" customWidth="1"/>
    <col min="6950" max="7168" width="9.140625" style="1"/>
    <col min="7169" max="7169" width="5.7109375" style="1" customWidth="1"/>
    <col min="7170" max="7170" width="9.7109375" style="1" customWidth="1"/>
    <col min="7171" max="7171" width="42.85546875" style="1" customWidth="1"/>
    <col min="7172" max="7172" width="33" style="1" customWidth="1"/>
    <col min="7173" max="7173" width="18.7109375" style="1" customWidth="1"/>
    <col min="7174" max="7174" width="19.140625" style="1" customWidth="1"/>
    <col min="7175" max="7175" width="10.85546875" style="1" customWidth="1"/>
    <col min="7176" max="7176" width="12" style="1" customWidth="1"/>
    <col min="7177" max="7177" width="12.5703125" style="1" customWidth="1"/>
    <col min="7178" max="7178" width="16.140625" style="1" customWidth="1"/>
    <col min="7179" max="7179" width="5.5703125" style="1" customWidth="1"/>
    <col min="7180" max="7182" width="0" style="1" hidden="1" customWidth="1"/>
    <col min="7183" max="7183" width="5.7109375" style="1" customWidth="1"/>
    <col min="7184" max="7184" width="9.5703125" style="1" customWidth="1"/>
    <col min="7185" max="7185" width="10" style="1" customWidth="1"/>
    <col min="7186" max="7186" width="13.5703125" style="1" customWidth="1"/>
    <col min="7187" max="7187" width="18.85546875" style="1" customWidth="1"/>
    <col min="7188" max="7188" width="13.5703125" style="1" customWidth="1"/>
    <col min="7189" max="7189" width="18.85546875" style="1" customWidth="1"/>
    <col min="7190" max="7190" width="9.42578125" style="1" customWidth="1"/>
    <col min="7191" max="7191" width="9.5703125" style="1" customWidth="1"/>
    <col min="7192" max="7192" width="10" style="1" customWidth="1"/>
    <col min="7193" max="7193" width="13.5703125" style="1" customWidth="1"/>
    <col min="7194" max="7194" width="18.85546875" style="1" customWidth="1"/>
    <col min="7195" max="7195" width="13.5703125" style="1" customWidth="1"/>
    <col min="7196" max="7196" width="18.85546875" style="1" customWidth="1"/>
    <col min="7197" max="7197" width="5.7109375" style="1" customWidth="1"/>
    <col min="7198" max="7198" width="17.5703125" style="1" customWidth="1"/>
    <col min="7199" max="7199" width="14.28515625" style="1" customWidth="1"/>
    <col min="7200" max="7200" width="17.7109375" style="1" customWidth="1"/>
    <col min="7201" max="7201" width="7.140625" style="1" customWidth="1"/>
    <col min="7202" max="7202" width="14.42578125" style="1" customWidth="1"/>
    <col min="7203" max="7203" width="17.5703125" style="1" customWidth="1"/>
    <col min="7204" max="7204" width="14.42578125" style="1" customWidth="1"/>
    <col min="7205" max="7205" width="17.7109375" style="1" customWidth="1"/>
    <col min="7206" max="7424" width="9.140625" style="1"/>
    <col min="7425" max="7425" width="5.7109375" style="1" customWidth="1"/>
    <col min="7426" max="7426" width="9.7109375" style="1" customWidth="1"/>
    <col min="7427" max="7427" width="42.85546875" style="1" customWidth="1"/>
    <col min="7428" max="7428" width="33" style="1" customWidth="1"/>
    <col min="7429" max="7429" width="18.7109375" style="1" customWidth="1"/>
    <col min="7430" max="7430" width="19.140625" style="1" customWidth="1"/>
    <col min="7431" max="7431" width="10.85546875" style="1" customWidth="1"/>
    <col min="7432" max="7432" width="12" style="1" customWidth="1"/>
    <col min="7433" max="7433" width="12.5703125" style="1" customWidth="1"/>
    <col min="7434" max="7434" width="16.140625" style="1" customWidth="1"/>
    <col min="7435" max="7435" width="5.5703125" style="1" customWidth="1"/>
    <col min="7436" max="7438" width="0" style="1" hidden="1" customWidth="1"/>
    <col min="7439" max="7439" width="5.7109375" style="1" customWidth="1"/>
    <col min="7440" max="7440" width="9.5703125" style="1" customWidth="1"/>
    <col min="7441" max="7441" width="10" style="1" customWidth="1"/>
    <col min="7442" max="7442" width="13.5703125" style="1" customWidth="1"/>
    <col min="7443" max="7443" width="18.85546875" style="1" customWidth="1"/>
    <col min="7444" max="7444" width="13.5703125" style="1" customWidth="1"/>
    <col min="7445" max="7445" width="18.85546875" style="1" customWidth="1"/>
    <col min="7446" max="7446" width="9.42578125" style="1" customWidth="1"/>
    <col min="7447" max="7447" width="9.5703125" style="1" customWidth="1"/>
    <col min="7448" max="7448" width="10" style="1" customWidth="1"/>
    <col min="7449" max="7449" width="13.5703125" style="1" customWidth="1"/>
    <col min="7450" max="7450" width="18.85546875" style="1" customWidth="1"/>
    <col min="7451" max="7451" width="13.5703125" style="1" customWidth="1"/>
    <col min="7452" max="7452" width="18.85546875" style="1" customWidth="1"/>
    <col min="7453" max="7453" width="5.7109375" style="1" customWidth="1"/>
    <col min="7454" max="7454" width="17.5703125" style="1" customWidth="1"/>
    <col min="7455" max="7455" width="14.28515625" style="1" customWidth="1"/>
    <col min="7456" max="7456" width="17.7109375" style="1" customWidth="1"/>
    <col min="7457" max="7457" width="7.140625" style="1" customWidth="1"/>
    <col min="7458" max="7458" width="14.42578125" style="1" customWidth="1"/>
    <col min="7459" max="7459" width="17.5703125" style="1" customWidth="1"/>
    <col min="7460" max="7460" width="14.42578125" style="1" customWidth="1"/>
    <col min="7461" max="7461" width="17.7109375" style="1" customWidth="1"/>
    <col min="7462" max="7680" width="9.140625" style="1"/>
    <col min="7681" max="7681" width="5.7109375" style="1" customWidth="1"/>
    <col min="7682" max="7682" width="9.7109375" style="1" customWidth="1"/>
    <col min="7683" max="7683" width="42.85546875" style="1" customWidth="1"/>
    <col min="7684" max="7684" width="33" style="1" customWidth="1"/>
    <col min="7685" max="7685" width="18.7109375" style="1" customWidth="1"/>
    <col min="7686" max="7686" width="19.140625" style="1" customWidth="1"/>
    <col min="7687" max="7687" width="10.85546875" style="1" customWidth="1"/>
    <col min="7688" max="7688" width="12" style="1" customWidth="1"/>
    <col min="7689" max="7689" width="12.5703125" style="1" customWidth="1"/>
    <col min="7690" max="7690" width="16.140625" style="1" customWidth="1"/>
    <col min="7691" max="7691" width="5.5703125" style="1" customWidth="1"/>
    <col min="7692" max="7694" width="0" style="1" hidden="1" customWidth="1"/>
    <col min="7695" max="7695" width="5.7109375" style="1" customWidth="1"/>
    <col min="7696" max="7696" width="9.5703125" style="1" customWidth="1"/>
    <col min="7697" max="7697" width="10" style="1" customWidth="1"/>
    <col min="7698" max="7698" width="13.5703125" style="1" customWidth="1"/>
    <col min="7699" max="7699" width="18.85546875" style="1" customWidth="1"/>
    <col min="7700" max="7700" width="13.5703125" style="1" customWidth="1"/>
    <col min="7701" max="7701" width="18.85546875" style="1" customWidth="1"/>
    <col min="7702" max="7702" width="9.42578125" style="1" customWidth="1"/>
    <col min="7703" max="7703" width="9.5703125" style="1" customWidth="1"/>
    <col min="7704" max="7704" width="10" style="1" customWidth="1"/>
    <col min="7705" max="7705" width="13.5703125" style="1" customWidth="1"/>
    <col min="7706" max="7706" width="18.85546875" style="1" customWidth="1"/>
    <col min="7707" max="7707" width="13.5703125" style="1" customWidth="1"/>
    <col min="7708" max="7708" width="18.85546875" style="1" customWidth="1"/>
    <col min="7709" max="7709" width="5.7109375" style="1" customWidth="1"/>
    <col min="7710" max="7710" width="17.5703125" style="1" customWidth="1"/>
    <col min="7711" max="7711" width="14.28515625" style="1" customWidth="1"/>
    <col min="7712" max="7712" width="17.7109375" style="1" customWidth="1"/>
    <col min="7713" max="7713" width="7.140625" style="1" customWidth="1"/>
    <col min="7714" max="7714" width="14.42578125" style="1" customWidth="1"/>
    <col min="7715" max="7715" width="17.5703125" style="1" customWidth="1"/>
    <col min="7716" max="7716" width="14.42578125" style="1" customWidth="1"/>
    <col min="7717" max="7717" width="17.7109375" style="1" customWidth="1"/>
    <col min="7718" max="7936" width="9.140625" style="1"/>
    <col min="7937" max="7937" width="5.7109375" style="1" customWidth="1"/>
    <col min="7938" max="7938" width="9.7109375" style="1" customWidth="1"/>
    <col min="7939" max="7939" width="42.85546875" style="1" customWidth="1"/>
    <col min="7940" max="7940" width="33" style="1" customWidth="1"/>
    <col min="7941" max="7941" width="18.7109375" style="1" customWidth="1"/>
    <col min="7942" max="7942" width="19.140625" style="1" customWidth="1"/>
    <col min="7943" max="7943" width="10.85546875" style="1" customWidth="1"/>
    <col min="7944" max="7944" width="12" style="1" customWidth="1"/>
    <col min="7945" max="7945" width="12.5703125" style="1" customWidth="1"/>
    <col min="7946" max="7946" width="16.140625" style="1" customWidth="1"/>
    <col min="7947" max="7947" width="5.5703125" style="1" customWidth="1"/>
    <col min="7948" max="7950" width="0" style="1" hidden="1" customWidth="1"/>
    <col min="7951" max="7951" width="5.7109375" style="1" customWidth="1"/>
    <col min="7952" max="7952" width="9.5703125" style="1" customWidth="1"/>
    <col min="7953" max="7953" width="10" style="1" customWidth="1"/>
    <col min="7954" max="7954" width="13.5703125" style="1" customWidth="1"/>
    <col min="7955" max="7955" width="18.85546875" style="1" customWidth="1"/>
    <col min="7956" max="7956" width="13.5703125" style="1" customWidth="1"/>
    <col min="7957" max="7957" width="18.85546875" style="1" customWidth="1"/>
    <col min="7958" max="7958" width="9.42578125" style="1" customWidth="1"/>
    <col min="7959" max="7959" width="9.5703125" style="1" customWidth="1"/>
    <col min="7960" max="7960" width="10" style="1" customWidth="1"/>
    <col min="7961" max="7961" width="13.5703125" style="1" customWidth="1"/>
    <col min="7962" max="7962" width="18.85546875" style="1" customWidth="1"/>
    <col min="7963" max="7963" width="13.5703125" style="1" customWidth="1"/>
    <col min="7964" max="7964" width="18.85546875" style="1" customWidth="1"/>
    <col min="7965" max="7965" width="5.7109375" style="1" customWidth="1"/>
    <col min="7966" max="7966" width="17.5703125" style="1" customWidth="1"/>
    <col min="7967" max="7967" width="14.28515625" style="1" customWidth="1"/>
    <col min="7968" max="7968" width="17.7109375" style="1" customWidth="1"/>
    <col min="7969" max="7969" width="7.140625" style="1" customWidth="1"/>
    <col min="7970" max="7970" width="14.42578125" style="1" customWidth="1"/>
    <col min="7971" max="7971" width="17.5703125" style="1" customWidth="1"/>
    <col min="7972" max="7972" width="14.42578125" style="1" customWidth="1"/>
    <col min="7973" max="7973" width="17.7109375" style="1" customWidth="1"/>
    <col min="7974" max="8192" width="9.140625" style="1"/>
    <col min="8193" max="8193" width="5.7109375" style="1" customWidth="1"/>
    <col min="8194" max="8194" width="9.7109375" style="1" customWidth="1"/>
    <col min="8195" max="8195" width="42.85546875" style="1" customWidth="1"/>
    <col min="8196" max="8196" width="33" style="1" customWidth="1"/>
    <col min="8197" max="8197" width="18.7109375" style="1" customWidth="1"/>
    <col min="8198" max="8198" width="19.140625" style="1" customWidth="1"/>
    <col min="8199" max="8199" width="10.85546875" style="1" customWidth="1"/>
    <col min="8200" max="8200" width="12" style="1" customWidth="1"/>
    <col min="8201" max="8201" width="12.5703125" style="1" customWidth="1"/>
    <col min="8202" max="8202" width="16.140625" style="1" customWidth="1"/>
    <col min="8203" max="8203" width="5.5703125" style="1" customWidth="1"/>
    <col min="8204" max="8206" width="0" style="1" hidden="1" customWidth="1"/>
    <col min="8207" max="8207" width="5.7109375" style="1" customWidth="1"/>
    <col min="8208" max="8208" width="9.5703125" style="1" customWidth="1"/>
    <col min="8209" max="8209" width="10" style="1" customWidth="1"/>
    <col min="8210" max="8210" width="13.5703125" style="1" customWidth="1"/>
    <col min="8211" max="8211" width="18.85546875" style="1" customWidth="1"/>
    <col min="8212" max="8212" width="13.5703125" style="1" customWidth="1"/>
    <col min="8213" max="8213" width="18.85546875" style="1" customWidth="1"/>
    <col min="8214" max="8214" width="9.42578125" style="1" customWidth="1"/>
    <col min="8215" max="8215" width="9.5703125" style="1" customWidth="1"/>
    <col min="8216" max="8216" width="10" style="1" customWidth="1"/>
    <col min="8217" max="8217" width="13.5703125" style="1" customWidth="1"/>
    <col min="8218" max="8218" width="18.85546875" style="1" customWidth="1"/>
    <col min="8219" max="8219" width="13.5703125" style="1" customWidth="1"/>
    <col min="8220" max="8220" width="18.85546875" style="1" customWidth="1"/>
    <col min="8221" max="8221" width="5.7109375" style="1" customWidth="1"/>
    <col min="8222" max="8222" width="17.5703125" style="1" customWidth="1"/>
    <col min="8223" max="8223" width="14.28515625" style="1" customWidth="1"/>
    <col min="8224" max="8224" width="17.7109375" style="1" customWidth="1"/>
    <col min="8225" max="8225" width="7.140625" style="1" customWidth="1"/>
    <col min="8226" max="8226" width="14.42578125" style="1" customWidth="1"/>
    <col min="8227" max="8227" width="17.5703125" style="1" customWidth="1"/>
    <col min="8228" max="8228" width="14.42578125" style="1" customWidth="1"/>
    <col min="8229" max="8229" width="17.7109375" style="1" customWidth="1"/>
    <col min="8230" max="8448" width="9.140625" style="1"/>
    <col min="8449" max="8449" width="5.7109375" style="1" customWidth="1"/>
    <col min="8450" max="8450" width="9.7109375" style="1" customWidth="1"/>
    <col min="8451" max="8451" width="42.85546875" style="1" customWidth="1"/>
    <col min="8452" max="8452" width="33" style="1" customWidth="1"/>
    <col min="8453" max="8453" width="18.7109375" style="1" customWidth="1"/>
    <col min="8454" max="8454" width="19.140625" style="1" customWidth="1"/>
    <col min="8455" max="8455" width="10.85546875" style="1" customWidth="1"/>
    <col min="8456" max="8456" width="12" style="1" customWidth="1"/>
    <col min="8457" max="8457" width="12.5703125" style="1" customWidth="1"/>
    <col min="8458" max="8458" width="16.140625" style="1" customWidth="1"/>
    <col min="8459" max="8459" width="5.5703125" style="1" customWidth="1"/>
    <col min="8460" max="8462" width="0" style="1" hidden="1" customWidth="1"/>
    <col min="8463" max="8463" width="5.7109375" style="1" customWidth="1"/>
    <col min="8464" max="8464" width="9.5703125" style="1" customWidth="1"/>
    <col min="8465" max="8465" width="10" style="1" customWidth="1"/>
    <col min="8466" max="8466" width="13.5703125" style="1" customWidth="1"/>
    <col min="8467" max="8467" width="18.85546875" style="1" customWidth="1"/>
    <col min="8468" max="8468" width="13.5703125" style="1" customWidth="1"/>
    <col min="8469" max="8469" width="18.85546875" style="1" customWidth="1"/>
    <col min="8470" max="8470" width="9.42578125" style="1" customWidth="1"/>
    <col min="8471" max="8471" width="9.5703125" style="1" customWidth="1"/>
    <col min="8472" max="8472" width="10" style="1" customWidth="1"/>
    <col min="8473" max="8473" width="13.5703125" style="1" customWidth="1"/>
    <col min="8474" max="8474" width="18.85546875" style="1" customWidth="1"/>
    <col min="8475" max="8475" width="13.5703125" style="1" customWidth="1"/>
    <col min="8476" max="8476" width="18.85546875" style="1" customWidth="1"/>
    <col min="8477" max="8477" width="5.7109375" style="1" customWidth="1"/>
    <col min="8478" max="8478" width="17.5703125" style="1" customWidth="1"/>
    <col min="8479" max="8479" width="14.28515625" style="1" customWidth="1"/>
    <col min="8480" max="8480" width="17.7109375" style="1" customWidth="1"/>
    <col min="8481" max="8481" width="7.140625" style="1" customWidth="1"/>
    <col min="8482" max="8482" width="14.42578125" style="1" customWidth="1"/>
    <col min="8483" max="8483" width="17.5703125" style="1" customWidth="1"/>
    <col min="8484" max="8484" width="14.42578125" style="1" customWidth="1"/>
    <col min="8485" max="8485" width="17.7109375" style="1" customWidth="1"/>
    <col min="8486" max="8704" width="9.140625" style="1"/>
    <col min="8705" max="8705" width="5.7109375" style="1" customWidth="1"/>
    <col min="8706" max="8706" width="9.7109375" style="1" customWidth="1"/>
    <col min="8707" max="8707" width="42.85546875" style="1" customWidth="1"/>
    <col min="8708" max="8708" width="33" style="1" customWidth="1"/>
    <col min="8709" max="8709" width="18.7109375" style="1" customWidth="1"/>
    <col min="8710" max="8710" width="19.140625" style="1" customWidth="1"/>
    <col min="8711" max="8711" width="10.85546875" style="1" customWidth="1"/>
    <col min="8712" max="8712" width="12" style="1" customWidth="1"/>
    <col min="8713" max="8713" width="12.5703125" style="1" customWidth="1"/>
    <col min="8714" max="8714" width="16.140625" style="1" customWidth="1"/>
    <col min="8715" max="8715" width="5.5703125" style="1" customWidth="1"/>
    <col min="8716" max="8718" width="0" style="1" hidden="1" customWidth="1"/>
    <col min="8719" max="8719" width="5.7109375" style="1" customWidth="1"/>
    <col min="8720" max="8720" width="9.5703125" style="1" customWidth="1"/>
    <col min="8721" max="8721" width="10" style="1" customWidth="1"/>
    <col min="8722" max="8722" width="13.5703125" style="1" customWidth="1"/>
    <col min="8723" max="8723" width="18.85546875" style="1" customWidth="1"/>
    <col min="8724" max="8724" width="13.5703125" style="1" customWidth="1"/>
    <col min="8725" max="8725" width="18.85546875" style="1" customWidth="1"/>
    <col min="8726" max="8726" width="9.42578125" style="1" customWidth="1"/>
    <col min="8727" max="8727" width="9.5703125" style="1" customWidth="1"/>
    <col min="8728" max="8728" width="10" style="1" customWidth="1"/>
    <col min="8729" max="8729" width="13.5703125" style="1" customWidth="1"/>
    <col min="8730" max="8730" width="18.85546875" style="1" customWidth="1"/>
    <col min="8731" max="8731" width="13.5703125" style="1" customWidth="1"/>
    <col min="8732" max="8732" width="18.85546875" style="1" customWidth="1"/>
    <col min="8733" max="8733" width="5.7109375" style="1" customWidth="1"/>
    <col min="8734" max="8734" width="17.5703125" style="1" customWidth="1"/>
    <col min="8735" max="8735" width="14.28515625" style="1" customWidth="1"/>
    <col min="8736" max="8736" width="17.7109375" style="1" customWidth="1"/>
    <col min="8737" max="8737" width="7.140625" style="1" customWidth="1"/>
    <col min="8738" max="8738" width="14.42578125" style="1" customWidth="1"/>
    <col min="8739" max="8739" width="17.5703125" style="1" customWidth="1"/>
    <col min="8740" max="8740" width="14.42578125" style="1" customWidth="1"/>
    <col min="8741" max="8741" width="17.7109375" style="1" customWidth="1"/>
    <col min="8742" max="8960" width="9.140625" style="1"/>
    <col min="8961" max="8961" width="5.7109375" style="1" customWidth="1"/>
    <col min="8962" max="8962" width="9.7109375" style="1" customWidth="1"/>
    <col min="8963" max="8963" width="42.85546875" style="1" customWidth="1"/>
    <col min="8964" max="8964" width="33" style="1" customWidth="1"/>
    <col min="8965" max="8965" width="18.7109375" style="1" customWidth="1"/>
    <col min="8966" max="8966" width="19.140625" style="1" customWidth="1"/>
    <col min="8967" max="8967" width="10.85546875" style="1" customWidth="1"/>
    <col min="8968" max="8968" width="12" style="1" customWidth="1"/>
    <col min="8969" max="8969" width="12.5703125" style="1" customWidth="1"/>
    <col min="8970" max="8970" width="16.140625" style="1" customWidth="1"/>
    <col min="8971" max="8971" width="5.5703125" style="1" customWidth="1"/>
    <col min="8972" max="8974" width="0" style="1" hidden="1" customWidth="1"/>
    <col min="8975" max="8975" width="5.7109375" style="1" customWidth="1"/>
    <col min="8976" max="8976" width="9.5703125" style="1" customWidth="1"/>
    <col min="8977" max="8977" width="10" style="1" customWidth="1"/>
    <col min="8978" max="8978" width="13.5703125" style="1" customWidth="1"/>
    <col min="8979" max="8979" width="18.85546875" style="1" customWidth="1"/>
    <col min="8980" max="8980" width="13.5703125" style="1" customWidth="1"/>
    <col min="8981" max="8981" width="18.85546875" style="1" customWidth="1"/>
    <col min="8982" max="8982" width="9.42578125" style="1" customWidth="1"/>
    <col min="8983" max="8983" width="9.5703125" style="1" customWidth="1"/>
    <col min="8984" max="8984" width="10" style="1" customWidth="1"/>
    <col min="8985" max="8985" width="13.5703125" style="1" customWidth="1"/>
    <col min="8986" max="8986" width="18.85546875" style="1" customWidth="1"/>
    <col min="8987" max="8987" width="13.5703125" style="1" customWidth="1"/>
    <col min="8988" max="8988" width="18.85546875" style="1" customWidth="1"/>
    <col min="8989" max="8989" width="5.7109375" style="1" customWidth="1"/>
    <col min="8990" max="8990" width="17.5703125" style="1" customWidth="1"/>
    <col min="8991" max="8991" width="14.28515625" style="1" customWidth="1"/>
    <col min="8992" max="8992" width="17.7109375" style="1" customWidth="1"/>
    <col min="8993" max="8993" width="7.140625" style="1" customWidth="1"/>
    <col min="8994" max="8994" width="14.42578125" style="1" customWidth="1"/>
    <col min="8995" max="8995" width="17.5703125" style="1" customWidth="1"/>
    <col min="8996" max="8996" width="14.42578125" style="1" customWidth="1"/>
    <col min="8997" max="8997" width="17.7109375" style="1" customWidth="1"/>
    <col min="8998" max="9216" width="9.140625" style="1"/>
    <col min="9217" max="9217" width="5.7109375" style="1" customWidth="1"/>
    <col min="9218" max="9218" width="9.7109375" style="1" customWidth="1"/>
    <col min="9219" max="9219" width="42.85546875" style="1" customWidth="1"/>
    <col min="9220" max="9220" width="33" style="1" customWidth="1"/>
    <col min="9221" max="9221" width="18.7109375" style="1" customWidth="1"/>
    <col min="9222" max="9222" width="19.140625" style="1" customWidth="1"/>
    <col min="9223" max="9223" width="10.85546875" style="1" customWidth="1"/>
    <col min="9224" max="9224" width="12" style="1" customWidth="1"/>
    <col min="9225" max="9225" width="12.5703125" style="1" customWidth="1"/>
    <col min="9226" max="9226" width="16.140625" style="1" customWidth="1"/>
    <col min="9227" max="9227" width="5.5703125" style="1" customWidth="1"/>
    <col min="9228" max="9230" width="0" style="1" hidden="1" customWidth="1"/>
    <col min="9231" max="9231" width="5.7109375" style="1" customWidth="1"/>
    <col min="9232" max="9232" width="9.5703125" style="1" customWidth="1"/>
    <col min="9233" max="9233" width="10" style="1" customWidth="1"/>
    <col min="9234" max="9234" width="13.5703125" style="1" customWidth="1"/>
    <col min="9235" max="9235" width="18.85546875" style="1" customWidth="1"/>
    <col min="9236" max="9236" width="13.5703125" style="1" customWidth="1"/>
    <col min="9237" max="9237" width="18.85546875" style="1" customWidth="1"/>
    <col min="9238" max="9238" width="9.42578125" style="1" customWidth="1"/>
    <col min="9239" max="9239" width="9.5703125" style="1" customWidth="1"/>
    <col min="9240" max="9240" width="10" style="1" customWidth="1"/>
    <col min="9241" max="9241" width="13.5703125" style="1" customWidth="1"/>
    <col min="9242" max="9242" width="18.85546875" style="1" customWidth="1"/>
    <col min="9243" max="9243" width="13.5703125" style="1" customWidth="1"/>
    <col min="9244" max="9244" width="18.85546875" style="1" customWidth="1"/>
    <col min="9245" max="9245" width="5.7109375" style="1" customWidth="1"/>
    <col min="9246" max="9246" width="17.5703125" style="1" customWidth="1"/>
    <col min="9247" max="9247" width="14.28515625" style="1" customWidth="1"/>
    <col min="9248" max="9248" width="17.7109375" style="1" customWidth="1"/>
    <col min="9249" max="9249" width="7.140625" style="1" customWidth="1"/>
    <col min="9250" max="9250" width="14.42578125" style="1" customWidth="1"/>
    <col min="9251" max="9251" width="17.5703125" style="1" customWidth="1"/>
    <col min="9252" max="9252" width="14.42578125" style="1" customWidth="1"/>
    <col min="9253" max="9253" width="17.7109375" style="1" customWidth="1"/>
    <col min="9254" max="9472" width="9.140625" style="1"/>
    <col min="9473" max="9473" width="5.7109375" style="1" customWidth="1"/>
    <col min="9474" max="9474" width="9.7109375" style="1" customWidth="1"/>
    <col min="9475" max="9475" width="42.85546875" style="1" customWidth="1"/>
    <col min="9476" max="9476" width="33" style="1" customWidth="1"/>
    <col min="9477" max="9477" width="18.7109375" style="1" customWidth="1"/>
    <col min="9478" max="9478" width="19.140625" style="1" customWidth="1"/>
    <col min="9479" max="9479" width="10.85546875" style="1" customWidth="1"/>
    <col min="9480" max="9480" width="12" style="1" customWidth="1"/>
    <col min="9481" max="9481" width="12.5703125" style="1" customWidth="1"/>
    <col min="9482" max="9482" width="16.140625" style="1" customWidth="1"/>
    <col min="9483" max="9483" width="5.5703125" style="1" customWidth="1"/>
    <col min="9484" max="9486" width="0" style="1" hidden="1" customWidth="1"/>
    <col min="9487" max="9487" width="5.7109375" style="1" customWidth="1"/>
    <col min="9488" max="9488" width="9.5703125" style="1" customWidth="1"/>
    <col min="9489" max="9489" width="10" style="1" customWidth="1"/>
    <col min="9490" max="9490" width="13.5703125" style="1" customWidth="1"/>
    <col min="9491" max="9491" width="18.85546875" style="1" customWidth="1"/>
    <col min="9492" max="9492" width="13.5703125" style="1" customWidth="1"/>
    <col min="9493" max="9493" width="18.85546875" style="1" customWidth="1"/>
    <col min="9494" max="9494" width="9.42578125" style="1" customWidth="1"/>
    <col min="9495" max="9495" width="9.5703125" style="1" customWidth="1"/>
    <col min="9496" max="9496" width="10" style="1" customWidth="1"/>
    <col min="9497" max="9497" width="13.5703125" style="1" customWidth="1"/>
    <col min="9498" max="9498" width="18.85546875" style="1" customWidth="1"/>
    <col min="9499" max="9499" width="13.5703125" style="1" customWidth="1"/>
    <col min="9500" max="9500" width="18.85546875" style="1" customWidth="1"/>
    <col min="9501" max="9501" width="5.7109375" style="1" customWidth="1"/>
    <col min="9502" max="9502" width="17.5703125" style="1" customWidth="1"/>
    <col min="9503" max="9503" width="14.28515625" style="1" customWidth="1"/>
    <col min="9504" max="9504" width="17.7109375" style="1" customWidth="1"/>
    <col min="9505" max="9505" width="7.140625" style="1" customWidth="1"/>
    <col min="9506" max="9506" width="14.42578125" style="1" customWidth="1"/>
    <col min="9507" max="9507" width="17.5703125" style="1" customWidth="1"/>
    <col min="9508" max="9508" width="14.42578125" style="1" customWidth="1"/>
    <col min="9509" max="9509" width="17.7109375" style="1" customWidth="1"/>
    <col min="9510" max="9728" width="9.140625" style="1"/>
    <col min="9729" max="9729" width="5.7109375" style="1" customWidth="1"/>
    <col min="9730" max="9730" width="9.7109375" style="1" customWidth="1"/>
    <col min="9731" max="9731" width="42.85546875" style="1" customWidth="1"/>
    <col min="9732" max="9732" width="33" style="1" customWidth="1"/>
    <col min="9733" max="9733" width="18.7109375" style="1" customWidth="1"/>
    <col min="9734" max="9734" width="19.140625" style="1" customWidth="1"/>
    <col min="9735" max="9735" width="10.85546875" style="1" customWidth="1"/>
    <col min="9736" max="9736" width="12" style="1" customWidth="1"/>
    <col min="9737" max="9737" width="12.5703125" style="1" customWidth="1"/>
    <col min="9738" max="9738" width="16.140625" style="1" customWidth="1"/>
    <col min="9739" max="9739" width="5.5703125" style="1" customWidth="1"/>
    <col min="9740" max="9742" width="0" style="1" hidden="1" customWidth="1"/>
    <col min="9743" max="9743" width="5.7109375" style="1" customWidth="1"/>
    <col min="9744" max="9744" width="9.5703125" style="1" customWidth="1"/>
    <col min="9745" max="9745" width="10" style="1" customWidth="1"/>
    <col min="9746" max="9746" width="13.5703125" style="1" customWidth="1"/>
    <col min="9747" max="9747" width="18.85546875" style="1" customWidth="1"/>
    <col min="9748" max="9748" width="13.5703125" style="1" customWidth="1"/>
    <col min="9749" max="9749" width="18.85546875" style="1" customWidth="1"/>
    <col min="9750" max="9750" width="9.42578125" style="1" customWidth="1"/>
    <col min="9751" max="9751" width="9.5703125" style="1" customWidth="1"/>
    <col min="9752" max="9752" width="10" style="1" customWidth="1"/>
    <col min="9753" max="9753" width="13.5703125" style="1" customWidth="1"/>
    <col min="9754" max="9754" width="18.85546875" style="1" customWidth="1"/>
    <col min="9755" max="9755" width="13.5703125" style="1" customWidth="1"/>
    <col min="9756" max="9756" width="18.85546875" style="1" customWidth="1"/>
    <col min="9757" max="9757" width="5.7109375" style="1" customWidth="1"/>
    <col min="9758" max="9758" width="17.5703125" style="1" customWidth="1"/>
    <col min="9759" max="9759" width="14.28515625" style="1" customWidth="1"/>
    <col min="9760" max="9760" width="17.7109375" style="1" customWidth="1"/>
    <col min="9761" max="9761" width="7.140625" style="1" customWidth="1"/>
    <col min="9762" max="9762" width="14.42578125" style="1" customWidth="1"/>
    <col min="9763" max="9763" width="17.5703125" style="1" customWidth="1"/>
    <col min="9764" max="9764" width="14.42578125" style="1" customWidth="1"/>
    <col min="9765" max="9765" width="17.7109375" style="1" customWidth="1"/>
    <col min="9766" max="9984" width="9.140625" style="1"/>
    <col min="9985" max="9985" width="5.7109375" style="1" customWidth="1"/>
    <col min="9986" max="9986" width="9.7109375" style="1" customWidth="1"/>
    <col min="9987" max="9987" width="42.85546875" style="1" customWidth="1"/>
    <col min="9988" max="9988" width="33" style="1" customWidth="1"/>
    <col min="9989" max="9989" width="18.7109375" style="1" customWidth="1"/>
    <col min="9990" max="9990" width="19.140625" style="1" customWidth="1"/>
    <col min="9991" max="9991" width="10.85546875" style="1" customWidth="1"/>
    <col min="9992" max="9992" width="12" style="1" customWidth="1"/>
    <col min="9993" max="9993" width="12.5703125" style="1" customWidth="1"/>
    <col min="9994" max="9994" width="16.140625" style="1" customWidth="1"/>
    <col min="9995" max="9995" width="5.5703125" style="1" customWidth="1"/>
    <col min="9996" max="9998" width="0" style="1" hidden="1" customWidth="1"/>
    <col min="9999" max="9999" width="5.7109375" style="1" customWidth="1"/>
    <col min="10000" max="10000" width="9.5703125" style="1" customWidth="1"/>
    <col min="10001" max="10001" width="10" style="1" customWidth="1"/>
    <col min="10002" max="10002" width="13.5703125" style="1" customWidth="1"/>
    <col min="10003" max="10003" width="18.85546875" style="1" customWidth="1"/>
    <col min="10004" max="10004" width="13.5703125" style="1" customWidth="1"/>
    <col min="10005" max="10005" width="18.85546875" style="1" customWidth="1"/>
    <col min="10006" max="10006" width="9.42578125" style="1" customWidth="1"/>
    <col min="10007" max="10007" width="9.5703125" style="1" customWidth="1"/>
    <col min="10008" max="10008" width="10" style="1" customWidth="1"/>
    <col min="10009" max="10009" width="13.5703125" style="1" customWidth="1"/>
    <col min="10010" max="10010" width="18.85546875" style="1" customWidth="1"/>
    <col min="10011" max="10011" width="13.5703125" style="1" customWidth="1"/>
    <col min="10012" max="10012" width="18.85546875" style="1" customWidth="1"/>
    <col min="10013" max="10013" width="5.7109375" style="1" customWidth="1"/>
    <col min="10014" max="10014" width="17.5703125" style="1" customWidth="1"/>
    <col min="10015" max="10015" width="14.28515625" style="1" customWidth="1"/>
    <col min="10016" max="10016" width="17.7109375" style="1" customWidth="1"/>
    <col min="10017" max="10017" width="7.140625" style="1" customWidth="1"/>
    <col min="10018" max="10018" width="14.42578125" style="1" customWidth="1"/>
    <col min="10019" max="10019" width="17.5703125" style="1" customWidth="1"/>
    <col min="10020" max="10020" width="14.42578125" style="1" customWidth="1"/>
    <col min="10021" max="10021" width="17.7109375" style="1" customWidth="1"/>
    <col min="10022" max="10240" width="9.140625" style="1"/>
    <col min="10241" max="10241" width="5.7109375" style="1" customWidth="1"/>
    <col min="10242" max="10242" width="9.7109375" style="1" customWidth="1"/>
    <col min="10243" max="10243" width="42.85546875" style="1" customWidth="1"/>
    <col min="10244" max="10244" width="33" style="1" customWidth="1"/>
    <col min="10245" max="10245" width="18.7109375" style="1" customWidth="1"/>
    <col min="10246" max="10246" width="19.140625" style="1" customWidth="1"/>
    <col min="10247" max="10247" width="10.85546875" style="1" customWidth="1"/>
    <col min="10248" max="10248" width="12" style="1" customWidth="1"/>
    <col min="10249" max="10249" width="12.5703125" style="1" customWidth="1"/>
    <col min="10250" max="10250" width="16.140625" style="1" customWidth="1"/>
    <col min="10251" max="10251" width="5.5703125" style="1" customWidth="1"/>
    <col min="10252" max="10254" width="0" style="1" hidden="1" customWidth="1"/>
    <col min="10255" max="10255" width="5.7109375" style="1" customWidth="1"/>
    <col min="10256" max="10256" width="9.5703125" style="1" customWidth="1"/>
    <col min="10257" max="10257" width="10" style="1" customWidth="1"/>
    <col min="10258" max="10258" width="13.5703125" style="1" customWidth="1"/>
    <col min="10259" max="10259" width="18.85546875" style="1" customWidth="1"/>
    <col min="10260" max="10260" width="13.5703125" style="1" customWidth="1"/>
    <col min="10261" max="10261" width="18.85546875" style="1" customWidth="1"/>
    <col min="10262" max="10262" width="9.42578125" style="1" customWidth="1"/>
    <col min="10263" max="10263" width="9.5703125" style="1" customWidth="1"/>
    <col min="10264" max="10264" width="10" style="1" customWidth="1"/>
    <col min="10265" max="10265" width="13.5703125" style="1" customWidth="1"/>
    <col min="10266" max="10266" width="18.85546875" style="1" customWidth="1"/>
    <col min="10267" max="10267" width="13.5703125" style="1" customWidth="1"/>
    <col min="10268" max="10268" width="18.85546875" style="1" customWidth="1"/>
    <col min="10269" max="10269" width="5.7109375" style="1" customWidth="1"/>
    <col min="10270" max="10270" width="17.5703125" style="1" customWidth="1"/>
    <col min="10271" max="10271" width="14.28515625" style="1" customWidth="1"/>
    <col min="10272" max="10272" width="17.7109375" style="1" customWidth="1"/>
    <col min="10273" max="10273" width="7.140625" style="1" customWidth="1"/>
    <col min="10274" max="10274" width="14.42578125" style="1" customWidth="1"/>
    <col min="10275" max="10275" width="17.5703125" style="1" customWidth="1"/>
    <col min="10276" max="10276" width="14.42578125" style="1" customWidth="1"/>
    <col min="10277" max="10277" width="17.7109375" style="1" customWidth="1"/>
    <col min="10278" max="10496" width="9.140625" style="1"/>
    <col min="10497" max="10497" width="5.7109375" style="1" customWidth="1"/>
    <col min="10498" max="10498" width="9.7109375" style="1" customWidth="1"/>
    <col min="10499" max="10499" width="42.85546875" style="1" customWidth="1"/>
    <col min="10500" max="10500" width="33" style="1" customWidth="1"/>
    <col min="10501" max="10501" width="18.7109375" style="1" customWidth="1"/>
    <col min="10502" max="10502" width="19.140625" style="1" customWidth="1"/>
    <col min="10503" max="10503" width="10.85546875" style="1" customWidth="1"/>
    <col min="10504" max="10504" width="12" style="1" customWidth="1"/>
    <col min="10505" max="10505" width="12.5703125" style="1" customWidth="1"/>
    <col min="10506" max="10506" width="16.140625" style="1" customWidth="1"/>
    <col min="10507" max="10507" width="5.5703125" style="1" customWidth="1"/>
    <col min="10508" max="10510" width="0" style="1" hidden="1" customWidth="1"/>
    <col min="10511" max="10511" width="5.7109375" style="1" customWidth="1"/>
    <col min="10512" max="10512" width="9.5703125" style="1" customWidth="1"/>
    <col min="10513" max="10513" width="10" style="1" customWidth="1"/>
    <col min="10514" max="10514" width="13.5703125" style="1" customWidth="1"/>
    <col min="10515" max="10515" width="18.85546875" style="1" customWidth="1"/>
    <col min="10516" max="10516" width="13.5703125" style="1" customWidth="1"/>
    <col min="10517" max="10517" width="18.85546875" style="1" customWidth="1"/>
    <col min="10518" max="10518" width="9.42578125" style="1" customWidth="1"/>
    <col min="10519" max="10519" width="9.5703125" style="1" customWidth="1"/>
    <col min="10520" max="10520" width="10" style="1" customWidth="1"/>
    <col min="10521" max="10521" width="13.5703125" style="1" customWidth="1"/>
    <col min="10522" max="10522" width="18.85546875" style="1" customWidth="1"/>
    <col min="10523" max="10523" width="13.5703125" style="1" customWidth="1"/>
    <col min="10524" max="10524" width="18.85546875" style="1" customWidth="1"/>
    <col min="10525" max="10525" width="5.7109375" style="1" customWidth="1"/>
    <col min="10526" max="10526" width="17.5703125" style="1" customWidth="1"/>
    <col min="10527" max="10527" width="14.28515625" style="1" customWidth="1"/>
    <col min="10528" max="10528" width="17.7109375" style="1" customWidth="1"/>
    <col min="10529" max="10529" width="7.140625" style="1" customWidth="1"/>
    <col min="10530" max="10530" width="14.42578125" style="1" customWidth="1"/>
    <col min="10531" max="10531" width="17.5703125" style="1" customWidth="1"/>
    <col min="10532" max="10532" width="14.42578125" style="1" customWidth="1"/>
    <col min="10533" max="10533" width="17.7109375" style="1" customWidth="1"/>
    <col min="10534" max="10752" width="9.140625" style="1"/>
    <col min="10753" max="10753" width="5.7109375" style="1" customWidth="1"/>
    <col min="10754" max="10754" width="9.7109375" style="1" customWidth="1"/>
    <col min="10755" max="10755" width="42.85546875" style="1" customWidth="1"/>
    <col min="10756" max="10756" width="33" style="1" customWidth="1"/>
    <col min="10757" max="10757" width="18.7109375" style="1" customWidth="1"/>
    <col min="10758" max="10758" width="19.140625" style="1" customWidth="1"/>
    <col min="10759" max="10759" width="10.85546875" style="1" customWidth="1"/>
    <col min="10760" max="10760" width="12" style="1" customWidth="1"/>
    <col min="10761" max="10761" width="12.5703125" style="1" customWidth="1"/>
    <col min="10762" max="10762" width="16.140625" style="1" customWidth="1"/>
    <col min="10763" max="10763" width="5.5703125" style="1" customWidth="1"/>
    <col min="10764" max="10766" width="0" style="1" hidden="1" customWidth="1"/>
    <col min="10767" max="10767" width="5.7109375" style="1" customWidth="1"/>
    <col min="10768" max="10768" width="9.5703125" style="1" customWidth="1"/>
    <col min="10769" max="10769" width="10" style="1" customWidth="1"/>
    <col min="10770" max="10770" width="13.5703125" style="1" customWidth="1"/>
    <col min="10771" max="10771" width="18.85546875" style="1" customWidth="1"/>
    <col min="10772" max="10772" width="13.5703125" style="1" customWidth="1"/>
    <col min="10773" max="10773" width="18.85546875" style="1" customWidth="1"/>
    <col min="10774" max="10774" width="9.42578125" style="1" customWidth="1"/>
    <col min="10775" max="10775" width="9.5703125" style="1" customWidth="1"/>
    <col min="10776" max="10776" width="10" style="1" customWidth="1"/>
    <col min="10777" max="10777" width="13.5703125" style="1" customWidth="1"/>
    <col min="10778" max="10778" width="18.85546875" style="1" customWidth="1"/>
    <col min="10779" max="10779" width="13.5703125" style="1" customWidth="1"/>
    <col min="10780" max="10780" width="18.85546875" style="1" customWidth="1"/>
    <col min="10781" max="10781" width="5.7109375" style="1" customWidth="1"/>
    <col min="10782" max="10782" width="17.5703125" style="1" customWidth="1"/>
    <col min="10783" max="10783" width="14.28515625" style="1" customWidth="1"/>
    <col min="10784" max="10784" width="17.7109375" style="1" customWidth="1"/>
    <col min="10785" max="10785" width="7.140625" style="1" customWidth="1"/>
    <col min="10786" max="10786" width="14.42578125" style="1" customWidth="1"/>
    <col min="10787" max="10787" width="17.5703125" style="1" customWidth="1"/>
    <col min="10788" max="10788" width="14.42578125" style="1" customWidth="1"/>
    <col min="10789" max="10789" width="17.7109375" style="1" customWidth="1"/>
    <col min="10790" max="11008" width="9.140625" style="1"/>
    <col min="11009" max="11009" width="5.7109375" style="1" customWidth="1"/>
    <col min="11010" max="11010" width="9.7109375" style="1" customWidth="1"/>
    <col min="11011" max="11011" width="42.85546875" style="1" customWidth="1"/>
    <col min="11012" max="11012" width="33" style="1" customWidth="1"/>
    <col min="11013" max="11013" width="18.7109375" style="1" customWidth="1"/>
    <col min="11014" max="11014" width="19.140625" style="1" customWidth="1"/>
    <col min="11015" max="11015" width="10.85546875" style="1" customWidth="1"/>
    <col min="11016" max="11016" width="12" style="1" customWidth="1"/>
    <col min="11017" max="11017" width="12.5703125" style="1" customWidth="1"/>
    <col min="11018" max="11018" width="16.140625" style="1" customWidth="1"/>
    <col min="11019" max="11019" width="5.5703125" style="1" customWidth="1"/>
    <col min="11020" max="11022" width="0" style="1" hidden="1" customWidth="1"/>
    <col min="11023" max="11023" width="5.7109375" style="1" customWidth="1"/>
    <col min="11024" max="11024" width="9.5703125" style="1" customWidth="1"/>
    <col min="11025" max="11025" width="10" style="1" customWidth="1"/>
    <col min="11026" max="11026" width="13.5703125" style="1" customWidth="1"/>
    <col min="11027" max="11027" width="18.85546875" style="1" customWidth="1"/>
    <col min="11028" max="11028" width="13.5703125" style="1" customWidth="1"/>
    <col min="11029" max="11029" width="18.85546875" style="1" customWidth="1"/>
    <col min="11030" max="11030" width="9.42578125" style="1" customWidth="1"/>
    <col min="11031" max="11031" width="9.5703125" style="1" customWidth="1"/>
    <col min="11032" max="11032" width="10" style="1" customWidth="1"/>
    <col min="11033" max="11033" width="13.5703125" style="1" customWidth="1"/>
    <col min="11034" max="11034" width="18.85546875" style="1" customWidth="1"/>
    <col min="11035" max="11035" width="13.5703125" style="1" customWidth="1"/>
    <col min="11036" max="11036" width="18.85546875" style="1" customWidth="1"/>
    <col min="11037" max="11037" width="5.7109375" style="1" customWidth="1"/>
    <col min="11038" max="11038" width="17.5703125" style="1" customWidth="1"/>
    <col min="11039" max="11039" width="14.28515625" style="1" customWidth="1"/>
    <col min="11040" max="11040" width="17.7109375" style="1" customWidth="1"/>
    <col min="11041" max="11041" width="7.140625" style="1" customWidth="1"/>
    <col min="11042" max="11042" width="14.42578125" style="1" customWidth="1"/>
    <col min="11043" max="11043" width="17.5703125" style="1" customWidth="1"/>
    <col min="11044" max="11044" width="14.42578125" style="1" customWidth="1"/>
    <col min="11045" max="11045" width="17.7109375" style="1" customWidth="1"/>
    <col min="11046" max="11264" width="9.140625" style="1"/>
    <col min="11265" max="11265" width="5.7109375" style="1" customWidth="1"/>
    <col min="11266" max="11266" width="9.7109375" style="1" customWidth="1"/>
    <col min="11267" max="11267" width="42.85546875" style="1" customWidth="1"/>
    <col min="11268" max="11268" width="33" style="1" customWidth="1"/>
    <col min="11269" max="11269" width="18.7109375" style="1" customWidth="1"/>
    <col min="11270" max="11270" width="19.140625" style="1" customWidth="1"/>
    <col min="11271" max="11271" width="10.85546875" style="1" customWidth="1"/>
    <col min="11272" max="11272" width="12" style="1" customWidth="1"/>
    <col min="11273" max="11273" width="12.5703125" style="1" customWidth="1"/>
    <col min="11274" max="11274" width="16.140625" style="1" customWidth="1"/>
    <col min="11275" max="11275" width="5.5703125" style="1" customWidth="1"/>
    <col min="11276" max="11278" width="0" style="1" hidden="1" customWidth="1"/>
    <col min="11279" max="11279" width="5.7109375" style="1" customWidth="1"/>
    <col min="11280" max="11280" width="9.5703125" style="1" customWidth="1"/>
    <col min="11281" max="11281" width="10" style="1" customWidth="1"/>
    <col min="11282" max="11282" width="13.5703125" style="1" customWidth="1"/>
    <col min="11283" max="11283" width="18.85546875" style="1" customWidth="1"/>
    <col min="11284" max="11284" width="13.5703125" style="1" customWidth="1"/>
    <col min="11285" max="11285" width="18.85546875" style="1" customWidth="1"/>
    <col min="11286" max="11286" width="9.42578125" style="1" customWidth="1"/>
    <col min="11287" max="11287" width="9.5703125" style="1" customWidth="1"/>
    <col min="11288" max="11288" width="10" style="1" customWidth="1"/>
    <col min="11289" max="11289" width="13.5703125" style="1" customWidth="1"/>
    <col min="11290" max="11290" width="18.85546875" style="1" customWidth="1"/>
    <col min="11291" max="11291" width="13.5703125" style="1" customWidth="1"/>
    <col min="11292" max="11292" width="18.85546875" style="1" customWidth="1"/>
    <col min="11293" max="11293" width="5.7109375" style="1" customWidth="1"/>
    <col min="11294" max="11294" width="17.5703125" style="1" customWidth="1"/>
    <col min="11295" max="11295" width="14.28515625" style="1" customWidth="1"/>
    <col min="11296" max="11296" width="17.7109375" style="1" customWidth="1"/>
    <col min="11297" max="11297" width="7.140625" style="1" customWidth="1"/>
    <col min="11298" max="11298" width="14.42578125" style="1" customWidth="1"/>
    <col min="11299" max="11299" width="17.5703125" style="1" customWidth="1"/>
    <col min="11300" max="11300" width="14.42578125" style="1" customWidth="1"/>
    <col min="11301" max="11301" width="17.7109375" style="1" customWidth="1"/>
    <col min="11302" max="11520" width="9.140625" style="1"/>
    <col min="11521" max="11521" width="5.7109375" style="1" customWidth="1"/>
    <col min="11522" max="11522" width="9.7109375" style="1" customWidth="1"/>
    <col min="11523" max="11523" width="42.85546875" style="1" customWidth="1"/>
    <col min="11524" max="11524" width="33" style="1" customWidth="1"/>
    <col min="11525" max="11525" width="18.7109375" style="1" customWidth="1"/>
    <col min="11526" max="11526" width="19.140625" style="1" customWidth="1"/>
    <col min="11527" max="11527" width="10.85546875" style="1" customWidth="1"/>
    <col min="11528" max="11528" width="12" style="1" customWidth="1"/>
    <col min="11529" max="11529" width="12.5703125" style="1" customWidth="1"/>
    <col min="11530" max="11530" width="16.140625" style="1" customWidth="1"/>
    <col min="11531" max="11531" width="5.5703125" style="1" customWidth="1"/>
    <col min="11532" max="11534" width="0" style="1" hidden="1" customWidth="1"/>
    <col min="11535" max="11535" width="5.7109375" style="1" customWidth="1"/>
    <col min="11536" max="11536" width="9.5703125" style="1" customWidth="1"/>
    <col min="11537" max="11537" width="10" style="1" customWidth="1"/>
    <col min="11538" max="11538" width="13.5703125" style="1" customWidth="1"/>
    <col min="11539" max="11539" width="18.85546875" style="1" customWidth="1"/>
    <col min="11540" max="11540" width="13.5703125" style="1" customWidth="1"/>
    <col min="11541" max="11541" width="18.85546875" style="1" customWidth="1"/>
    <col min="11542" max="11542" width="9.42578125" style="1" customWidth="1"/>
    <col min="11543" max="11543" width="9.5703125" style="1" customWidth="1"/>
    <col min="11544" max="11544" width="10" style="1" customWidth="1"/>
    <col min="11545" max="11545" width="13.5703125" style="1" customWidth="1"/>
    <col min="11546" max="11546" width="18.85546875" style="1" customWidth="1"/>
    <col min="11547" max="11547" width="13.5703125" style="1" customWidth="1"/>
    <col min="11548" max="11548" width="18.85546875" style="1" customWidth="1"/>
    <col min="11549" max="11549" width="5.7109375" style="1" customWidth="1"/>
    <col min="11550" max="11550" width="17.5703125" style="1" customWidth="1"/>
    <col min="11551" max="11551" width="14.28515625" style="1" customWidth="1"/>
    <col min="11552" max="11552" width="17.7109375" style="1" customWidth="1"/>
    <col min="11553" max="11553" width="7.140625" style="1" customWidth="1"/>
    <col min="11554" max="11554" width="14.42578125" style="1" customWidth="1"/>
    <col min="11555" max="11555" width="17.5703125" style="1" customWidth="1"/>
    <col min="11556" max="11556" width="14.42578125" style="1" customWidth="1"/>
    <col min="11557" max="11557" width="17.7109375" style="1" customWidth="1"/>
    <col min="11558" max="11776" width="9.140625" style="1"/>
    <col min="11777" max="11777" width="5.7109375" style="1" customWidth="1"/>
    <col min="11778" max="11778" width="9.7109375" style="1" customWidth="1"/>
    <col min="11779" max="11779" width="42.85546875" style="1" customWidth="1"/>
    <col min="11780" max="11780" width="33" style="1" customWidth="1"/>
    <col min="11781" max="11781" width="18.7109375" style="1" customWidth="1"/>
    <col min="11782" max="11782" width="19.140625" style="1" customWidth="1"/>
    <col min="11783" max="11783" width="10.85546875" style="1" customWidth="1"/>
    <col min="11784" max="11784" width="12" style="1" customWidth="1"/>
    <col min="11785" max="11785" width="12.5703125" style="1" customWidth="1"/>
    <col min="11786" max="11786" width="16.140625" style="1" customWidth="1"/>
    <col min="11787" max="11787" width="5.5703125" style="1" customWidth="1"/>
    <col min="11788" max="11790" width="0" style="1" hidden="1" customWidth="1"/>
    <col min="11791" max="11791" width="5.7109375" style="1" customWidth="1"/>
    <col min="11792" max="11792" width="9.5703125" style="1" customWidth="1"/>
    <col min="11793" max="11793" width="10" style="1" customWidth="1"/>
    <col min="11794" max="11794" width="13.5703125" style="1" customWidth="1"/>
    <col min="11795" max="11795" width="18.85546875" style="1" customWidth="1"/>
    <col min="11796" max="11796" width="13.5703125" style="1" customWidth="1"/>
    <col min="11797" max="11797" width="18.85546875" style="1" customWidth="1"/>
    <col min="11798" max="11798" width="9.42578125" style="1" customWidth="1"/>
    <col min="11799" max="11799" width="9.5703125" style="1" customWidth="1"/>
    <col min="11800" max="11800" width="10" style="1" customWidth="1"/>
    <col min="11801" max="11801" width="13.5703125" style="1" customWidth="1"/>
    <col min="11802" max="11802" width="18.85546875" style="1" customWidth="1"/>
    <col min="11803" max="11803" width="13.5703125" style="1" customWidth="1"/>
    <col min="11804" max="11804" width="18.85546875" style="1" customWidth="1"/>
    <col min="11805" max="11805" width="5.7109375" style="1" customWidth="1"/>
    <col min="11806" max="11806" width="17.5703125" style="1" customWidth="1"/>
    <col min="11807" max="11807" width="14.28515625" style="1" customWidth="1"/>
    <col min="11808" max="11808" width="17.7109375" style="1" customWidth="1"/>
    <col min="11809" max="11809" width="7.140625" style="1" customWidth="1"/>
    <col min="11810" max="11810" width="14.42578125" style="1" customWidth="1"/>
    <col min="11811" max="11811" width="17.5703125" style="1" customWidth="1"/>
    <col min="11812" max="11812" width="14.42578125" style="1" customWidth="1"/>
    <col min="11813" max="11813" width="17.7109375" style="1" customWidth="1"/>
    <col min="11814" max="12032" width="9.140625" style="1"/>
    <col min="12033" max="12033" width="5.7109375" style="1" customWidth="1"/>
    <col min="12034" max="12034" width="9.7109375" style="1" customWidth="1"/>
    <col min="12035" max="12035" width="42.85546875" style="1" customWidth="1"/>
    <col min="12036" max="12036" width="33" style="1" customWidth="1"/>
    <col min="12037" max="12037" width="18.7109375" style="1" customWidth="1"/>
    <col min="12038" max="12038" width="19.140625" style="1" customWidth="1"/>
    <col min="12039" max="12039" width="10.85546875" style="1" customWidth="1"/>
    <col min="12040" max="12040" width="12" style="1" customWidth="1"/>
    <col min="12041" max="12041" width="12.5703125" style="1" customWidth="1"/>
    <col min="12042" max="12042" width="16.140625" style="1" customWidth="1"/>
    <col min="12043" max="12043" width="5.5703125" style="1" customWidth="1"/>
    <col min="12044" max="12046" width="0" style="1" hidden="1" customWidth="1"/>
    <col min="12047" max="12047" width="5.7109375" style="1" customWidth="1"/>
    <col min="12048" max="12048" width="9.5703125" style="1" customWidth="1"/>
    <col min="12049" max="12049" width="10" style="1" customWidth="1"/>
    <col min="12050" max="12050" width="13.5703125" style="1" customWidth="1"/>
    <col min="12051" max="12051" width="18.85546875" style="1" customWidth="1"/>
    <col min="12052" max="12052" width="13.5703125" style="1" customWidth="1"/>
    <col min="12053" max="12053" width="18.85546875" style="1" customWidth="1"/>
    <col min="12054" max="12054" width="9.42578125" style="1" customWidth="1"/>
    <col min="12055" max="12055" width="9.5703125" style="1" customWidth="1"/>
    <col min="12056" max="12056" width="10" style="1" customWidth="1"/>
    <col min="12057" max="12057" width="13.5703125" style="1" customWidth="1"/>
    <col min="12058" max="12058" width="18.85546875" style="1" customWidth="1"/>
    <col min="12059" max="12059" width="13.5703125" style="1" customWidth="1"/>
    <col min="12060" max="12060" width="18.85546875" style="1" customWidth="1"/>
    <col min="12061" max="12061" width="5.7109375" style="1" customWidth="1"/>
    <col min="12062" max="12062" width="17.5703125" style="1" customWidth="1"/>
    <col min="12063" max="12063" width="14.28515625" style="1" customWidth="1"/>
    <col min="12064" max="12064" width="17.7109375" style="1" customWidth="1"/>
    <col min="12065" max="12065" width="7.140625" style="1" customWidth="1"/>
    <col min="12066" max="12066" width="14.42578125" style="1" customWidth="1"/>
    <col min="12067" max="12067" width="17.5703125" style="1" customWidth="1"/>
    <col min="12068" max="12068" width="14.42578125" style="1" customWidth="1"/>
    <col min="12069" max="12069" width="17.7109375" style="1" customWidth="1"/>
    <col min="12070" max="12288" width="9.140625" style="1"/>
    <col min="12289" max="12289" width="5.7109375" style="1" customWidth="1"/>
    <col min="12290" max="12290" width="9.7109375" style="1" customWidth="1"/>
    <col min="12291" max="12291" width="42.85546875" style="1" customWidth="1"/>
    <col min="12292" max="12292" width="33" style="1" customWidth="1"/>
    <col min="12293" max="12293" width="18.7109375" style="1" customWidth="1"/>
    <col min="12294" max="12294" width="19.140625" style="1" customWidth="1"/>
    <col min="12295" max="12295" width="10.85546875" style="1" customWidth="1"/>
    <col min="12296" max="12296" width="12" style="1" customWidth="1"/>
    <col min="12297" max="12297" width="12.5703125" style="1" customWidth="1"/>
    <col min="12298" max="12298" width="16.140625" style="1" customWidth="1"/>
    <col min="12299" max="12299" width="5.5703125" style="1" customWidth="1"/>
    <col min="12300" max="12302" width="0" style="1" hidden="1" customWidth="1"/>
    <col min="12303" max="12303" width="5.7109375" style="1" customWidth="1"/>
    <col min="12304" max="12304" width="9.5703125" style="1" customWidth="1"/>
    <col min="12305" max="12305" width="10" style="1" customWidth="1"/>
    <col min="12306" max="12306" width="13.5703125" style="1" customWidth="1"/>
    <col min="12307" max="12307" width="18.85546875" style="1" customWidth="1"/>
    <col min="12308" max="12308" width="13.5703125" style="1" customWidth="1"/>
    <col min="12309" max="12309" width="18.85546875" style="1" customWidth="1"/>
    <col min="12310" max="12310" width="9.42578125" style="1" customWidth="1"/>
    <col min="12311" max="12311" width="9.5703125" style="1" customWidth="1"/>
    <col min="12312" max="12312" width="10" style="1" customWidth="1"/>
    <col min="12313" max="12313" width="13.5703125" style="1" customWidth="1"/>
    <col min="12314" max="12314" width="18.85546875" style="1" customWidth="1"/>
    <col min="12315" max="12315" width="13.5703125" style="1" customWidth="1"/>
    <col min="12316" max="12316" width="18.85546875" style="1" customWidth="1"/>
    <col min="12317" max="12317" width="5.7109375" style="1" customWidth="1"/>
    <col min="12318" max="12318" width="17.5703125" style="1" customWidth="1"/>
    <col min="12319" max="12319" width="14.28515625" style="1" customWidth="1"/>
    <col min="12320" max="12320" width="17.7109375" style="1" customWidth="1"/>
    <col min="12321" max="12321" width="7.140625" style="1" customWidth="1"/>
    <col min="12322" max="12322" width="14.42578125" style="1" customWidth="1"/>
    <col min="12323" max="12323" width="17.5703125" style="1" customWidth="1"/>
    <col min="12324" max="12324" width="14.42578125" style="1" customWidth="1"/>
    <col min="12325" max="12325" width="17.7109375" style="1" customWidth="1"/>
    <col min="12326" max="12544" width="9.140625" style="1"/>
    <col min="12545" max="12545" width="5.7109375" style="1" customWidth="1"/>
    <col min="12546" max="12546" width="9.7109375" style="1" customWidth="1"/>
    <col min="12547" max="12547" width="42.85546875" style="1" customWidth="1"/>
    <col min="12548" max="12548" width="33" style="1" customWidth="1"/>
    <col min="12549" max="12549" width="18.7109375" style="1" customWidth="1"/>
    <col min="12550" max="12550" width="19.140625" style="1" customWidth="1"/>
    <col min="12551" max="12551" width="10.85546875" style="1" customWidth="1"/>
    <col min="12552" max="12552" width="12" style="1" customWidth="1"/>
    <col min="12553" max="12553" width="12.5703125" style="1" customWidth="1"/>
    <col min="12554" max="12554" width="16.140625" style="1" customWidth="1"/>
    <col min="12555" max="12555" width="5.5703125" style="1" customWidth="1"/>
    <col min="12556" max="12558" width="0" style="1" hidden="1" customWidth="1"/>
    <col min="12559" max="12559" width="5.7109375" style="1" customWidth="1"/>
    <col min="12560" max="12560" width="9.5703125" style="1" customWidth="1"/>
    <col min="12561" max="12561" width="10" style="1" customWidth="1"/>
    <col min="12562" max="12562" width="13.5703125" style="1" customWidth="1"/>
    <col min="12563" max="12563" width="18.85546875" style="1" customWidth="1"/>
    <col min="12564" max="12564" width="13.5703125" style="1" customWidth="1"/>
    <col min="12565" max="12565" width="18.85546875" style="1" customWidth="1"/>
    <col min="12566" max="12566" width="9.42578125" style="1" customWidth="1"/>
    <col min="12567" max="12567" width="9.5703125" style="1" customWidth="1"/>
    <col min="12568" max="12568" width="10" style="1" customWidth="1"/>
    <col min="12569" max="12569" width="13.5703125" style="1" customWidth="1"/>
    <col min="12570" max="12570" width="18.85546875" style="1" customWidth="1"/>
    <col min="12571" max="12571" width="13.5703125" style="1" customWidth="1"/>
    <col min="12572" max="12572" width="18.85546875" style="1" customWidth="1"/>
    <col min="12573" max="12573" width="5.7109375" style="1" customWidth="1"/>
    <col min="12574" max="12574" width="17.5703125" style="1" customWidth="1"/>
    <col min="12575" max="12575" width="14.28515625" style="1" customWidth="1"/>
    <col min="12576" max="12576" width="17.7109375" style="1" customWidth="1"/>
    <col min="12577" max="12577" width="7.140625" style="1" customWidth="1"/>
    <col min="12578" max="12578" width="14.42578125" style="1" customWidth="1"/>
    <col min="12579" max="12579" width="17.5703125" style="1" customWidth="1"/>
    <col min="12580" max="12580" width="14.42578125" style="1" customWidth="1"/>
    <col min="12581" max="12581" width="17.7109375" style="1" customWidth="1"/>
    <col min="12582" max="12800" width="9.140625" style="1"/>
    <col min="12801" max="12801" width="5.7109375" style="1" customWidth="1"/>
    <col min="12802" max="12802" width="9.7109375" style="1" customWidth="1"/>
    <col min="12803" max="12803" width="42.85546875" style="1" customWidth="1"/>
    <col min="12804" max="12804" width="33" style="1" customWidth="1"/>
    <col min="12805" max="12805" width="18.7109375" style="1" customWidth="1"/>
    <col min="12806" max="12806" width="19.140625" style="1" customWidth="1"/>
    <col min="12807" max="12807" width="10.85546875" style="1" customWidth="1"/>
    <col min="12808" max="12808" width="12" style="1" customWidth="1"/>
    <col min="12809" max="12809" width="12.5703125" style="1" customWidth="1"/>
    <col min="12810" max="12810" width="16.140625" style="1" customWidth="1"/>
    <col min="12811" max="12811" width="5.5703125" style="1" customWidth="1"/>
    <col min="12812" max="12814" width="0" style="1" hidden="1" customWidth="1"/>
    <col min="12815" max="12815" width="5.7109375" style="1" customWidth="1"/>
    <col min="12816" max="12816" width="9.5703125" style="1" customWidth="1"/>
    <col min="12817" max="12817" width="10" style="1" customWidth="1"/>
    <col min="12818" max="12818" width="13.5703125" style="1" customWidth="1"/>
    <col min="12819" max="12819" width="18.85546875" style="1" customWidth="1"/>
    <col min="12820" max="12820" width="13.5703125" style="1" customWidth="1"/>
    <col min="12821" max="12821" width="18.85546875" style="1" customWidth="1"/>
    <col min="12822" max="12822" width="9.42578125" style="1" customWidth="1"/>
    <col min="12823" max="12823" width="9.5703125" style="1" customWidth="1"/>
    <col min="12824" max="12824" width="10" style="1" customWidth="1"/>
    <col min="12825" max="12825" width="13.5703125" style="1" customWidth="1"/>
    <col min="12826" max="12826" width="18.85546875" style="1" customWidth="1"/>
    <col min="12827" max="12827" width="13.5703125" style="1" customWidth="1"/>
    <col min="12828" max="12828" width="18.85546875" style="1" customWidth="1"/>
    <col min="12829" max="12829" width="5.7109375" style="1" customWidth="1"/>
    <col min="12830" max="12830" width="17.5703125" style="1" customWidth="1"/>
    <col min="12831" max="12831" width="14.28515625" style="1" customWidth="1"/>
    <col min="12832" max="12832" width="17.7109375" style="1" customWidth="1"/>
    <col min="12833" max="12833" width="7.140625" style="1" customWidth="1"/>
    <col min="12834" max="12834" width="14.42578125" style="1" customWidth="1"/>
    <col min="12835" max="12835" width="17.5703125" style="1" customWidth="1"/>
    <col min="12836" max="12836" width="14.42578125" style="1" customWidth="1"/>
    <col min="12837" max="12837" width="17.7109375" style="1" customWidth="1"/>
    <col min="12838" max="13056" width="9.140625" style="1"/>
    <col min="13057" max="13057" width="5.7109375" style="1" customWidth="1"/>
    <col min="13058" max="13058" width="9.7109375" style="1" customWidth="1"/>
    <col min="13059" max="13059" width="42.85546875" style="1" customWidth="1"/>
    <col min="13060" max="13060" width="33" style="1" customWidth="1"/>
    <col min="13061" max="13061" width="18.7109375" style="1" customWidth="1"/>
    <col min="13062" max="13062" width="19.140625" style="1" customWidth="1"/>
    <col min="13063" max="13063" width="10.85546875" style="1" customWidth="1"/>
    <col min="13064" max="13064" width="12" style="1" customWidth="1"/>
    <col min="13065" max="13065" width="12.5703125" style="1" customWidth="1"/>
    <col min="13066" max="13066" width="16.140625" style="1" customWidth="1"/>
    <col min="13067" max="13067" width="5.5703125" style="1" customWidth="1"/>
    <col min="13068" max="13070" width="0" style="1" hidden="1" customWidth="1"/>
    <col min="13071" max="13071" width="5.7109375" style="1" customWidth="1"/>
    <col min="13072" max="13072" width="9.5703125" style="1" customWidth="1"/>
    <col min="13073" max="13073" width="10" style="1" customWidth="1"/>
    <col min="13074" max="13074" width="13.5703125" style="1" customWidth="1"/>
    <col min="13075" max="13075" width="18.85546875" style="1" customWidth="1"/>
    <col min="13076" max="13076" width="13.5703125" style="1" customWidth="1"/>
    <col min="13077" max="13077" width="18.85546875" style="1" customWidth="1"/>
    <col min="13078" max="13078" width="9.42578125" style="1" customWidth="1"/>
    <col min="13079" max="13079" width="9.5703125" style="1" customWidth="1"/>
    <col min="13080" max="13080" width="10" style="1" customWidth="1"/>
    <col min="13081" max="13081" width="13.5703125" style="1" customWidth="1"/>
    <col min="13082" max="13082" width="18.85546875" style="1" customWidth="1"/>
    <col min="13083" max="13083" width="13.5703125" style="1" customWidth="1"/>
    <col min="13084" max="13084" width="18.85546875" style="1" customWidth="1"/>
    <col min="13085" max="13085" width="5.7109375" style="1" customWidth="1"/>
    <col min="13086" max="13086" width="17.5703125" style="1" customWidth="1"/>
    <col min="13087" max="13087" width="14.28515625" style="1" customWidth="1"/>
    <col min="13088" max="13088" width="17.7109375" style="1" customWidth="1"/>
    <col min="13089" max="13089" width="7.140625" style="1" customWidth="1"/>
    <col min="13090" max="13090" width="14.42578125" style="1" customWidth="1"/>
    <col min="13091" max="13091" width="17.5703125" style="1" customWidth="1"/>
    <col min="13092" max="13092" width="14.42578125" style="1" customWidth="1"/>
    <col min="13093" max="13093" width="17.7109375" style="1" customWidth="1"/>
    <col min="13094" max="13312" width="9.140625" style="1"/>
    <col min="13313" max="13313" width="5.7109375" style="1" customWidth="1"/>
    <col min="13314" max="13314" width="9.7109375" style="1" customWidth="1"/>
    <col min="13315" max="13315" width="42.85546875" style="1" customWidth="1"/>
    <col min="13316" max="13316" width="33" style="1" customWidth="1"/>
    <col min="13317" max="13317" width="18.7109375" style="1" customWidth="1"/>
    <col min="13318" max="13318" width="19.140625" style="1" customWidth="1"/>
    <col min="13319" max="13319" width="10.85546875" style="1" customWidth="1"/>
    <col min="13320" max="13320" width="12" style="1" customWidth="1"/>
    <col min="13321" max="13321" width="12.5703125" style="1" customWidth="1"/>
    <col min="13322" max="13322" width="16.140625" style="1" customWidth="1"/>
    <col min="13323" max="13323" width="5.5703125" style="1" customWidth="1"/>
    <col min="13324" max="13326" width="0" style="1" hidden="1" customWidth="1"/>
    <col min="13327" max="13327" width="5.7109375" style="1" customWidth="1"/>
    <col min="13328" max="13328" width="9.5703125" style="1" customWidth="1"/>
    <col min="13329" max="13329" width="10" style="1" customWidth="1"/>
    <col min="13330" max="13330" width="13.5703125" style="1" customWidth="1"/>
    <col min="13331" max="13331" width="18.85546875" style="1" customWidth="1"/>
    <col min="13332" max="13332" width="13.5703125" style="1" customWidth="1"/>
    <col min="13333" max="13333" width="18.85546875" style="1" customWidth="1"/>
    <col min="13334" max="13334" width="9.42578125" style="1" customWidth="1"/>
    <col min="13335" max="13335" width="9.5703125" style="1" customWidth="1"/>
    <col min="13336" max="13336" width="10" style="1" customWidth="1"/>
    <col min="13337" max="13337" width="13.5703125" style="1" customWidth="1"/>
    <col min="13338" max="13338" width="18.85546875" style="1" customWidth="1"/>
    <col min="13339" max="13339" width="13.5703125" style="1" customWidth="1"/>
    <col min="13340" max="13340" width="18.85546875" style="1" customWidth="1"/>
    <col min="13341" max="13341" width="5.7109375" style="1" customWidth="1"/>
    <col min="13342" max="13342" width="17.5703125" style="1" customWidth="1"/>
    <col min="13343" max="13343" width="14.28515625" style="1" customWidth="1"/>
    <col min="13344" max="13344" width="17.7109375" style="1" customWidth="1"/>
    <col min="13345" max="13345" width="7.140625" style="1" customWidth="1"/>
    <col min="13346" max="13346" width="14.42578125" style="1" customWidth="1"/>
    <col min="13347" max="13347" width="17.5703125" style="1" customWidth="1"/>
    <col min="13348" max="13348" width="14.42578125" style="1" customWidth="1"/>
    <col min="13349" max="13349" width="17.7109375" style="1" customWidth="1"/>
    <col min="13350" max="13568" width="9.140625" style="1"/>
    <col min="13569" max="13569" width="5.7109375" style="1" customWidth="1"/>
    <col min="13570" max="13570" width="9.7109375" style="1" customWidth="1"/>
    <col min="13571" max="13571" width="42.85546875" style="1" customWidth="1"/>
    <col min="13572" max="13572" width="33" style="1" customWidth="1"/>
    <col min="13573" max="13573" width="18.7109375" style="1" customWidth="1"/>
    <col min="13574" max="13574" width="19.140625" style="1" customWidth="1"/>
    <col min="13575" max="13575" width="10.85546875" style="1" customWidth="1"/>
    <col min="13576" max="13576" width="12" style="1" customWidth="1"/>
    <col min="13577" max="13577" width="12.5703125" style="1" customWidth="1"/>
    <col min="13578" max="13578" width="16.140625" style="1" customWidth="1"/>
    <col min="13579" max="13579" width="5.5703125" style="1" customWidth="1"/>
    <col min="13580" max="13582" width="0" style="1" hidden="1" customWidth="1"/>
    <col min="13583" max="13583" width="5.7109375" style="1" customWidth="1"/>
    <col min="13584" max="13584" width="9.5703125" style="1" customWidth="1"/>
    <col min="13585" max="13585" width="10" style="1" customWidth="1"/>
    <col min="13586" max="13586" width="13.5703125" style="1" customWidth="1"/>
    <col min="13587" max="13587" width="18.85546875" style="1" customWidth="1"/>
    <col min="13588" max="13588" width="13.5703125" style="1" customWidth="1"/>
    <col min="13589" max="13589" width="18.85546875" style="1" customWidth="1"/>
    <col min="13590" max="13590" width="9.42578125" style="1" customWidth="1"/>
    <col min="13591" max="13591" width="9.5703125" style="1" customWidth="1"/>
    <col min="13592" max="13592" width="10" style="1" customWidth="1"/>
    <col min="13593" max="13593" width="13.5703125" style="1" customWidth="1"/>
    <col min="13594" max="13594" width="18.85546875" style="1" customWidth="1"/>
    <col min="13595" max="13595" width="13.5703125" style="1" customWidth="1"/>
    <col min="13596" max="13596" width="18.85546875" style="1" customWidth="1"/>
    <col min="13597" max="13597" width="5.7109375" style="1" customWidth="1"/>
    <col min="13598" max="13598" width="17.5703125" style="1" customWidth="1"/>
    <col min="13599" max="13599" width="14.28515625" style="1" customWidth="1"/>
    <col min="13600" max="13600" width="17.7109375" style="1" customWidth="1"/>
    <col min="13601" max="13601" width="7.140625" style="1" customWidth="1"/>
    <col min="13602" max="13602" width="14.42578125" style="1" customWidth="1"/>
    <col min="13603" max="13603" width="17.5703125" style="1" customWidth="1"/>
    <col min="13604" max="13604" width="14.42578125" style="1" customWidth="1"/>
    <col min="13605" max="13605" width="17.7109375" style="1" customWidth="1"/>
    <col min="13606" max="13824" width="9.140625" style="1"/>
    <col min="13825" max="13825" width="5.7109375" style="1" customWidth="1"/>
    <col min="13826" max="13826" width="9.7109375" style="1" customWidth="1"/>
    <col min="13827" max="13827" width="42.85546875" style="1" customWidth="1"/>
    <col min="13828" max="13828" width="33" style="1" customWidth="1"/>
    <col min="13829" max="13829" width="18.7109375" style="1" customWidth="1"/>
    <col min="13830" max="13830" width="19.140625" style="1" customWidth="1"/>
    <col min="13831" max="13831" width="10.85546875" style="1" customWidth="1"/>
    <col min="13832" max="13832" width="12" style="1" customWidth="1"/>
    <col min="13833" max="13833" width="12.5703125" style="1" customWidth="1"/>
    <col min="13834" max="13834" width="16.140625" style="1" customWidth="1"/>
    <col min="13835" max="13835" width="5.5703125" style="1" customWidth="1"/>
    <col min="13836" max="13838" width="0" style="1" hidden="1" customWidth="1"/>
    <col min="13839" max="13839" width="5.7109375" style="1" customWidth="1"/>
    <col min="13840" max="13840" width="9.5703125" style="1" customWidth="1"/>
    <col min="13841" max="13841" width="10" style="1" customWidth="1"/>
    <col min="13842" max="13842" width="13.5703125" style="1" customWidth="1"/>
    <col min="13843" max="13843" width="18.85546875" style="1" customWidth="1"/>
    <col min="13844" max="13844" width="13.5703125" style="1" customWidth="1"/>
    <col min="13845" max="13845" width="18.85546875" style="1" customWidth="1"/>
    <col min="13846" max="13846" width="9.42578125" style="1" customWidth="1"/>
    <col min="13847" max="13847" width="9.5703125" style="1" customWidth="1"/>
    <col min="13848" max="13848" width="10" style="1" customWidth="1"/>
    <col min="13849" max="13849" width="13.5703125" style="1" customWidth="1"/>
    <col min="13850" max="13850" width="18.85546875" style="1" customWidth="1"/>
    <col min="13851" max="13851" width="13.5703125" style="1" customWidth="1"/>
    <col min="13852" max="13852" width="18.85546875" style="1" customWidth="1"/>
    <col min="13853" max="13853" width="5.7109375" style="1" customWidth="1"/>
    <col min="13854" max="13854" width="17.5703125" style="1" customWidth="1"/>
    <col min="13855" max="13855" width="14.28515625" style="1" customWidth="1"/>
    <col min="13856" max="13856" width="17.7109375" style="1" customWidth="1"/>
    <col min="13857" max="13857" width="7.140625" style="1" customWidth="1"/>
    <col min="13858" max="13858" width="14.42578125" style="1" customWidth="1"/>
    <col min="13859" max="13859" width="17.5703125" style="1" customWidth="1"/>
    <col min="13860" max="13860" width="14.42578125" style="1" customWidth="1"/>
    <col min="13861" max="13861" width="17.7109375" style="1" customWidth="1"/>
    <col min="13862" max="14080" width="9.140625" style="1"/>
    <col min="14081" max="14081" width="5.7109375" style="1" customWidth="1"/>
    <col min="14082" max="14082" width="9.7109375" style="1" customWidth="1"/>
    <col min="14083" max="14083" width="42.85546875" style="1" customWidth="1"/>
    <col min="14084" max="14084" width="33" style="1" customWidth="1"/>
    <col min="14085" max="14085" width="18.7109375" style="1" customWidth="1"/>
    <col min="14086" max="14086" width="19.140625" style="1" customWidth="1"/>
    <col min="14087" max="14087" width="10.85546875" style="1" customWidth="1"/>
    <col min="14088" max="14088" width="12" style="1" customWidth="1"/>
    <col min="14089" max="14089" width="12.5703125" style="1" customWidth="1"/>
    <col min="14090" max="14090" width="16.140625" style="1" customWidth="1"/>
    <col min="14091" max="14091" width="5.5703125" style="1" customWidth="1"/>
    <col min="14092" max="14094" width="0" style="1" hidden="1" customWidth="1"/>
    <col min="14095" max="14095" width="5.7109375" style="1" customWidth="1"/>
    <col min="14096" max="14096" width="9.5703125" style="1" customWidth="1"/>
    <col min="14097" max="14097" width="10" style="1" customWidth="1"/>
    <col min="14098" max="14098" width="13.5703125" style="1" customWidth="1"/>
    <col min="14099" max="14099" width="18.85546875" style="1" customWidth="1"/>
    <col min="14100" max="14100" width="13.5703125" style="1" customWidth="1"/>
    <col min="14101" max="14101" width="18.85546875" style="1" customWidth="1"/>
    <col min="14102" max="14102" width="9.42578125" style="1" customWidth="1"/>
    <col min="14103" max="14103" width="9.5703125" style="1" customWidth="1"/>
    <col min="14104" max="14104" width="10" style="1" customWidth="1"/>
    <col min="14105" max="14105" width="13.5703125" style="1" customWidth="1"/>
    <col min="14106" max="14106" width="18.85546875" style="1" customWidth="1"/>
    <col min="14107" max="14107" width="13.5703125" style="1" customWidth="1"/>
    <col min="14108" max="14108" width="18.85546875" style="1" customWidth="1"/>
    <col min="14109" max="14109" width="5.7109375" style="1" customWidth="1"/>
    <col min="14110" max="14110" width="17.5703125" style="1" customWidth="1"/>
    <col min="14111" max="14111" width="14.28515625" style="1" customWidth="1"/>
    <col min="14112" max="14112" width="17.7109375" style="1" customWidth="1"/>
    <col min="14113" max="14113" width="7.140625" style="1" customWidth="1"/>
    <col min="14114" max="14114" width="14.42578125" style="1" customWidth="1"/>
    <col min="14115" max="14115" width="17.5703125" style="1" customWidth="1"/>
    <col min="14116" max="14116" width="14.42578125" style="1" customWidth="1"/>
    <col min="14117" max="14117" width="17.7109375" style="1" customWidth="1"/>
    <col min="14118" max="14336" width="9.140625" style="1"/>
    <col min="14337" max="14337" width="5.7109375" style="1" customWidth="1"/>
    <col min="14338" max="14338" width="9.7109375" style="1" customWidth="1"/>
    <col min="14339" max="14339" width="42.85546875" style="1" customWidth="1"/>
    <col min="14340" max="14340" width="33" style="1" customWidth="1"/>
    <col min="14341" max="14341" width="18.7109375" style="1" customWidth="1"/>
    <col min="14342" max="14342" width="19.140625" style="1" customWidth="1"/>
    <col min="14343" max="14343" width="10.85546875" style="1" customWidth="1"/>
    <col min="14344" max="14344" width="12" style="1" customWidth="1"/>
    <col min="14345" max="14345" width="12.5703125" style="1" customWidth="1"/>
    <col min="14346" max="14346" width="16.140625" style="1" customWidth="1"/>
    <col min="14347" max="14347" width="5.5703125" style="1" customWidth="1"/>
    <col min="14348" max="14350" width="0" style="1" hidden="1" customWidth="1"/>
    <col min="14351" max="14351" width="5.7109375" style="1" customWidth="1"/>
    <col min="14352" max="14352" width="9.5703125" style="1" customWidth="1"/>
    <col min="14353" max="14353" width="10" style="1" customWidth="1"/>
    <col min="14354" max="14354" width="13.5703125" style="1" customWidth="1"/>
    <col min="14355" max="14355" width="18.85546875" style="1" customWidth="1"/>
    <col min="14356" max="14356" width="13.5703125" style="1" customWidth="1"/>
    <col min="14357" max="14357" width="18.85546875" style="1" customWidth="1"/>
    <col min="14358" max="14358" width="9.42578125" style="1" customWidth="1"/>
    <col min="14359" max="14359" width="9.5703125" style="1" customWidth="1"/>
    <col min="14360" max="14360" width="10" style="1" customWidth="1"/>
    <col min="14361" max="14361" width="13.5703125" style="1" customWidth="1"/>
    <col min="14362" max="14362" width="18.85546875" style="1" customWidth="1"/>
    <col min="14363" max="14363" width="13.5703125" style="1" customWidth="1"/>
    <col min="14364" max="14364" width="18.85546875" style="1" customWidth="1"/>
    <col min="14365" max="14365" width="5.7109375" style="1" customWidth="1"/>
    <col min="14366" max="14366" width="17.5703125" style="1" customWidth="1"/>
    <col min="14367" max="14367" width="14.28515625" style="1" customWidth="1"/>
    <col min="14368" max="14368" width="17.7109375" style="1" customWidth="1"/>
    <col min="14369" max="14369" width="7.140625" style="1" customWidth="1"/>
    <col min="14370" max="14370" width="14.42578125" style="1" customWidth="1"/>
    <col min="14371" max="14371" width="17.5703125" style="1" customWidth="1"/>
    <col min="14372" max="14372" width="14.42578125" style="1" customWidth="1"/>
    <col min="14373" max="14373" width="17.7109375" style="1" customWidth="1"/>
    <col min="14374" max="14592" width="9.140625" style="1"/>
    <col min="14593" max="14593" width="5.7109375" style="1" customWidth="1"/>
    <col min="14594" max="14594" width="9.7109375" style="1" customWidth="1"/>
    <col min="14595" max="14595" width="42.85546875" style="1" customWidth="1"/>
    <col min="14596" max="14596" width="33" style="1" customWidth="1"/>
    <col min="14597" max="14597" width="18.7109375" style="1" customWidth="1"/>
    <col min="14598" max="14598" width="19.140625" style="1" customWidth="1"/>
    <col min="14599" max="14599" width="10.85546875" style="1" customWidth="1"/>
    <col min="14600" max="14600" width="12" style="1" customWidth="1"/>
    <col min="14601" max="14601" width="12.5703125" style="1" customWidth="1"/>
    <col min="14602" max="14602" width="16.140625" style="1" customWidth="1"/>
    <col min="14603" max="14603" width="5.5703125" style="1" customWidth="1"/>
    <col min="14604" max="14606" width="0" style="1" hidden="1" customWidth="1"/>
    <col min="14607" max="14607" width="5.7109375" style="1" customWidth="1"/>
    <col min="14608" max="14608" width="9.5703125" style="1" customWidth="1"/>
    <col min="14609" max="14609" width="10" style="1" customWidth="1"/>
    <col min="14610" max="14610" width="13.5703125" style="1" customWidth="1"/>
    <col min="14611" max="14611" width="18.85546875" style="1" customWidth="1"/>
    <col min="14612" max="14612" width="13.5703125" style="1" customWidth="1"/>
    <col min="14613" max="14613" width="18.85546875" style="1" customWidth="1"/>
    <col min="14614" max="14614" width="9.42578125" style="1" customWidth="1"/>
    <col min="14615" max="14615" width="9.5703125" style="1" customWidth="1"/>
    <col min="14616" max="14616" width="10" style="1" customWidth="1"/>
    <col min="14617" max="14617" width="13.5703125" style="1" customWidth="1"/>
    <col min="14618" max="14618" width="18.85546875" style="1" customWidth="1"/>
    <col min="14619" max="14619" width="13.5703125" style="1" customWidth="1"/>
    <col min="14620" max="14620" width="18.85546875" style="1" customWidth="1"/>
    <col min="14621" max="14621" width="5.7109375" style="1" customWidth="1"/>
    <col min="14622" max="14622" width="17.5703125" style="1" customWidth="1"/>
    <col min="14623" max="14623" width="14.28515625" style="1" customWidth="1"/>
    <col min="14624" max="14624" width="17.7109375" style="1" customWidth="1"/>
    <col min="14625" max="14625" width="7.140625" style="1" customWidth="1"/>
    <col min="14626" max="14626" width="14.42578125" style="1" customWidth="1"/>
    <col min="14627" max="14627" width="17.5703125" style="1" customWidth="1"/>
    <col min="14628" max="14628" width="14.42578125" style="1" customWidth="1"/>
    <col min="14629" max="14629" width="17.7109375" style="1" customWidth="1"/>
    <col min="14630" max="14848" width="9.140625" style="1"/>
    <col min="14849" max="14849" width="5.7109375" style="1" customWidth="1"/>
    <col min="14850" max="14850" width="9.7109375" style="1" customWidth="1"/>
    <col min="14851" max="14851" width="42.85546875" style="1" customWidth="1"/>
    <col min="14852" max="14852" width="33" style="1" customWidth="1"/>
    <col min="14853" max="14853" width="18.7109375" style="1" customWidth="1"/>
    <col min="14854" max="14854" width="19.140625" style="1" customWidth="1"/>
    <col min="14855" max="14855" width="10.85546875" style="1" customWidth="1"/>
    <col min="14856" max="14856" width="12" style="1" customWidth="1"/>
    <col min="14857" max="14857" width="12.5703125" style="1" customWidth="1"/>
    <col min="14858" max="14858" width="16.140625" style="1" customWidth="1"/>
    <col min="14859" max="14859" width="5.5703125" style="1" customWidth="1"/>
    <col min="14860" max="14862" width="0" style="1" hidden="1" customWidth="1"/>
    <col min="14863" max="14863" width="5.7109375" style="1" customWidth="1"/>
    <col min="14864" max="14864" width="9.5703125" style="1" customWidth="1"/>
    <col min="14865" max="14865" width="10" style="1" customWidth="1"/>
    <col min="14866" max="14866" width="13.5703125" style="1" customWidth="1"/>
    <col min="14867" max="14867" width="18.85546875" style="1" customWidth="1"/>
    <col min="14868" max="14868" width="13.5703125" style="1" customWidth="1"/>
    <col min="14869" max="14869" width="18.85546875" style="1" customWidth="1"/>
    <col min="14870" max="14870" width="9.42578125" style="1" customWidth="1"/>
    <col min="14871" max="14871" width="9.5703125" style="1" customWidth="1"/>
    <col min="14872" max="14872" width="10" style="1" customWidth="1"/>
    <col min="14873" max="14873" width="13.5703125" style="1" customWidth="1"/>
    <col min="14874" max="14874" width="18.85546875" style="1" customWidth="1"/>
    <col min="14875" max="14875" width="13.5703125" style="1" customWidth="1"/>
    <col min="14876" max="14876" width="18.85546875" style="1" customWidth="1"/>
    <col min="14877" max="14877" width="5.7109375" style="1" customWidth="1"/>
    <col min="14878" max="14878" width="17.5703125" style="1" customWidth="1"/>
    <col min="14879" max="14879" width="14.28515625" style="1" customWidth="1"/>
    <col min="14880" max="14880" width="17.7109375" style="1" customWidth="1"/>
    <col min="14881" max="14881" width="7.140625" style="1" customWidth="1"/>
    <col min="14882" max="14882" width="14.42578125" style="1" customWidth="1"/>
    <col min="14883" max="14883" width="17.5703125" style="1" customWidth="1"/>
    <col min="14884" max="14884" width="14.42578125" style="1" customWidth="1"/>
    <col min="14885" max="14885" width="17.7109375" style="1" customWidth="1"/>
    <col min="14886" max="15104" width="9.140625" style="1"/>
    <col min="15105" max="15105" width="5.7109375" style="1" customWidth="1"/>
    <col min="15106" max="15106" width="9.7109375" style="1" customWidth="1"/>
    <col min="15107" max="15107" width="42.85546875" style="1" customWidth="1"/>
    <col min="15108" max="15108" width="33" style="1" customWidth="1"/>
    <col min="15109" max="15109" width="18.7109375" style="1" customWidth="1"/>
    <col min="15110" max="15110" width="19.140625" style="1" customWidth="1"/>
    <col min="15111" max="15111" width="10.85546875" style="1" customWidth="1"/>
    <col min="15112" max="15112" width="12" style="1" customWidth="1"/>
    <col min="15113" max="15113" width="12.5703125" style="1" customWidth="1"/>
    <col min="15114" max="15114" width="16.140625" style="1" customWidth="1"/>
    <col min="15115" max="15115" width="5.5703125" style="1" customWidth="1"/>
    <col min="15116" max="15118" width="0" style="1" hidden="1" customWidth="1"/>
    <col min="15119" max="15119" width="5.7109375" style="1" customWidth="1"/>
    <col min="15120" max="15120" width="9.5703125" style="1" customWidth="1"/>
    <col min="15121" max="15121" width="10" style="1" customWidth="1"/>
    <col min="15122" max="15122" width="13.5703125" style="1" customWidth="1"/>
    <col min="15123" max="15123" width="18.85546875" style="1" customWidth="1"/>
    <col min="15124" max="15124" width="13.5703125" style="1" customWidth="1"/>
    <col min="15125" max="15125" width="18.85546875" style="1" customWidth="1"/>
    <col min="15126" max="15126" width="9.42578125" style="1" customWidth="1"/>
    <col min="15127" max="15127" width="9.5703125" style="1" customWidth="1"/>
    <col min="15128" max="15128" width="10" style="1" customWidth="1"/>
    <col min="15129" max="15129" width="13.5703125" style="1" customWidth="1"/>
    <col min="15130" max="15130" width="18.85546875" style="1" customWidth="1"/>
    <col min="15131" max="15131" width="13.5703125" style="1" customWidth="1"/>
    <col min="15132" max="15132" width="18.85546875" style="1" customWidth="1"/>
    <col min="15133" max="15133" width="5.7109375" style="1" customWidth="1"/>
    <col min="15134" max="15134" width="17.5703125" style="1" customWidth="1"/>
    <col min="15135" max="15135" width="14.28515625" style="1" customWidth="1"/>
    <col min="15136" max="15136" width="17.7109375" style="1" customWidth="1"/>
    <col min="15137" max="15137" width="7.140625" style="1" customWidth="1"/>
    <col min="15138" max="15138" width="14.42578125" style="1" customWidth="1"/>
    <col min="15139" max="15139" width="17.5703125" style="1" customWidth="1"/>
    <col min="15140" max="15140" width="14.42578125" style="1" customWidth="1"/>
    <col min="15141" max="15141" width="17.7109375" style="1" customWidth="1"/>
    <col min="15142" max="15360" width="9.140625" style="1"/>
    <col min="15361" max="15361" width="5.7109375" style="1" customWidth="1"/>
    <col min="15362" max="15362" width="9.7109375" style="1" customWidth="1"/>
    <col min="15363" max="15363" width="42.85546875" style="1" customWidth="1"/>
    <col min="15364" max="15364" width="33" style="1" customWidth="1"/>
    <col min="15365" max="15365" width="18.7109375" style="1" customWidth="1"/>
    <col min="15366" max="15366" width="19.140625" style="1" customWidth="1"/>
    <col min="15367" max="15367" width="10.85546875" style="1" customWidth="1"/>
    <col min="15368" max="15368" width="12" style="1" customWidth="1"/>
    <col min="15369" max="15369" width="12.5703125" style="1" customWidth="1"/>
    <col min="15370" max="15370" width="16.140625" style="1" customWidth="1"/>
    <col min="15371" max="15371" width="5.5703125" style="1" customWidth="1"/>
    <col min="15372" max="15374" width="0" style="1" hidden="1" customWidth="1"/>
    <col min="15375" max="15375" width="5.7109375" style="1" customWidth="1"/>
    <col min="15376" max="15376" width="9.5703125" style="1" customWidth="1"/>
    <col min="15377" max="15377" width="10" style="1" customWidth="1"/>
    <col min="15378" max="15378" width="13.5703125" style="1" customWidth="1"/>
    <col min="15379" max="15379" width="18.85546875" style="1" customWidth="1"/>
    <col min="15380" max="15380" width="13.5703125" style="1" customWidth="1"/>
    <col min="15381" max="15381" width="18.85546875" style="1" customWidth="1"/>
    <col min="15382" max="15382" width="9.42578125" style="1" customWidth="1"/>
    <col min="15383" max="15383" width="9.5703125" style="1" customWidth="1"/>
    <col min="15384" max="15384" width="10" style="1" customWidth="1"/>
    <col min="15385" max="15385" width="13.5703125" style="1" customWidth="1"/>
    <col min="15386" max="15386" width="18.85546875" style="1" customWidth="1"/>
    <col min="15387" max="15387" width="13.5703125" style="1" customWidth="1"/>
    <col min="15388" max="15388" width="18.85546875" style="1" customWidth="1"/>
    <col min="15389" max="15389" width="5.7109375" style="1" customWidth="1"/>
    <col min="15390" max="15390" width="17.5703125" style="1" customWidth="1"/>
    <col min="15391" max="15391" width="14.28515625" style="1" customWidth="1"/>
    <col min="15392" max="15392" width="17.7109375" style="1" customWidth="1"/>
    <col min="15393" max="15393" width="7.140625" style="1" customWidth="1"/>
    <col min="15394" max="15394" width="14.42578125" style="1" customWidth="1"/>
    <col min="15395" max="15395" width="17.5703125" style="1" customWidth="1"/>
    <col min="15396" max="15396" width="14.42578125" style="1" customWidth="1"/>
    <col min="15397" max="15397" width="17.7109375" style="1" customWidth="1"/>
    <col min="15398" max="15616" width="9.140625" style="1"/>
    <col min="15617" max="15617" width="5.7109375" style="1" customWidth="1"/>
    <col min="15618" max="15618" width="9.7109375" style="1" customWidth="1"/>
    <col min="15619" max="15619" width="42.85546875" style="1" customWidth="1"/>
    <col min="15620" max="15620" width="33" style="1" customWidth="1"/>
    <col min="15621" max="15621" width="18.7109375" style="1" customWidth="1"/>
    <col min="15622" max="15622" width="19.140625" style="1" customWidth="1"/>
    <col min="15623" max="15623" width="10.85546875" style="1" customWidth="1"/>
    <col min="15624" max="15624" width="12" style="1" customWidth="1"/>
    <col min="15625" max="15625" width="12.5703125" style="1" customWidth="1"/>
    <col min="15626" max="15626" width="16.140625" style="1" customWidth="1"/>
    <col min="15627" max="15627" width="5.5703125" style="1" customWidth="1"/>
    <col min="15628" max="15630" width="0" style="1" hidden="1" customWidth="1"/>
    <col min="15631" max="15631" width="5.7109375" style="1" customWidth="1"/>
    <col min="15632" max="15632" width="9.5703125" style="1" customWidth="1"/>
    <col min="15633" max="15633" width="10" style="1" customWidth="1"/>
    <col min="15634" max="15634" width="13.5703125" style="1" customWidth="1"/>
    <col min="15635" max="15635" width="18.85546875" style="1" customWidth="1"/>
    <col min="15636" max="15636" width="13.5703125" style="1" customWidth="1"/>
    <col min="15637" max="15637" width="18.85546875" style="1" customWidth="1"/>
    <col min="15638" max="15638" width="9.42578125" style="1" customWidth="1"/>
    <col min="15639" max="15639" width="9.5703125" style="1" customWidth="1"/>
    <col min="15640" max="15640" width="10" style="1" customWidth="1"/>
    <col min="15641" max="15641" width="13.5703125" style="1" customWidth="1"/>
    <col min="15642" max="15642" width="18.85546875" style="1" customWidth="1"/>
    <col min="15643" max="15643" width="13.5703125" style="1" customWidth="1"/>
    <col min="15644" max="15644" width="18.85546875" style="1" customWidth="1"/>
    <col min="15645" max="15645" width="5.7109375" style="1" customWidth="1"/>
    <col min="15646" max="15646" width="17.5703125" style="1" customWidth="1"/>
    <col min="15647" max="15647" width="14.28515625" style="1" customWidth="1"/>
    <col min="15648" max="15648" width="17.7109375" style="1" customWidth="1"/>
    <col min="15649" max="15649" width="7.140625" style="1" customWidth="1"/>
    <col min="15650" max="15650" width="14.42578125" style="1" customWidth="1"/>
    <col min="15651" max="15651" width="17.5703125" style="1" customWidth="1"/>
    <col min="15652" max="15652" width="14.42578125" style="1" customWidth="1"/>
    <col min="15653" max="15653" width="17.7109375" style="1" customWidth="1"/>
    <col min="15654" max="15872" width="9.140625" style="1"/>
    <col min="15873" max="15873" width="5.7109375" style="1" customWidth="1"/>
    <col min="15874" max="15874" width="9.7109375" style="1" customWidth="1"/>
    <col min="15875" max="15875" width="42.85546875" style="1" customWidth="1"/>
    <col min="15876" max="15876" width="33" style="1" customWidth="1"/>
    <col min="15877" max="15877" width="18.7109375" style="1" customWidth="1"/>
    <col min="15878" max="15878" width="19.140625" style="1" customWidth="1"/>
    <col min="15879" max="15879" width="10.85546875" style="1" customWidth="1"/>
    <col min="15880" max="15880" width="12" style="1" customWidth="1"/>
    <col min="15881" max="15881" width="12.5703125" style="1" customWidth="1"/>
    <col min="15882" max="15882" width="16.140625" style="1" customWidth="1"/>
    <col min="15883" max="15883" width="5.5703125" style="1" customWidth="1"/>
    <col min="15884" max="15886" width="0" style="1" hidden="1" customWidth="1"/>
    <col min="15887" max="15887" width="5.7109375" style="1" customWidth="1"/>
    <col min="15888" max="15888" width="9.5703125" style="1" customWidth="1"/>
    <col min="15889" max="15889" width="10" style="1" customWidth="1"/>
    <col min="15890" max="15890" width="13.5703125" style="1" customWidth="1"/>
    <col min="15891" max="15891" width="18.85546875" style="1" customWidth="1"/>
    <col min="15892" max="15892" width="13.5703125" style="1" customWidth="1"/>
    <col min="15893" max="15893" width="18.85546875" style="1" customWidth="1"/>
    <col min="15894" max="15894" width="9.42578125" style="1" customWidth="1"/>
    <col min="15895" max="15895" width="9.5703125" style="1" customWidth="1"/>
    <col min="15896" max="15896" width="10" style="1" customWidth="1"/>
    <col min="15897" max="15897" width="13.5703125" style="1" customWidth="1"/>
    <col min="15898" max="15898" width="18.85546875" style="1" customWidth="1"/>
    <col min="15899" max="15899" width="13.5703125" style="1" customWidth="1"/>
    <col min="15900" max="15900" width="18.85546875" style="1" customWidth="1"/>
    <col min="15901" max="15901" width="5.7109375" style="1" customWidth="1"/>
    <col min="15902" max="15902" width="17.5703125" style="1" customWidth="1"/>
    <col min="15903" max="15903" width="14.28515625" style="1" customWidth="1"/>
    <col min="15904" max="15904" width="17.7109375" style="1" customWidth="1"/>
    <col min="15905" max="15905" width="7.140625" style="1" customWidth="1"/>
    <col min="15906" max="15906" width="14.42578125" style="1" customWidth="1"/>
    <col min="15907" max="15907" width="17.5703125" style="1" customWidth="1"/>
    <col min="15908" max="15908" width="14.42578125" style="1" customWidth="1"/>
    <col min="15909" max="15909" width="17.7109375" style="1" customWidth="1"/>
    <col min="15910" max="16128" width="9.140625" style="1"/>
    <col min="16129" max="16129" width="5.7109375" style="1" customWidth="1"/>
    <col min="16130" max="16130" width="9.7109375" style="1" customWidth="1"/>
    <col min="16131" max="16131" width="42.85546875" style="1" customWidth="1"/>
    <col min="16132" max="16132" width="33" style="1" customWidth="1"/>
    <col min="16133" max="16133" width="18.7109375" style="1" customWidth="1"/>
    <col min="16134" max="16134" width="19.140625" style="1" customWidth="1"/>
    <col min="16135" max="16135" width="10.85546875" style="1" customWidth="1"/>
    <col min="16136" max="16136" width="12" style="1" customWidth="1"/>
    <col min="16137" max="16137" width="12.5703125" style="1" customWidth="1"/>
    <col min="16138" max="16138" width="16.140625" style="1" customWidth="1"/>
    <col min="16139" max="16139" width="5.5703125" style="1" customWidth="1"/>
    <col min="16140" max="16142" width="0" style="1" hidden="1" customWidth="1"/>
    <col min="16143" max="16143" width="5.7109375" style="1" customWidth="1"/>
    <col min="16144" max="16144" width="9.5703125" style="1" customWidth="1"/>
    <col min="16145" max="16145" width="10" style="1" customWidth="1"/>
    <col min="16146" max="16146" width="13.5703125" style="1" customWidth="1"/>
    <col min="16147" max="16147" width="18.85546875" style="1" customWidth="1"/>
    <col min="16148" max="16148" width="13.5703125" style="1" customWidth="1"/>
    <col min="16149" max="16149" width="18.85546875" style="1" customWidth="1"/>
    <col min="16150" max="16150" width="9.42578125" style="1" customWidth="1"/>
    <col min="16151" max="16151" width="9.5703125" style="1" customWidth="1"/>
    <col min="16152" max="16152" width="10" style="1" customWidth="1"/>
    <col min="16153" max="16153" width="13.5703125" style="1" customWidth="1"/>
    <col min="16154" max="16154" width="18.85546875" style="1" customWidth="1"/>
    <col min="16155" max="16155" width="13.5703125" style="1" customWidth="1"/>
    <col min="16156" max="16156" width="18.85546875" style="1" customWidth="1"/>
    <col min="16157" max="16157" width="5.7109375" style="1" customWidth="1"/>
    <col min="16158" max="16158" width="17.5703125" style="1" customWidth="1"/>
    <col min="16159" max="16159" width="14.28515625" style="1" customWidth="1"/>
    <col min="16160" max="16160" width="17.7109375" style="1" customWidth="1"/>
    <col min="16161" max="16161" width="7.140625" style="1" customWidth="1"/>
    <col min="16162" max="16162" width="14.42578125" style="1" customWidth="1"/>
    <col min="16163" max="16163" width="17.5703125" style="1" customWidth="1"/>
    <col min="16164" max="16164" width="14.42578125" style="1" customWidth="1"/>
    <col min="16165" max="16165" width="17.7109375" style="1" customWidth="1"/>
    <col min="16166" max="16384" width="9.140625" style="1"/>
  </cols>
  <sheetData>
    <row r="1" spans="1:38" ht="90" customHeight="1">
      <c r="D1" s="2"/>
      <c r="E1" s="286" t="s">
        <v>199</v>
      </c>
      <c r="F1" s="286"/>
      <c r="G1" s="286"/>
      <c r="H1" s="286"/>
      <c r="I1" s="286"/>
      <c r="J1" s="286"/>
      <c r="L1" s="4" t="s">
        <v>0</v>
      </c>
      <c r="N1" s="5">
        <v>4</v>
      </c>
    </row>
    <row r="2" spans="1:38" ht="16.5" customHeight="1">
      <c r="D2" s="2"/>
      <c r="E2" s="286"/>
      <c r="F2" s="286"/>
      <c r="G2" s="286"/>
      <c r="H2" s="286"/>
      <c r="I2" s="286"/>
      <c r="J2" s="286"/>
      <c r="L2" s="8" t="e">
        <f ca="1">INDIRECT("лоты!C"&amp;SUM(N1,3))</f>
        <v>#REF!</v>
      </c>
      <c r="M2" s="9" t="s">
        <v>1</v>
      </c>
      <c r="N2" s="10"/>
      <c r="O2" s="11"/>
      <c r="P2" s="267" t="s">
        <v>2</v>
      </c>
      <c r="Q2" s="267"/>
      <c r="R2" s="267"/>
      <c r="S2" s="267"/>
      <c r="T2" s="267"/>
      <c r="U2" s="267"/>
      <c r="V2" s="267"/>
      <c r="W2" s="267"/>
      <c r="X2" s="267"/>
      <c r="Y2" s="267"/>
      <c r="Z2" s="267"/>
      <c r="AA2" s="267"/>
      <c r="AB2" s="267"/>
      <c r="AD2" s="12"/>
      <c r="AE2" s="12"/>
      <c r="AF2" s="12"/>
      <c r="AG2" s="12"/>
      <c r="AH2" s="13"/>
      <c r="AI2" s="12"/>
      <c r="AJ2" s="12"/>
      <c r="AK2" s="13"/>
      <c r="AL2" s="12"/>
    </row>
    <row r="3" spans="1:38" ht="15" customHeight="1">
      <c r="D3" s="2"/>
      <c r="E3" s="286"/>
      <c r="F3" s="286"/>
      <c r="G3" s="286"/>
      <c r="H3" s="286"/>
      <c r="I3" s="286"/>
      <c r="J3" s="286"/>
      <c r="L3" s="1" t="e">
        <f ca="1">IF(INDIRECT("лоты!d"&amp;SUM(N1,3))="","",INDIRECT("лоты!d"&amp;SUM(N1,3)))</f>
        <v>#REF!</v>
      </c>
      <c r="M3" s="1" t="s">
        <v>3</v>
      </c>
      <c r="N3" s="14"/>
      <c r="O3" s="11"/>
      <c r="AI3" s="12"/>
      <c r="AJ3" s="12"/>
      <c r="AK3" s="13"/>
      <c r="AL3" s="12"/>
    </row>
    <row r="4" spans="1:38" ht="15" customHeight="1">
      <c r="L4" s="9">
        <v>456</v>
      </c>
      <c r="M4" s="9" t="s">
        <v>4</v>
      </c>
      <c r="N4" s="10"/>
      <c r="O4" s="11"/>
      <c r="P4" s="279" t="s">
        <v>5</v>
      </c>
      <c r="Q4" s="279" t="s">
        <v>6</v>
      </c>
      <c r="R4" s="279" t="s">
        <v>7</v>
      </c>
      <c r="S4" s="279" t="s">
        <v>8</v>
      </c>
      <c r="T4" s="279" t="s">
        <v>9</v>
      </c>
      <c r="U4" s="279" t="s">
        <v>10</v>
      </c>
      <c r="V4" s="279" t="s">
        <v>11</v>
      </c>
      <c r="W4" s="279" t="s">
        <v>12</v>
      </c>
      <c r="X4" s="269" t="s">
        <v>13</v>
      </c>
      <c r="Y4" s="271" t="s">
        <v>14</v>
      </c>
      <c r="Z4" s="272"/>
      <c r="AA4" s="271" t="s">
        <v>15</v>
      </c>
      <c r="AB4" s="272"/>
      <c r="AI4" s="12"/>
      <c r="AJ4" s="12"/>
      <c r="AK4" s="13"/>
      <c r="AL4" s="12"/>
    </row>
    <row r="5" spans="1:38" ht="15" customHeight="1">
      <c r="B5" s="285" t="s">
        <v>16</v>
      </c>
      <c r="C5" s="285"/>
      <c r="D5" s="285"/>
      <c r="E5" s="285"/>
      <c r="F5" s="285"/>
      <c r="G5" s="285"/>
      <c r="H5" s="285"/>
      <c r="I5" s="285"/>
      <c r="J5" s="285"/>
      <c r="L5" s="12">
        <v>475</v>
      </c>
      <c r="M5" s="12" t="s">
        <v>17</v>
      </c>
      <c r="N5" s="14"/>
      <c r="O5" s="11"/>
      <c r="P5" s="280"/>
      <c r="Q5" s="280"/>
      <c r="R5" s="280"/>
      <c r="S5" s="280"/>
      <c r="T5" s="280"/>
      <c r="U5" s="280"/>
      <c r="V5" s="280"/>
      <c r="W5" s="280"/>
      <c r="X5" s="269"/>
      <c r="Y5" s="273"/>
      <c r="Z5" s="274"/>
      <c r="AA5" s="273"/>
      <c r="AB5" s="274"/>
      <c r="AI5" s="12"/>
      <c r="AJ5" s="12"/>
      <c r="AK5" s="13"/>
      <c r="AL5" s="12"/>
    </row>
    <row r="6" spans="1:38" ht="15.75" customHeight="1">
      <c r="B6" s="285"/>
      <c r="C6" s="285"/>
      <c r="D6" s="285"/>
      <c r="E6" s="285"/>
      <c r="F6" s="285"/>
      <c r="G6" s="285"/>
      <c r="H6" s="285"/>
      <c r="I6" s="285"/>
      <c r="J6" s="285"/>
      <c r="L6" s="15">
        <v>937</v>
      </c>
      <c r="M6" s="9" t="s">
        <v>18</v>
      </c>
      <c r="N6" s="9"/>
      <c r="P6" s="280"/>
      <c r="Q6" s="280"/>
      <c r="R6" s="280"/>
      <c r="S6" s="280"/>
      <c r="T6" s="280"/>
      <c r="U6" s="280"/>
      <c r="V6" s="280"/>
      <c r="W6" s="280"/>
      <c r="X6" s="269"/>
      <c r="Y6" s="273"/>
      <c r="Z6" s="274"/>
      <c r="AA6" s="273"/>
      <c r="AB6" s="274"/>
      <c r="AI6" s="12"/>
      <c r="AJ6" s="12"/>
      <c r="AK6" s="13"/>
      <c r="AL6" s="12"/>
    </row>
    <row r="7" spans="1:38" ht="15.75" customHeight="1">
      <c r="A7" s="16"/>
      <c r="L7" s="12">
        <v>938</v>
      </c>
      <c r="M7" s="12" t="s">
        <v>19</v>
      </c>
      <c r="N7" s="12"/>
      <c r="P7" s="281"/>
      <c r="Q7" s="281"/>
      <c r="R7" s="281"/>
      <c r="S7" s="281"/>
      <c r="T7" s="281"/>
      <c r="U7" s="281"/>
      <c r="V7" s="281"/>
      <c r="W7" s="281"/>
      <c r="X7" s="269"/>
      <c r="Y7" s="275"/>
      <c r="Z7" s="276"/>
      <c r="AA7" s="275"/>
      <c r="AB7" s="276"/>
      <c r="AI7" s="12"/>
      <c r="AJ7" s="12"/>
      <c r="AK7" s="13"/>
      <c r="AL7" s="12"/>
    </row>
    <row r="8" spans="1:38" ht="15.75" customHeight="1">
      <c r="A8" s="16"/>
      <c r="B8" s="285" t="s">
        <v>20</v>
      </c>
      <c r="C8" s="285"/>
      <c r="D8" s="285"/>
      <c r="E8" s="285"/>
      <c r="F8" s="285"/>
      <c r="G8" s="285"/>
      <c r="H8" s="285"/>
      <c r="I8" s="285"/>
      <c r="J8" s="285"/>
      <c r="L8" s="9">
        <v>1</v>
      </c>
      <c r="M8" s="9" t="s">
        <v>21</v>
      </c>
      <c r="N8" s="9"/>
      <c r="P8" s="17">
        <v>1</v>
      </c>
      <c r="Q8" s="18">
        <v>1</v>
      </c>
      <c r="R8" s="18">
        <v>1</v>
      </c>
      <c r="S8" s="18">
        <v>1</v>
      </c>
      <c r="T8" s="18">
        <v>1</v>
      </c>
      <c r="U8" s="18">
        <v>1</v>
      </c>
      <c r="V8" s="18">
        <v>0</v>
      </c>
      <c r="W8" s="18">
        <v>0</v>
      </c>
      <c r="X8" s="18">
        <v>0</v>
      </c>
      <c r="Y8" s="277" t="s">
        <v>22</v>
      </c>
      <c r="Z8" s="277"/>
      <c r="AA8" s="277" t="s">
        <v>23</v>
      </c>
      <c r="AB8" s="277"/>
      <c r="AD8" s="12"/>
      <c r="AE8" s="12"/>
      <c r="AF8" s="12"/>
      <c r="AG8" s="12"/>
      <c r="AH8" s="13"/>
      <c r="AI8" s="12"/>
      <c r="AJ8" s="12"/>
      <c r="AK8" s="13"/>
      <c r="AL8" s="12"/>
    </row>
    <row r="9" spans="1:38" ht="15.75" customHeight="1">
      <c r="A9" s="16"/>
      <c r="B9" s="285"/>
      <c r="C9" s="285"/>
      <c r="D9" s="285"/>
      <c r="E9" s="285"/>
      <c r="F9" s="285"/>
      <c r="G9" s="285"/>
      <c r="H9" s="285"/>
      <c r="I9" s="285"/>
      <c r="J9" s="285"/>
      <c r="L9" s="9" t="s">
        <v>24</v>
      </c>
      <c r="M9" s="9" t="s">
        <v>25</v>
      </c>
      <c r="N9" s="9"/>
      <c r="P9" s="17">
        <v>2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1</v>
      </c>
      <c r="W9" s="18">
        <v>1</v>
      </c>
      <c r="X9" s="18">
        <v>1</v>
      </c>
      <c r="Y9" s="277" t="s">
        <v>22</v>
      </c>
      <c r="Z9" s="277"/>
      <c r="AA9" s="277" t="s">
        <v>23</v>
      </c>
      <c r="AB9" s="277"/>
      <c r="AD9" s="12"/>
      <c r="AE9" s="12"/>
      <c r="AF9" s="12"/>
      <c r="AG9" s="12"/>
      <c r="AH9" s="13"/>
      <c r="AI9" s="12"/>
      <c r="AJ9" s="12"/>
      <c r="AK9" s="13"/>
      <c r="AL9" s="12"/>
    </row>
    <row r="10" spans="1:38" ht="15.75" customHeight="1">
      <c r="A10" s="16"/>
      <c r="B10" s="284" t="s">
        <v>26</v>
      </c>
      <c r="C10" s="284"/>
      <c r="D10" s="284"/>
      <c r="E10" s="284"/>
      <c r="F10" s="284"/>
      <c r="G10" s="284"/>
      <c r="H10" s="284"/>
      <c r="I10" s="284"/>
      <c r="J10" s="284"/>
      <c r="L10" s="19" t="e">
        <f ca="1">INDIRECT("лоты!e"&amp;SUM(N1,3))</f>
        <v>#REF!</v>
      </c>
      <c r="M10" s="9" t="s">
        <v>27</v>
      </c>
      <c r="N10" s="9"/>
      <c r="P10" s="17">
        <v>3</v>
      </c>
      <c r="Q10" s="18">
        <v>1</v>
      </c>
      <c r="R10" s="18">
        <v>1</v>
      </c>
      <c r="S10" s="18">
        <v>1</v>
      </c>
      <c r="T10" s="18">
        <v>1</v>
      </c>
      <c r="U10" s="18">
        <v>1</v>
      </c>
      <c r="V10" s="18">
        <v>0</v>
      </c>
      <c r="W10" s="18">
        <v>0</v>
      </c>
      <c r="X10" s="18">
        <v>0</v>
      </c>
      <c r="Y10" s="277" t="s">
        <v>28</v>
      </c>
      <c r="Z10" s="277"/>
      <c r="AA10" s="277" t="s">
        <v>29</v>
      </c>
      <c r="AB10" s="277"/>
      <c r="AD10" s="12"/>
      <c r="AE10" s="12"/>
      <c r="AF10" s="12"/>
      <c r="AG10" s="12"/>
      <c r="AH10" s="13"/>
      <c r="AI10" s="12"/>
      <c r="AJ10" s="12"/>
      <c r="AK10" s="13"/>
      <c r="AL10" s="12"/>
    </row>
    <row r="11" spans="1:38" ht="15.75" customHeight="1">
      <c r="A11" s="16"/>
      <c r="B11" s="284"/>
      <c r="C11" s="284"/>
      <c r="D11" s="284"/>
      <c r="E11" s="284"/>
      <c r="F11" s="284"/>
      <c r="G11" s="284"/>
      <c r="H11" s="284"/>
      <c r="I11" s="284"/>
      <c r="J11" s="284"/>
      <c r="L11" s="12" t="e">
        <f>INDEX(C112:C220,MATCH(L9,C112:C220,0)-1)</f>
        <v>#N/A</v>
      </c>
      <c r="M11" s="20" t="s">
        <v>30</v>
      </c>
      <c r="N11" s="12"/>
      <c r="O11" s="21"/>
      <c r="P11" s="17">
        <v>4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1</v>
      </c>
      <c r="W11" s="18">
        <v>1</v>
      </c>
      <c r="X11" s="18">
        <v>1</v>
      </c>
      <c r="Y11" s="277" t="s">
        <v>28</v>
      </c>
      <c r="Z11" s="277"/>
      <c r="AA11" s="277" t="s">
        <v>29</v>
      </c>
      <c r="AB11" s="277"/>
      <c r="AD11" s="12"/>
      <c r="AE11" s="12"/>
      <c r="AF11" s="12"/>
      <c r="AG11" s="12"/>
      <c r="AH11" s="13"/>
      <c r="AI11" s="12"/>
      <c r="AJ11" s="12"/>
      <c r="AK11" s="13"/>
      <c r="AL11" s="12"/>
    </row>
    <row r="12" spans="1:38" ht="15.75" customHeight="1">
      <c r="A12" s="16"/>
      <c r="L12" s="20"/>
      <c r="M12" s="12"/>
      <c r="N12" s="22" t="s">
        <v>31</v>
      </c>
      <c r="O12" s="21"/>
      <c r="AD12" s="12"/>
      <c r="AE12" s="12"/>
      <c r="AF12" s="12"/>
      <c r="AG12" s="12"/>
      <c r="AH12" s="13"/>
      <c r="AI12" s="12"/>
      <c r="AJ12" s="12"/>
      <c r="AK12" s="13"/>
      <c r="AL12" s="12"/>
    </row>
    <row r="13" spans="1:38" ht="15.75" customHeight="1">
      <c r="A13" s="16"/>
      <c r="L13" s="23">
        <v>23.274999999999999</v>
      </c>
      <c r="M13" s="12" t="s">
        <v>32</v>
      </c>
      <c r="N13" s="24">
        <f>L13-E39</f>
        <v>4.9999999999990052E-3</v>
      </c>
      <c r="O13" s="21"/>
      <c r="P13" s="270" t="s">
        <v>33</v>
      </c>
      <c r="Q13" s="270"/>
      <c r="R13" s="270"/>
      <c r="S13" s="270"/>
      <c r="T13" s="270"/>
      <c r="U13" s="270"/>
      <c r="V13" s="270"/>
      <c r="W13" s="270"/>
      <c r="X13" s="270"/>
      <c r="Y13" s="270"/>
      <c r="Z13" s="270"/>
      <c r="AA13" s="270"/>
      <c r="AB13" s="270"/>
      <c r="AC13" s="25"/>
      <c r="AD13" s="12"/>
      <c r="AE13" s="12"/>
      <c r="AF13" s="12"/>
      <c r="AG13" s="12"/>
      <c r="AH13" s="13"/>
      <c r="AI13" s="12"/>
      <c r="AJ13" s="12"/>
      <c r="AK13" s="13"/>
      <c r="AL13" s="12"/>
    </row>
    <row r="14" spans="1:38" ht="15.75" customHeight="1">
      <c r="A14" s="16"/>
      <c r="B14" s="285" t="s">
        <v>34</v>
      </c>
      <c r="C14" s="285"/>
      <c r="D14" s="285"/>
      <c r="E14" s="285"/>
      <c r="F14" s="285"/>
      <c r="G14" s="285"/>
      <c r="H14" s="285"/>
      <c r="I14" s="285"/>
      <c r="J14" s="285"/>
      <c r="L14" s="26">
        <v>10.952999999999999</v>
      </c>
      <c r="M14" s="1" t="s">
        <v>35</v>
      </c>
      <c r="N14" s="24">
        <f>L14-E35</f>
        <v>3.0000000000001137E-3</v>
      </c>
      <c r="O14" s="21"/>
      <c r="AD14" s="12"/>
      <c r="AE14" s="12"/>
      <c r="AF14" s="12"/>
      <c r="AG14" s="12"/>
      <c r="AH14" s="13"/>
      <c r="AI14" s="12"/>
      <c r="AJ14" s="12"/>
      <c r="AK14" s="13"/>
      <c r="AL14" s="12"/>
    </row>
    <row r="15" spans="1:38" ht="15.75" customHeight="1">
      <c r="A15" s="16"/>
      <c r="B15" s="285"/>
      <c r="C15" s="285"/>
      <c r="D15" s="285"/>
      <c r="E15" s="285"/>
      <c r="F15" s="285"/>
      <c r="G15" s="285"/>
      <c r="H15" s="285"/>
      <c r="I15" s="285"/>
      <c r="J15" s="285"/>
      <c r="L15" s="26">
        <v>12.321999999999999</v>
      </c>
      <c r="M15" s="12" t="s">
        <v>36</v>
      </c>
      <c r="N15" s="24">
        <f>L15-E37</f>
        <v>1.9999999999988916E-3</v>
      </c>
      <c r="O15" s="21"/>
      <c r="P15" s="268" t="s">
        <v>5</v>
      </c>
      <c r="Q15" s="268"/>
      <c r="R15" s="268"/>
      <c r="S15" s="268"/>
      <c r="T15" s="269" t="s">
        <v>37</v>
      </c>
      <c r="U15" s="269"/>
      <c r="V15" s="269"/>
      <c r="W15" s="269" t="s">
        <v>38</v>
      </c>
      <c r="X15" s="269"/>
      <c r="Y15" s="269"/>
      <c r="Z15" s="269" t="s">
        <v>39</v>
      </c>
      <c r="AA15" s="269"/>
      <c r="AB15" s="269"/>
      <c r="AD15" s="12"/>
      <c r="AE15" s="12"/>
      <c r="AF15" s="12"/>
      <c r="AG15" s="12"/>
      <c r="AH15" s="13"/>
      <c r="AI15" s="12"/>
      <c r="AJ15" s="12"/>
      <c r="AK15" s="13"/>
      <c r="AL15" s="12"/>
    </row>
    <row r="16" spans="1:38" ht="15.75" customHeight="1">
      <c r="A16" s="16"/>
      <c r="B16" s="284" t="s">
        <v>40</v>
      </c>
      <c r="C16" s="284"/>
      <c r="D16" s="284"/>
      <c r="E16" s="284"/>
      <c r="F16" s="284"/>
      <c r="G16" s="284"/>
      <c r="H16" s="284"/>
      <c r="I16" s="284"/>
      <c r="J16" s="284"/>
      <c r="L16" s="20"/>
      <c r="M16" s="12"/>
      <c r="N16" s="12"/>
      <c r="O16" s="21"/>
      <c r="P16" s="268"/>
      <c r="Q16" s="268"/>
      <c r="R16" s="268"/>
      <c r="S16" s="268"/>
      <c r="T16" s="269"/>
      <c r="U16" s="269"/>
      <c r="V16" s="269"/>
      <c r="W16" s="269"/>
      <c r="X16" s="269"/>
      <c r="Y16" s="269"/>
      <c r="Z16" s="269"/>
      <c r="AA16" s="269"/>
      <c r="AB16" s="269"/>
      <c r="AD16" s="27"/>
      <c r="AE16" s="28"/>
      <c r="AF16" s="27"/>
      <c r="AG16" s="12"/>
      <c r="AH16" s="29"/>
      <c r="AI16" s="12"/>
      <c r="AJ16" s="29"/>
      <c r="AK16" s="12"/>
      <c r="AL16" s="12"/>
    </row>
    <row r="17" spans="1:38" ht="15.75" customHeight="1">
      <c r="A17" s="16"/>
      <c r="B17" s="284"/>
      <c r="C17" s="284"/>
      <c r="D17" s="284"/>
      <c r="E17" s="284"/>
      <c r="F17" s="284"/>
      <c r="G17" s="284"/>
      <c r="H17" s="284"/>
      <c r="I17" s="284"/>
      <c r="J17" s="284"/>
      <c r="L17" s="12"/>
      <c r="M17" s="12"/>
      <c r="N17" s="12"/>
      <c r="O17" s="21"/>
      <c r="P17" s="268" t="s">
        <v>41</v>
      </c>
      <c r="Q17" s="268"/>
      <c r="R17" s="268"/>
      <c r="S17" s="268"/>
      <c r="T17" s="269" t="s">
        <v>42</v>
      </c>
      <c r="U17" s="269"/>
      <c r="V17" s="269"/>
      <c r="W17" s="269" t="s">
        <v>43</v>
      </c>
      <c r="X17" s="269"/>
      <c r="Y17" s="269"/>
      <c r="Z17" s="269" t="s">
        <v>41</v>
      </c>
      <c r="AA17" s="269"/>
      <c r="AB17" s="269"/>
      <c r="AD17" s="27"/>
      <c r="AE17" s="28"/>
      <c r="AF17" s="27"/>
      <c r="AG17" s="12"/>
      <c r="AH17" s="29"/>
      <c r="AI17" s="12"/>
      <c r="AJ17" s="29"/>
      <c r="AK17" s="12"/>
      <c r="AL17" s="12"/>
    </row>
    <row r="18" spans="1:38" ht="15.75" customHeight="1">
      <c r="A18" s="16"/>
      <c r="L18" s="12"/>
      <c r="M18" s="12" t="s">
        <v>44</v>
      </c>
      <c r="N18" s="12"/>
      <c r="O18" s="21"/>
      <c r="AD18" s="27"/>
      <c r="AE18" s="28"/>
      <c r="AF18" s="27"/>
      <c r="AG18" s="12"/>
      <c r="AH18" s="29"/>
      <c r="AI18" s="12"/>
      <c r="AJ18" s="29"/>
      <c r="AK18" s="12"/>
      <c r="AL18" s="12"/>
    </row>
    <row r="19" spans="1:38" ht="15.75" customHeight="1">
      <c r="A19" s="16"/>
      <c r="B19" s="285" t="s">
        <v>45</v>
      </c>
      <c r="C19" s="285"/>
      <c r="D19" s="285"/>
      <c r="E19" s="285"/>
      <c r="F19" s="285"/>
      <c r="G19" s="285"/>
      <c r="H19" s="285"/>
      <c r="I19" s="285"/>
      <c r="J19" s="285"/>
      <c r="L19" s="12"/>
      <c r="M19" s="12" t="s">
        <v>46</v>
      </c>
      <c r="N19" s="12"/>
      <c r="O19" s="21"/>
      <c r="P19" s="267" t="s">
        <v>47</v>
      </c>
      <c r="Q19" s="267"/>
      <c r="R19" s="267"/>
      <c r="S19" s="267"/>
      <c r="T19" s="267"/>
      <c r="U19" s="267"/>
      <c r="V19" s="267"/>
      <c r="W19" s="267"/>
      <c r="X19" s="267"/>
      <c r="Y19" s="267"/>
      <c r="Z19" s="267"/>
      <c r="AA19" s="267"/>
      <c r="AB19" s="267"/>
      <c r="AD19" s="27"/>
      <c r="AE19" s="28"/>
      <c r="AF19" s="27"/>
      <c r="AG19" s="12"/>
      <c r="AH19" s="29"/>
      <c r="AI19" s="12"/>
      <c r="AJ19" s="29"/>
      <c r="AK19" s="12"/>
      <c r="AL19" s="12"/>
    </row>
    <row r="20" spans="1:38" ht="15.75" customHeight="1">
      <c r="A20" s="16"/>
      <c r="B20" s="285"/>
      <c r="C20" s="285"/>
      <c r="D20" s="285"/>
      <c r="E20" s="285"/>
      <c r="F20" s="285"/>
      <c r="G20" s="285"/>
      <c r="H20" s="285"/>
      <c r="I20" s="285"/>
      <c r="J20" s="285"/>
      <c r="L20" s="12"/>
      <c r="M20" s="12"/>
      <c r="N20" s="12"/>
      <c r="O20" s="21"/>
      <c r="Q20" s="30"/>
      <c r="R20" s="30" t="s">
        <v>48</v>
      </c>
      <c r="S20" s="30" t="s">
        <v>49</v>
      </c>
      <c r="T20" s="30" t="s">
        <v>50</v>
      </c>
      <c r="U20" s="30" t="s">
        <v>51</v>
      </c>
      <c r="V20" s="30"/>
      <c r="W20" s="30"/>
      <c r="X20" s="31"/>
      <c r="Y20" s="31" t="s">
        <v>52</v>
      </c>
      <c r="Z20" s="31" t="s">
        <v>53</v>
      </c>
      <c r="AA20" s="31" t="s">
        <v>54</v>
      </c>
      <c r="AB20" s="31" t="s">
        <v>55</v>
      </c>
      <c r="AD20" s="27"/>
      <c r="AE20" s="28"/>
      <c r="AF20" s="27"/>
      <c r="AG20" s="12"/>
      <c r="AH20" s="29"/>
      <c r="AI20" s="12"/>
      <c r="AJ20" s="29"/>
      <c r="AK20" s="12"/>
      <c r="AL20" s="12"/>
    </row>
    <row r="21" spans="1:38" ht="15.75" customHeight="1">
      <c r="A21" s="16"/>
      <c r="P21" s="252" t="s">
        <v>5</v>
      </c>
      <c r="Q21" s="252" t="s">
        <v>56</v>
      </c>
      <c r="R21" s="250" t="s">
        <v>57</v>
      </c>
      <c r="S21" s="251"/>
      <c r="T21" s="250" t="s">
        <v>58</v>
      </c>
      <c r="U21" s="251"/>
      <c r="V21" s="32"/>
      <c r="W21" s="252" t="s">
        <v>5</v>
      </c>
      <c r="X21" s="252" t="s">
        <v>56</v>
      </c>
      <c r="Y21" s="250" t="s">
        <v>57</v>
      </c>
      <c r="Z21" s="251"/>
      <c r="AA21" s="250" t="s">
        <v>58</v>
      </c>
      <c r="AB21" s="251"/>
      <c r="AD21" s="27"/>
      <c r="AE21" s="28"/>
      <c r="AF21" s="27"/>
      <c r="AG21" s="12"/>
      <c r="AH21" s="29"/>
      <c r="AI21" s="12"/>
      <c r="AJ21" s="29"/>
      <c r="AK21" s="12"/>
      <c r="AL21" s="12"/>
    </row>
    <row r="22" spans="1:38" ht="15.75" customHeight="1">
      <c r="A22" s="16"/>
      <c r="B22" s="284" t="s">
        <v>59</v>
      </c>
      <c r="C22" s="284"/>
      <c r="D22" s="284"/>
      <c r="E22" s="284"/>
      <c r="F22" s="284"/>
      <c r="G22" s="284"/>
      <c r="H22" s="284"/>
      <c r="I22" s="284"/>
      <c r="J22" s="284"/>
      <c r="P22" s="253"/>
      <c r="Q22" s="253"/>
      <c r="R22" s="252" t="s">
        <v>60</v>
      </c>
      <c r="S22" s="252" t="s">
        <v>61</v>
      </c>
      <c r="T22" s="252" t="s">
        <v>60</v>
      </c>
      <c r="U22" s="252" t="s">
        <v>61</v>
      </c>
      <c r="V22" s="32"/>
      <c r="W22" s="253"/>
      <c r="X22" s="253"/>
      <c r="Y22" s="252" t="s">
        <v>60</v>
      </c>
      <c r="Z22" s="252" t="s">
        <v>61</v>
      </c>
      <c r="AA22" s="252" t="s">
        <v>60</v>
      </c>
      <c r="AB22" s="252" t="s">
        <v>61</v>
      </c>
      <c r="AD22" s="27"/>
      <c r="AE22" s="28"/>
      <c r="AF22" s="27"/>
      <c r="AG22" s="12"/>
      <c r="AH22" s="29"/>
      <c r="AI22" s="12"/>
      <c r="AJ22" s="29"/>
      <c r="AK22" s="12"/>
      <c r="AL22" s="12"/>
    </row>
    <row r="23" spans="1:38" ht="15.75" customHeight="1">
      <c r="A23" s="16"/>
      <c r="B23" s="284"/>
      <c r="C23" s="284"/>
      <c r="D23" s="284"/>
      <c r="E23" s="284"/>
      <c r="F23" s="284"/>
      <c r="G23" s="284"/>
      <c r="H23" s="284"/>
      <c r="I23" s="284"/>
      <c r="J23" s="284"/>
      <c r="P23" s="253"/>
      <c r="Q23" s="253"/>
      <c r="R23" s="253"/>
      <c r="S23" s="253"/>
      <c r="T23" s="253"/>
      <c r="U23" s="253"/>
      <c r="V23" s="32"/>
      <c r="W23" s="253"/>
      <c r="X23" s="253"/>
      <c r="Y23" s="253"/>
      <c r="Z23" s="253"/>
      <c r="AA23" s="253"/>
      <c r="AB23" s="253"/>
      <c r="AD23" s="27"/>
      <c r="AE23" s="28"/>
      <c r="AF23" s="27"/>
      <c r="AG23" s="12"/>
      <c r="AH23" s="29"/>
      <c r="AI23" s="12"/>
      <c r="AJ23" s="29"/>
      <c r="AK23" s="12"/>
      <c r="AL23" s="12"/>
    </row>
    <row r="24" spans="1:38" ht="15.75" customHeight="1">
      <c r="A24" s="16"/>
      <c r="P24" s="253"/>
      <c r="Q24" s="253"/>
      <c r="R24" s="253"/>
      <c r="S24" s="253"/>
      <c r="T24" s="253"/>
      <c r="U24" s="253"/>
      <c r="V24" s="32"/>
      <c r="W24" s="253"/>
      <c r="X24" s="253"/>
      <c r="Y24" s="253"/>
      <c r="Z24" s="253"/>
      <c r="AA24" s="253"/>
      <c r="AB24" s="253"/>
      <c r="AD24" s="27"/>
      <c r="AE24" s="28"/>
      <c r="AF24" s="27"/>
      <c r="AG24" s="12"/>
      <c r="AH24" s="29"/>
      <c r="AI24" s="12"/>
      <c r="AJ24" s="29"/>
      <c r="AK24" s="12"/>
      <c r="AL24" s="12"/>
    </row>
    <row r="25" spans="1:38" ht="15.75" customHeight="1">
      <c r="A25" s="16"/>
      <c r="P25" s="253"/>
      <c r="Q25" s="253"/>
      <c r="R25" s="253"/>
      <c r="S25" s="253"/>
      <c r="T25" s="253"/>
      <c r="U25" s="253"/>
      <c r="V25" s="32"/>
      <c r="W25" s="253"/>
      <c r="X25" s="253"/>
      <c r="Y25" s="253"/>
      <c r="Z25" s="253"/>
      <c r="AA25" s="253"/>
      <c r="AB25" s="253"/>
      <c r="AD25" s="27"/>
      <c r="AE25" s="28"/>
      <c r="AF25" s="27"/>
      <c r="AG25" s="12"/>
      <c r="AH25" s="29"/>
      <c r="AI25" s="12"/>
      <c r="AJ25" s="29"/>
      <c r="AK25" s="12"/>
      <c r="AL25" s="12"/>
    </row>
    <row r="26" spans="1:38" ht="15.75" customHeight="1">
      <c r="A26" s="16"/>
      <c r="B26" s="284" t="s">
        <v>62</v>
      </c>
      <c r="C26" s="284"/>
      <c r="D26" s="284"/>
      <c r="E26" s="284"/>
      <c r="F26" s="284"/>
      <c r="G26" s="284"/>
      <c r="H26" s="284"/>
      <c r="I26" s="284"/>
      <c r="J26" s="284"/>
      <c r="P26" s="254"/>
      <c r="Q26" s="254"/>
      <c r="R26" s="254"/>
      <c r="S26" s="254"/>
      <c r="T26" s="254"/>
      <c r="U26" s="254"/>
      <c r="V26" s="33"/>
      <c r="W26" s="254"/>
      <c r="X26" s="254"/>
      <c r="Y26" s="254"/>
      <c r="Z26" s="254"/>
      <c r="AA26" s="254"/>
      <c r="AB26" s="254"/>
      <c r="AC26" s="25"/>
      <c r="AD26" s="27"/>
      <c r="AE26" s="28"/>
      <c r="AF26" s="27"/>
      <c r="AG26" s="12"/>
      <c r="AH26" s="29"/>
      <c r="AI26" s="12"/>
      <c r="AJ26" s="29"/>
      <c r="AK26" s="12"/>
      <c r="AL26" s="12"/>
    </row>
    <row r="27" spans="1:38" ht="15.75" customHeight="1">
      <c r="A27" s="16"/>
      <c r="B27" s="284"/>
      <c r="C27" s="284"/>
      <c r="D27" s="284"/>
      <c r="E27" s="284"/>
      <c r="F27" s="284"/>
      <c r="G27" s="284"/>
      <c r="H27" s="284"/>
      <c r="I27" s="284"/>
      <c r="J27" s="284"/>
      <c r="M27" s="1">
        <v>27</v>
      </c>
      <c r="N27" s="1">
        <v>180</v>
      </c>
      <c r="P27" s="34">
        <v>1</v>
      </c>
      <c r="Q27" s="35">
        <v>0.125</v>
      </c>
      <c r="R27" s="34">
        <v>0</v>
      </c>
      <c r="S27" s="34" t="s">
        <v>63</v>
      </c>
      <c r="T27" s="34">
        <v>0</v>
      </c>
      <c r="U27" s="34" t="s">
        <v>63</v>
      </c>
      <c r="V27" s="33"/>
      <c r="W27" s="36">
        <v>2</v>
      </c>
      <c r="X27" s="35">
        <v>0.125</v>
      </c>
      <c r="Y27" s="34">
        <v>0</v>
      </c>
      <c r="Z27" s="34" t="s">
        <v>63</v>
      </c>
      <c r="AA27" s="34">
        <v>0</v>
      </c>
      <c r="AB27" s="34" t="s">
        <v>63</v>
      </c>
      <c r="AC27" s="25"/>
      <c r="AD27" s="27"/>
      <c r="AE27" s="28"/>
      <c r="AF27" s="27"/>
      <c r="AG27" s="12"/>
      <c r="AH27" s="29"/>
      <c r="AI27" s="12"/>
      <c r="AJ27" s="29"/>
      <c r="AK27" s="12"/>
      <c r="AL27" s="12"/>
    </row>
    <row r="28" spans="1:38" ht="15.75" customHeight="1">
      <c r="A28" s="16"/>
      <c r="B28" s="284" t="s">
        <v>64</v>
      </c>
      <c r="C28" s="284"/>
      <c r="D28" s="284"/>
      <c r="E28" s="284"/>
      <c r="F28" s="284"/>
      <c r="G28" s="284"/>
      <c r="H28" s="284"/>
      <c r="I28" s="284"/>
      <c r="J28" s="284"/>
      <c r="M28" s="1">
        <v>28</v>
      </c>
      <c r="N28" s="1">
        <v>210</v>
      </c>
      <c r="P28" s="17">
        <v>1</v>
      </c>
      <c r="Q28" s="37">
        <v>0.14583333333333301</v>
      </c>
      <c r="R28" s="34">
        <v>0</v>
      </c>
      <c r="S28" s="34" t="s">
        <v>63</v>
      </c>
      <c r="T28" s="34">
        <v>0</v>
      </c>
      <c r="U28" s="34" t="s">
        <v>63</v>
      </c>
      <c r="V28" s="32"/>
      <c r="W28" s="38">
        <v>2</v>
      </c>
      <c r="X28" s="37">
        <v>0.14583333333333301</v>
      </c>
      <c r="Y28" s="34">
        <v>0</v>
      </c>
      <c r="Z28" s="34" t="s">
        <v>63</v>
      </c>
      <c r="AA28" s="34">
        <v>0</v>
      </c>
      <c r="AB28" s="34" t="s">
        <v>63</v>
      </c>
      <c r="AD28" s="27"/>
      <c r="AE28" s="28"/>
      <c r="AF28" s="27"/>
      <c r="AG28" s="12"/>
      <c r="AH28" s="29"/>
      <c r="AI28" s="12"/>
      <c r="AJ28" s="29"/>
      <c r="AK28" s="12"/>
      <c r="AL28" s="12"/>
    </row>
    <row r="29" spans="1:38" ht="15.75" customHeight="1">
      <c r="A29" s="16"/>
      <c r="B29" s="284"/>
      <c r="C29" s="284"/>
      <c r="D29" s="284"/>
      <c r="E29" s="284"/>
      <c r="F29" s="284"/>
      <c r="G29" s="284"/>
      <c r="H29" s="284"/>
      <c r="I29" s="284"/>
      <c r="J29" s="284"/>
      <c r="M29" s="1">
        <v>29</v>
      </c>
      <c r="N29" s="1">
        <v>240</v>
      </c>
      <c r="P29" s="17">
        <v>1</v>
      </c>
      <c r="Q29" s="37">
        <v>0.16666666666666699</v>
      </c>
      <c r="R29" s="34">
        <v>0</v>
      </c>
      <c r="S29" s="34" t="s">
        <v>63</v>
      </c>
      <c r="T29" s="34">
        <v>0</v>
      </c>
      <c r="U29" s="34" t="s">
        <v>63</v>
      </c>
      <c r="V29" s="32"/>
      <c r="W29" s="38">
        <v>2</v>
      </c>
      <c r="X29" s="37">
        <v>0.16666666666666699</v>
      </c>
      <c r="Y29" s="34">
        <v>0</v>
      </c>
      <c r="Z29" s="34" t="s">
        <v>63</v>
      </c>
      <c r="AA29" s="34">
        <v>0</v>
      </c>
      <c r="AB29" s="34" t="s">
        <v>63</v>
      </c>
      <c r="AD29" s="27"/>
      <c r="AE29" s="28"/>
      <c r="AF29" s="27"/>
      <c r="AG29" s="12"/>
      <c r="AH29" s="29"/>
      <c r="AI29" s="12"/>
      <c r="AJ29" s="29"/>
      <c r="AK29" s="12"/>
      <c r="AL29" s="12"/>
    </row>
    <row r="30" spans="1:38" ht="15.75" customHeight="1">
      <c r="A30" s="16"/>
      <c r="B30" s="284" t="s">
        <v>65</v>
      </c>
      <c r="C30" s="284"/>
      <c r="D30" s="284"/>
      <c r="E30" s="284"/>
      <c r="F30" s="284"/>
      <c r="G30" s="284"/>
      <c r="H30" s="284"/>
      <c r="I30" s="284"/>
      <c r="J30" s="284"/>
      <c r="M30" s="1">
        <v>30</v>
      </c>
      <c r="N30" s="1">
        <v>270</v>
      </c>
      <c r="P30" s="17">
        <v>1</v>
      </c>
      <c r="Q30" s="37">
        <v>0.1875</v>
      </c>
      <c r="R30" s="34">
        <v>0</v>
      </c>
      <c r="S30" s="34" t="s">
        <v>63</v>
      </c>
      <c r="T30" s="34">
        <v>0</v>
      </c>
      <c r="U30" s="34" t="s">
        <v>63</v>
      </c>
      <c r="V30" s="32"/>
      <c r="W30" s="38">
        <v>2</v>
      </c>
      <c r="X30" s="37">
        <v>0.1875</v>
      </c>
      <c r="Y30" s="34">
        <v>0</v>
      </c>
      <c r="Z30" s="34" t="s">
        <v>63</v>
      </c>
      <c r="AA30" s="34">
        <v>0</v>
      </c>
      <c r="AB30" s="34" t="s">
        <v>63</v>
      </c>
      <c r="AD30" s="27"/>
      <c r="AE30" s="28"/>
      <c r="AF30" s="27"/>
      <c r="AG30" s="12"/>
      <c r="AH30" s="29"/>
      <c r="AI30" s="12"/>
      <c r="AJ30" s="29"/>
      <c r="AK30" s="12"/>
      <c r="AL30" s="12"/>
    </row>
    <row r="31" spans="1:38" ht="15.75" customHeight="1">
      <c r="A31" s="16"/>
      <c r="B31" s="284"/>
      <c r="C31" s="284"/>
      <c r="D31" s="284"/>
      <c r="E31" s="284"/>
      <c r="F31" s="284"/>
      <c r="G31" s="284"/>
      <c r="H31" s="284"/>
      <c r="I31" s="284"/>
      <c r="J31" s="284"/>
      <c r="M31" s="1">
        <v>31</v>
      </c>
      <c r="N31" s="1">
        <v>300</v>
      </c>
      <c r="P31" s="17">
        <v>1</v>
      </c>
      <c r="Q31" s="37">
        <v>0.20833333333333334</v>
      </c>
      <c r="R31" s="34">
        <v>1</v>
      </c>
      <c r="S31" s="34" t="s">
        <v>66</v>
      </c>
      <c r="T31" s="34">
        <v>0</v>
      </c>
      <c r="U31" s="34" t="s">
        <v>63</v>
      </c>
      <c r="V31" s="32"/>
      <c r="W31" s="38">
        <v>2</v>
      </c>
      <c r="X31" s="39">
        <v>0.20833333333333334</v>
      </c>
      <c r="Y31" s="34">
        <v>1</v>
      </c>
      <c r="Z31" s="34" t="s">
        <v>66</v>
      </c>
      <c r="AA31" s="34">
        <v>0</v>
      </c>
      <c r="AB31" s="34" t="s">
        <v>63</v>
      </c>
      <c r="AD31" s="27"/>
      <c r="AE31" s="28"/>
      <c r="AF31" s="27"/>
      <c r="AG31" s="12"/>
      <c r="AH31" s="29"/>
      <c r="AI31" s="12"/>
      <c r="AJ31" s="29"/>
      <c r="AK31" s="12"/>
      <c r="AL31" s="12"/>
    </row>
    <row r="32" spans="1:38" ht="15.75" customHeight="1">
      <c r="A32" s="16"/>
      <c r="B32" s="16"/>
      <c r="C32" s="16"/>
      <c r="D32" s="16"/>
      <c r="E32" s="16"/>
      <c r="F32" s="16"/>
      <c r="G32" s="16"/>
      <c r="H32" s="16"/>
      <c r="I32" s="16"/>
      <c r="M32" s="1">
        <v>32</v>
      </c>
      <c r="N32" s="40">
        <v>330</v>
      </c>
      <c r="P32" s="34">
        <v>1</v>
      </c>
      <c r="Q32" s="35">
        <v>0.22916666666666666</v>
      </c>
      <c r="R32" s="34">
        <v>1</v>
      </c>
      <c r="S32" s="34" t="s">
        <v>67</v>
      </c>
      <c r="T32" s="34">
        <v>1</v>
      </c>
      <c r="U32" s="34" t="s">
        <v>67</v>
      </c>
      <c r="V32" s="33"/>
      <c r="W32" s="36">
        <v>2</v>
      </c>
      <c r="X32" s="41">
        <v>0.22916666666666666</v>
      </c>
      <c r="Y32" s="34">
        <v>1</v>
      </c>
      <c r="Z32" s="34" t="s">
        <v>66</v>
      </c>
      <c r="AA32" s="34">
        <v>1</v>
      </c>
      <c r="AB32" s="34" t="s">
        <v>66</v>
      </c>
      <c r="AC32" s="25"/>
      <c r="AD32" s="27"/>
      <c r="AE32" s="28"/>
      <c r="AF32" s="27"/>
      <c r="AG32" s="12"/>
      <c r="AH32" s="29"/>
      <c r="AI32" s="12"/>
      <c r="AJ32" s="29"/>
      <c r="AK32" s="12"/>
      <c r="AL32" s="12"/>
    </row>
    <row r="33" spans="1:38" ht="15.75" customHeight="1">
      <c r="A33" s="16"/>
      <c r="B33" s="285" t="s">
        <v>68</v>
      </c>
      <c r="C33" s="285"/>
      <c r="D33" s="285"/>
      <c r="E33" s="285"/>
      <c r="F33" s="285"/>
      <c r="G33" s="285"/>
      <c r="H33" s="285"/>
      <c r="I33" s="285"/>
      <c r="J33" s="285"/>
      <c r="M33" s="1">
        <v>33</v>
      </c>
      <c r="N33" s="40">
        <v>360</v>
      </c>
      <c r="P33" s="34">
        <v>1</v>
      </c>
      <c r="Q33" s="35">
        <v>0.25</v>
      </c>
      <c r="R33" s="34">
        <v>2</v>
      </c>
      <c r="S33" s="34" t="s">
        <v>67</v>
      </c>
      <c r="T33" s="34">
        <v>2</v>
      </c>
      <c r="U33" s="34" t="s">
        <v>67</v>
      </c>
      <c r="V33" s="33"/>
      <c r="W33" s="36">
        <v>2</v>
      </c>
      <c r="X33" s="41">
        <v>0.25</v>
      </c>
      <c r="Y33" s="34">
        <v>1</v>
      </c>
      <c r="Z33" s="34" t="s">
        <v>67</v>
      </c>
      <c r="AA33" s="34">
        <v>1</v>
      </c>
      <c r="AB33" s="34" t="s">
        <v>67</v>
      </c>
      <c r="AC33" s="25"/>
      <c r="AD33" s="27"/>
      <c r="AE33" s="28"/>
      <c r="AF33" s="27"/>
      <c r="AG33" s="12"/>
      <c r="AH33" s="29"/>
      <c r="AI33" s="12"/>
      <c r="AJ33" s="29"/>
      <c r="AK33" s="12"/>
      <c r="AL33" s="12"/>
    </row>
    <row r="34" spans="1:38" ht="15.75" customHeight="1">
      <c r="A34" s="16"/>
      <c r="B34" s="285"/>
      <c r="C34" s="285"/>
      <c r="D34" s="285"/>
      <c r="E34" s="285"/>
      <c r="F34" s="285"/>
      <c r="G34" s="285"/>
      <c r="H34" s="285"/>
      <c r="I34" s="285"/>
      <c r="J34" s="285"/>
      <c r="M34" s="1">
        <v>34</v>
      </c>
      <c r="N34" s="1">
        <v>390</v>
      </c>
      <c r="O34" s="6"/>
      <c r="P34" s="34">
        <v>1</v>
      </c>
      <c r="Q34" s="35">
        <v>0.27083333333333331</v>
      </c>
      <c r="R34" s="34">
        <v>1</v>
      </c>
      <c r="S34" s="34" t="s">
        <v>67</v>
      </c>
      <c r="T34" s="34">
        <v>1</v>
      </c>
      <c r="U34" s="34" t="s">
        <v>67</v>
      </c>
      <c r="V34" s="33"/>
      <c r="W34" s="36">
        <v>2</v>
      </c>
      <c r="X34" s="41">
        <v>0.27083333333333331</v>
      </c>
      <c r="Y34" s="34">
        <v>2</v>
      </c>
      <c r="Z34" s="34" t="s">
        <v>67</v>
      </c>
      <c r="AA34" s="34">
        <v>2</v>
      </c>
      <c r="AB34" s="34" t="s">
        <v>67</v>
      </c>
      <c r="AC34" s="25"/>
      <c r="AD34" s="27"/>
      <c r="AE34" s="28"/>
      <c r="AF34" s="27"/>
      <c r="AG34" s="12"/>
      <c r="AH34" s="29"/>
      <c r="AI34" s="12"/>
      <c r="AJ34" s="29"/>
      <c r="AK34" s="12"/>
      <c r="AL34" s="12"/>
    </row>
    <row r="35" spans="1:38" ht="15.75" customHeight="1">
      <c r="A35" s="16"/>
      <c r="B35" s="256" t="s">
        <v>69</v>
      </c>
      <c r="C35" s="256"/>
      <c r="D35" s="256"/>
      <c r="E35" s="263">
        <f t="array" ref="E35">ROUND(MAX(IF(G104:G222=0,H104:H222)),2)</f>
        <v>10.95</v>
      </c>
      <c r="F35" s="16"/>
      <c r="G35" s="16"/>
      <c r="H35" s="16"/>
      <c r="I35" s="16"/>
      <c r="M35" s="1">
        <v>35</v>
      </c>
      <c r="N35" s="1">
        <v>420</v>
      </c>
      <c r="O35" s="6"/>
      <c r="P35" s="34">
        <v>1</v>
      </c>
      <c r="Q35" s="35">
        <v>0.29166666666666669</v>
      </c>
      <c r="R35" s="34">
        <v>2</v>
      </c>
      <c r="S35" s="34" t="s">
        <v>67</v>
      </c>
      <c r="T35" s="34">
        <v>2</v>
      </c>
      <c r="U35" s="34" t="s">
        <v>67</v>
      </c>
      <c r="V35" s="33"/>
      <c r="W35" s="36">
        <v>2</v>
      </c>
      <c r="X35" s="41">
        <v>0.29166666666666669</v>
      </c>
      <c r="Y35" s="34">
        <v>1</v>
      </c>
      <c r="Z35" s="34" t="s">
        <v>67</v>
      </c>
      <c r="AA35" s="34">
        <v>1</v>
      </c>
      <c r="AB35" s="34" t="s">
        <v>67</v>
      </c>
      <c r="AC35" s="25"/>
      <c r="AD35" s="27"/>
      <c r="AE35" s="28"/>
      <c r="AF35" s="27"/>
      <c r="AG35" s="12"/>
      <c r="AH35" s="29"/>
      <c r="AI35" s="12"/>
      <c r="AJ35" s="29"/>
      <c r="AK35" s="12"/>
      <c r="AL35" s="12"/>
    </row>
    <row r="36" spans="1:38" ht="15.75" customHeight="1">
      <c r="A36" s="16"/>
      <c r="B36" s="256"/>
      <c r="C36" s="256"/>
      <c r="D36" s="256"/>
      <c r="E36" s="263"/>
      <c r="F36" s="16"/>
      <c r="G36" s="16"/>
      <c r="H36" s="16"/>
      <c r="I36" s="16"/>
      <c r="M36" s="1">
        <v>36</v>
      </c>
      <c r="N36" s="1">
        <v>450</v>
      </c>
      <c r="P36" s="17">
        <v>1</v>
      </c>
      <c r="Q36" s="37">
        <v>0.3125</v>
      </c>
      <c r="R36" s="34">
        <v>3</v>
      </c>
      <c r="S36" s="34">
        <v>10</v>
      </c>
      <c r="T36" s="34">
        <v>3</v>
      </c>
      <c r="U36" s="34">
        <v>10</v>
      </c>
      <c r="V36" s="32"/>
      <c r="W36" s="38">
        <v>2</v>
      </c>
      <c r="X36" s="39">
        <v>0.3125</v>
      </c>
      <c r="Y36" s="34">
        <v>2</v>
      </c>
      <c r="Z36" s="34" t="s">
        <v>67</v>
      </c>
      <c r="AA36" s="34">
        <v>2</v>
      </c>
      <c r="AB36" s="34" t="s">
        <v>67</v>
      </c>
      <c r="AD36" s="12"/>
      <c r="AE36" s="12"/>
      <c r="AF36" s="12"/>
      <c r="AG36" s="12"/>
      <c r="AH36" s="13"/>
      <c r="AI36" s="12"/>
      <c r="AJ36" s="12"/>
      <c r="AK36" s="12"/>
      <c r="AL36" s="12"/>
    </row>
    <row r="37" spans="1:38" ht="15.75" customHeight="1">
      <c r="B37" s="256" t="s">
        <v>70</v>
      </c>
      <c r="C37" s="256"/>
      <c r="D37" s="256"/>
      <c r="E37" s="263">
        <f t="array" ref="E37">ROUND(MAX(IF(G104:G222=1,H104:H222)),2)</f>
        <v>12.32</v>
      </c>
      <c r="F37" s="16"/>
      <c r="G37" s="16"/>
      <c r="H37" s="16"/>
      <c r="I37" s="16"/>
      <c r="M37" s="1">
        <v>37</v>
      </c>
      <c r="N37" s="1">
        <v>480</v>
      </c>
      <c r="P37" s="17">
        <v>1</v>
      </c>
      <c r="Q37" s="37">
        <v>0.33333333333333331</v>
      </c>
      <c r="R37" s="34">
        <v>3</v>
      </c>
      <c r="S37" s="34">
        <v>10</v>
      </c>
      <c r="T37" s="34">
        <v>3</v>
      </c>
      <c r="U37" s="34">
        <v>10</v>
      </c>
      <c r="V37" s="32"/>
      <c r="W37" s="38">
        <v>2</v>
      </c>
      <c r="X37" s="39">
        <v>0.33333333333333331</v>
      </c>
      <c r="Y37" s="34">
        <v>1</v>
      </c>
      <c r="Z37" s="34" t="s">
        <v>67</v>
      </c>
      <c r="AA37" s="34">
        <v>1</v>
      </c>
      <c r="AB37" s="34" t="s">
        <v>67</v>
      </c>
    </row>
    <row r="38" spans="1:38" ht="15.75" customHeight="1">
      <c r="A38" s="16"/>
      <c r="B38" s="256"/>
      <c r="C38" s="256"/>
      <c r="D38" s="256"/>
      <c r="E38" s="263"/>
      <c r="F38" s="42"/>
      <c r="G38" s="42"/>
      <c r="H38" s="42"/>
      <c r="I38" s="42"/>
      <c r="M38" s="1">
        <v>38</v>
      </c>
      <c r="N38" s="1">
        <v>510</v>
      </c>
      <c r="P38" s="17">
        <v>1</v>
      </c>
      <c r="Q38" s="37">
        <v>0.35416666666666669</v>
      </c>
      <c r="R38" s="34">
        <v>3</v>
      </c>
      <c r="S38" s="34">
        <v>10</v>
      </c>
      <c r="T38" s="34">
        <v>3</v>
      </c>
      <c r="U38" s="34">
        <v>10</v>
      </c>
      <c r="V38" s="32"/>
      <c r="W38" s="38">
        <v>2</v>
      </c>
      <c r="X38" s="39">
        <v>0.35416666666666669</v>
      </c>
      <c r="Y38" s="34">
        <v>2</v>
      </c>
      <c r="Z38" s="34" t="s">
        <v>67</v>
      </c>
      <c r="AA38" s="34">
        <v>2</v>
      </c>
      <c r="AB38" s="34" t="s">
        <v>67</v>
      </c>
    </row>
    <row r="39" spans="1:38" ht="15.75" customHeight="1">
      <c r="A39" s="16"/>
      <c r="B39" s="256" t="s">
        <v>71</v>
      </c>
      <c r="C39" s="256"/>
      <c r="D39" s="256"/>
      <c r="E39" s="263">
        <f>SUM(E35:E38)</f>
        <v>23.27</v>
      </c>
      <c r="F39" s="16"/>
      <c r="G39" s="16"/>
      <c r="H39" s="16"/>
      <c r="I39" s="16"/>
      <c r="M39" s="1">
        <v>39</v>
      </c>
      <c r="N39" s="1">
        <v>540</v>
      </c>
      <c r="P39" s="17">
        <v>1</v>
      </c>
      <c r="Q39" s="37">
        <v>0.375</v>
      </c>
      <c r="R39" s="34">
        <v>3</v>
      </c>
      <c r="S39" s="34">
        <v>10</v>
      </c>
      <c r="T39" s="34">
        <v>3</v>
      </c>
      <c r="U39" s="34">
        <v>10</v>
      </c>
      <c r="V39" s="32"/>
      <c r="W39" s="38">
        <v>2</v>
      </c>
      <c r="X39" s="39">
        <v>0.375</v>
      </c>
      <c r="Y39" s="34">
        <v>1</v>
      </c>
      <c r="Z39" s="34" t="s">
        <v>67</v>
      </c>
      <c r="AA39" s="34">
        <v>1</v>
      </c>
      <c r="AB39" s="34" t="s">
        <v>67</v>
      </c>
    </row>
    <row r="40" spans="1:38" ht="15.75" customHeight="1">
      <c r="A40" s="16"/>
      <c r="B40" s="256"/>
      <c r="C40" s="256"/>
      <c r="D40" s="256"/>
      <c r="E40" s="263"/>
      <c r="F40" s="16"/>
      <c r="G40" s="16"/>
      <c r="H40" s="16"/>
      <c r="I40" s="16"/>
      <c r="L40" s="12"/>
      <c r="M40" s="1">
        <v>40</v>
      </c>
      <c r="N40" s="1">
        <v>570</v>
      </c>
      <c r="P40" s="17">
        <v>1</v>
      </c>
      <c r="Q40" s="37">
        <v>0.39583333333333331</v>
      </c>
      <c r="R40" s="34">
        <v>3</v>
      </c>
      <c r="S40" s="34">
        <v>10</v>
      </c>
      <c r="T40" s="34">
        <v>3</v>
      </c>
      <c r="U40" s="34">
        <v>10</v>
      </c>
      <c r="V40" s="32"/>
      <c r="W40" s="38">
        <v>2</v>
      </c>
      <c r="X40" s="39">
        <v>0.39583333333333331</v>
      </c>
      <c r="Y40" s="34">
        <v>2</v>
      </c>
      <c r="Z40" s="34" t="s">
        <v>67</v>
      </c>
      <c r="AA40" s="34">
        <v>2</v>
      </c>
      <c r="AB40" s="34" t="s">
        <v>67</v>
      </c>
    </row>
    <row r="41" spans="1:38" ht="15.75" customHeight="1">
      <c r="A41" s="16"/>
      <c r="B41" s="256"/>
      <c r="C41" s="256"/>
      <c r="D41" s="256"/>
      <c r="E41" s="257"/>
      <c r="F41" s="43"/>
      <c r="G41" s="43"/>
      <c r="H41" s="43"/>
      <c r="I41" s="43"/>
      <c r="M41" s="1">
        <v>41</v>
      </c>
      <c r="N41" s="1">
        <v>600</v>
      </c>
      <c r="P41" s="17">
        <v>1</v>
      </c>
      <c r="Q41" s="37">
        <v>0.41666666666666669</v>
      </c>
      <c r="R41" s="34">
        <v>1</v>
      </c>
      <c r="S41" s="34" t="s">
        <v>67</v>
      </c>
      <c r="T41" s="34">
        <v>1</v>
      </c>
      <c r="U41" s="34" t="s">
        <v>67</v>
      </c>
      <c r="V41" s="32"/>
      <c r="W41" s="38">
        <v>2</v>
      </c>
      <c r="X41" s="39">
        <v>0.41666666666666669</v>
      </c>
      <c r="Y41" s="34">
        <v>1</v>
      </c>
      <c r="Z41" s="34" t="s">
        <v>67</v>
      </c>
      <c r="AA41" s="34">
        <v>1</v>
      </c>
      <c r="AB41" s="34" t="s">
        <v>67</v>
      </c>
    </row>
    <row r="42" spans="1:38" ht="15.75" customHeight="1">
      <c r="A42" s="16"/>
      <c r="B42" s="256"/>
      <c r="C42" s="256"/>
      <c r="D42" s="256"/>
      <c r="E42" s="257"/>
      <c r="F42" s="16"/>
      <c r="G42" s="16"/>
      <c r="H42" s="16"/>
      <c r="I42" s="16"/>
      <c r="M42" s="1">
        <v>42</v>
      </c>
      <c r="N42" s="1">
        <v>630</v>
      </c>
      <c r="P42" s="17">
        <v>1</v>
      </c>
      <c r="Q42" s="37">
        <v>0.4375</v>
      </c>
      <c r="R42" s="34">
        <v>2</v>
      </c>
      <c r="S42" s="34" t="s">
        <v>67</v>
      </c>
      <c r="T42" s="34">
        <v>2</v>
      </c>
      <c r="U42" s="34" t="s">
        <v>67</v>
      </c>
      <c r="V42" s="32"/>
      <c r="W42" s="38">
        <v>2</v>
      </c>
      <c r="X42" s="39">
        <v>0.4375</v>
      </c>
      <c r="Y42" s="34">
        <v>2</v>
      </c>
      <c r="Z42" s="34" t="s">
        <v>67</v>
      </c>
      <c r="AA42" s="34">
        <v>2</v>
      </c>
      <c r="AB42" s="34" t="s">
        <v>67</v>
      </c>
    </row>
    <row r="43" spans="1:38" ht="15.75" customHeight="1">
      <c r="A43" s="16"/>
      <c r="B43" s="16"/>
      <c r="C43" s="16"/>
      <c r="D43" s="16"/>
      <c r="E43" s="16"/>
      <c r="F43" s="16"/>
      <c r="G43" s="16"/>
      <c r="H43" s="16"/>
      <c r="I43" s="16"/>
      <c r="M43" s="1">
        <v>43</v>
      </c>
      <c r="N43" s="1">
        <v>660</v>
      </c>
      <c r="P43" s="17">
        <v>1</v>
      </c>
      <c r="Q43" s="37">
        <v>0.45833333333333298</v>
      </c>
      <c r="R43" s="34">
        <v>1</v>
      </c>
      <c r="S43" s="34" t="s">
        <v>67</v>
      </c>
      <c r="T43" s="34">
        <v>1</v>
      </c>
      <c r="U43" s="34" t="s">
        <v>67</v>
      </c>
      <c r="V43" s="32"/>
      <c r="W43" s="38">
        <v>2</v>
      </c>
      <c r="X43" s="39">
        <v>0.45833333333333298</v>
      </c>
      <c r="Y43" s="34">
        <v>1</v>
      </c>
      <c r="Z43" s="34" t="s">
        <v>67</v>
      </c>
      <c r="AA43" s="34">
        <v>1</v>
      </c>
      <c r="AB43" s="34" t="s">
        <v>67</v>
      </c>
    </row>
    <row r="44" spans="1:38" ht="15.75" customHeight="1">
      <c r="A44" s="16"/>
      <c r="B44" s="16"/>
      <c r="C44" s="16"/>
      <c r="D44" s="16"/>
      <c r="E44" s="16"/>
      <c r="F44" s="16"/>
      <c r="G44" s="16"/>
      <c r="H44" s="16"/>
      <c r="I44" s="16"/>
      <c r="M44" s="1">
        <v>44</v>
      </c>
      <c r="N44" s="1">
        <v>690</v>
      </c>
      <c r="P44" s="17">
        <v>1</v>
      </c>
      <c r="Q44" s="37">
        <v>0.47916666666666702</v>
      </c>
      <c r="R44" s="34">
        <v>2</v>
      </c>
      <c r="S44" s="34" t="s">
        <v>67</v>
      </c>
      <c r="T44" s="34">
        <v>2</v>
      </c>
      <c r="U44" s="34" t="s">
        <v>67</v>
      </c>
      <c r="V44" s="32"/>
      <c r="W44" s="38">
        <v>2</v>
      </c>
      <c r="X44" s="39">
        <v>0.47916666666666702</v>
      </c>
      <c r="Y44" s="34">
        <v>2</v>
      </c>
      <c r="Z44" s="34" t="s">
        <v>67</v>
      </c>
      <c r="AA44" s="34">
        <v>2</v>
      </c>
      <c r="AB44" s="34" t="s">
        <v>67</v>
      </c>
    </row>
    <row r="45" spans="1:38" ht="15.75" customHeight="1">
      <c r="A45" s="16"/>
      <c r="B45" s="16"/>
      <c r="C45" s="16"/>
      <c r="D45" s="16"/>
      <c r="E45" s="16"/>
      <c r="F45" s="16"/>
      <c r="G45" s="16"/>
      <c r="H45" s="16"/>
      <c r="I45" s="16"/>
      <c r="M45" s="1">
        <v>45</v>
      </c>
      <c r="N45" s="1">
        <v>720</v>
      </c>
      <c r="P45" s="17">
        <v>1</v>
      </c>
      <c r="Q45" s="37">
        <v>0.5</v>
      </c>
      <c r="R45" s="34">
        <v>1</v>
      </c>
      <c r="S45" s="34" t="s">
        <v>67</v>
      </c>
      <c r="T45" s="34">
        <v>1</v>
      </c>
      <c r="U45" s="34" t="s">
        <v>67</v>
      </c>
      <c r="V45" s="32"/>
      <c r="W45" s="38">
        <v>2</v>
      </c>
      <c r="X45" s="39">
        <v>0.5</v>
      </c>
      <c r="Y45" s="34">
        <v>1</v>
      </c>
      <c r="Z45" s="34" t="s">
        <v>67</v>
      </c>
      <c r="AA45" s="34">
        <v>1</v>
      </c>
      <c r="AB45" s="34" t="s">
        <v>67</v>
      </c>
    </row>
    <row r="46" spans="1:38" ht="15.75" customHeight="1">
      <c r="A46" s="16"/>
      <c r="B46" s="16"/>
      <c r="C46" s="16"/>
      <c r="D46" s="16"/>
      <c r="E46" s="16"/>
      <c r="F46" s="16"/>
      <c r="G46" s="16"/>
      <c r="H46" s="16"/>
      <c r="I46" s="16"/>
      <c r="M46" s="1">
        <v>46</v>
      </c>
      <c r="N46" s="1">
        <v>750</v>
      </c>
      <c r="P46" s="17">
        <v>1</v>
      </c>
      <c r="Q46" s="37">
        <v>0.52083333333333337</v>
      </c>
      <c r="R46" s="34">
        <v>2</v>
      </c>
      <c r="S46" s="34" t="s">
        <v>67</v>
      </c>
      <c r="T46" s="34">
        <v>2</v>
      </c>
      <c r="U46" s="34" t="s">
        <v>67</v>
      </c>
      <c r="V46" s="32"/>
      <c r="W46" s="38">
        <v>2</v>
      </c>
      <c r="X46" s="39">
        <v>0.52083333333333337</v>
      </c>
      <c r="Y46" s="34">
        <v>2</v>
      </c>
      <c r="Z46" s="34" t="s">
        <v>67</v>
      </c>
      <c r="AA46" s="34">
        <v>2</v>
      </c>
      <c r="AB46" s="34" t="s">
        <v>67</v>
      </c>
    </row>
    <row r="47" spans="1:38" ht="15.75" customHeight="1">
      <c r="A47" s="16"/>
      <c r="B47" s="16"/>
      <c r="C47" s="16"/>
      <c r="D47" s="16"/>
      <c r="E47" s="16"/>
      <c r="F47" s="16"/>
      <c r="G47" s="16"/>
      <c r="H47" s="16"/>
      <c r="I47" s="16"/>
      <c r="M47" s="1">
        <v>47</v>
      </c>
      <c r="N47" s="1">
        <v>780</v>
      </c>
      <c r="P47" s="17">
        <v>1</v>
      </c>
      <c r="Q47" s="37">
        <v>0.54166666666666663</v>
      </c>
      <c r="R47" s="34">
        <v>1</v>
      </c>
      <c r="S47" s="34" t="s">
        <v>67</v>
      </c>
      <c r="T47" s="34">
        <v>1</v>
      </c>
      <c r="U47" s="34" t="s">
        <v>67</v>
      </c>
      <c r="V47" s="32"/>
      <c r="W47" s="38">
        <v>2</v>
      </c>
      <c r="X47" s="39">
        <v>0.54166666666666663</v>
      </c>
      <c r="Y47" s="34">
        <v>1</v>
      </c>
      <c r="Z47" s="34" t="s">
        <v>67</v>
      </c>
      <c r="AA47" s="34">
        <v>1</v>
      </c>
      <c r="AB47" s="34" t="s">
        <v>67</v>
      </c>
    </row>
    <row r="48" spans="1:38" ht="15.75" customHeight="1">
      <c r="A48" s="16"/>
      <c r="B48" s="16"/>
      <c r="C48" s="16"/>
      <c r="D48" s="16"/>
      <c r="E48" s="16"/>
      <c r="F48" s="16"/>
      <c r="G48" s="16"/>
      <c r="H48" s="16"/>
      <c r="I48" s="16"/>
      <c r="M48" s="1">
        <v>48</v>
      </c>
      <c r="N48" s="1">
        <v>810</v>
      </c>
      <c r="P48" s="17">
        <v>1</v>
      </c>
      <c r="Q48" s="37">
        <v>0.5625</v>
      </c>
      <c r="R48" s="34">
        <v>2</v>
      </c>
      <c r="S48" s="34" t="s">
        <v>67</v>
      </c>
      <c r="T48" s="34">
        <v>2</v>
      </c>
      <c r="U48" s="34" t="s">
        <v>67</v>
      </c>
      <c r="V48" s="32"/>
      <c r="W48" s="38">
        <v>2</v>
      </c>
      <c r="X48" s="39">
        <v>0.5625</v>
      </c>
      <c r="Y48" s="34">
        <v>2</v>
      </c>
      <c r="Z48" s="34" t="s">
        <v>67</v>
      </c>
      <c r="AA48" s="34">
        <v>2</v>
      </c>
      <c r="AB48" s="34" t="s">
        <v>67</v>
      </c>
    </row>
    <row r="49" spans="1:34" ht="15.75" customHeight="1">
      <c r="A49" s="16"/>
      <c r="B49" s="16"/>
      <c r="C49" s="16"/>
      <c r="D49" s="16"/>
      <c r="E49" s="16"/>
      <c r="F49" s="16"/>
      <c r="G49" s="16"/>
      <c r="H49" s="16"/>
      <c r="I49" s="16"/>
      <c r="M49" s="1">
        <v>49</v>
      </c>
      <c r="N49" s="1">
        <v>840</v>
      </c>
      <c r="P49" s="17">
        <v>1</v>
      </c>
      <c r="Q49" s="37">
        <v>0.58333333333333337</v>
      </c>
      <c r="R49" s="34">
        <v>2</v>
      </c>
      <c r="S49" s="34" t="s">
        <v>72</v>
      </c>
      <c r="T49" s="34">
        <v>2</v>
      </c>
      <c r="U49" s="34" t="s">
        <v>72</v>
      </c>
      <c r="V49" s="32"/>
      <c r="W49" s="38">
        <v>2</v>
      </c>
      <c r="X49" s="39">
        <v>0.58333333333333337</v>
      </c>
      <c r="Y49" s="34">
        <v>1</v>
      </c>
      <c r="Z49" s="34" t="s">
        <v>67</v>
      </c>
      <c r="AA49" s="34">
        <v>1</v>
      </c>
      <c r="AB49" s="34" t="s">
        <v>67</v>
      </c>
      <c r="AH49" s="1"/>
    </row>
    <row r="50" spans="1:34" ht="15.75" customHeight="1">
      <c r="A50" s="16"/>
      <c r="B50" s="16"/>
      <c r="C50" s="16"/>
      <c r="D50" s="16"/>
      <c r="E50" s="16"/>
      <c r="F50" s="16"/>
      <c r="G50" s="16"/>
      <c r="H50" s="16"/>
      <c r="I50" s="16"/>
      <c r="M50" s="1">
        <v>50</v>
      </c>
      <c r="N50" s="1">
        <v>870</v>
      </c>
      <c r="P50" s="17">
        <v>1</v>
      </c>
      <c r="Q50" s="37">
        <v>0.60416666666666663</v>
      </c>
      <c r="R50" s="34">
        <v>2</v>
      </c>
      <c r="S50" s="34" t="s">
        <v>72</v>
      </c>
      <c r="T50" s="34">
        <v>2</v>
      </c>
      <c r="U50" s="34" t="s">
        <v>72</v>
      </c>
      <c r="V50" s="32"/>
      <c r="W50" s="38">
        <v>2</v>
      </c>
      <c r="X50" s="39">
        <v>0.60416666666666663</v>
      </c>
      <c r="Y50" s="34">
        <v>2</v>
      </c>
      <c r="Z50" s="34" t="s">
        <v>67</v>
      </c>
      <c r="AA50" s="34">
        <v>2</v>
      </c>
      <c r="AB50" s="34" t="s">
        <v>67</v>
      </c>
      <c r="AH50" s="1"/>
    </row>
    <row r="51" spans="1:34" ht="15.75" customHeight="1">
      <c r="A51" s="16"/>
      <c r="B51" s="16"/>
      <c r="C51" s="16"/>
      <c r="D51" s="16"/>
      <c r="E51" s="16"/>
      <c r="F51" s="16"/>
      <c r="G51" s="16"/>
      <c r="H51" s="16"/>
      <c r="I51" s="16"/>
      <c r="M51" s="1">
        <v>51</v>
      </c>
      <c r="N51" s="1">
        <v>900</v>
      </c>
      <c r="P51" s="17">
        <v>1</v>
      </c>
      <c r="Q51" s="37">
        <v>0.625</v>
      </c>
      <c r="R51" s="34">
        <v>2</v>
      </c>
      <c r="S51" s="34" t="s">
        <v>72</v>
      </c>
      <c r="T51" s="34">
        <v>2</v>
      </c>
      <c r="U51" s="34" t="s">
        <v>72</v>
      </c>
      <c r="V51" s="32"/>
      <c r="W51" s="38">
        <v>2</v>
      </c>
      <c r="X51" s="39">
        <v>0.625</v>
      </c>
      <c r="Y51" s="34">
        <v>2</v>
      </c>
      <c r="Z51" s="34" t="s">
        <v>72</v>
      </c>
      <c r="AA51" s="34">
        <v>2</v>
      </c>
      <c r="AB51" s="34" t="s">
        <v>72</v>
      </c>
      <c r="AH51" s="1"/>
    </row>
    <row r="52" spans="1:34" ht="15.75" customHeight="1">
      <c r="A52" s="16"/>
      <c r="B52" s="16"/>
      <c r="C52" s="16"/>
      <c r="D52" s="16"/>
      <c r="E52" s="16"/>
      <c r="F52" s="16"/>
      <c r="G52" s="16"/>
      <c r="H52" s="16"/>
      <c r="I52" s="16"/>
      <c r="M52" s="1">
        <v>52</v>
      </c>
      <c r="N52" s="1">
        <v>930</v>
      </c>
      <c r="P52" s="17">
        <v>1</v>
      </c>
      <c r="Q52" s="37">
        <v>0.64583333333333337</v>
      </c>
      <c r="R52" s="34">
        <v>2</v>
      </c>
      <c r="S52" s="34" t="s">
        <v>72</v>
      </c>
      <c r="T52" s="34">
        <v>2</v>
      </c>
      <c r="U52" s="34" t="s">
        <v>72</v>
      </c>
      <c r="V52" s="32"/>
      <c r="W52" s="38">
        <v>2</v>
      </c>
      <c r="X52" s="39">
        <v>0.64583333333333337</v>
      </c>
      <c r="Y52" s="34">
        <v>2</v>
      </c>
      <c r="Z52" s="34" t="s">
        <v>72</v>
      </c>
      <c r="AA52" s="34">
        <v>2</v>
      </c>
      <c r="AB52" s="34" t="s">
        <v>72</v>
      </c>
      <c r="AH52" s="1"/>
    </row>
    <row r="53" spans="1:34" ht="15.75" customHeight="1">
      <c r="A53" s="16"/>
      <c r="B53" s="16"/>
      <c r="C53" s="16"/>
      <c r="D53" s="16"/>
      <c r="E53" s="16"/>
      <c r="F53" s="16"/>
      <c r="G53" s="16"/>
      <c r="H53" s="16"/>
      <c r="I53" s="16"/>
      <c r="M53" s="1">
        <v>53</v>
      </c>
      <c r="N53" s="1">
        <v>960</v>
      </c>
      <c r="P53" s="17">
        <v>1</v>
      </c>
      <c r="Q53" s="37">
        <v>0.66666666666666663</v>
      </c>
      <c r="R53" s="34">
        <v>2</v>
      </c>
      <c r="S53" s="34" t="s">
        <v>72</v>
      </c>
      <c r="T53" s="34">
        <v>2</v>
      </c>
      <c r="U53" s="34" t="s">
        <v>72</v>
      </c>
      <c r="V53" s="32"/>
      <c r="W53" s="38">
        <v>2</v>
      </c>
      <c r="X53" s="39">
        <v>0.66666666666666663</v>
      </c>
      <c r="Y53" s="34">
        <v>2</v>
      </c>
      <c r="Z53" s="34" t="s">
        <v>72</v>
      </c>
      <c r="AA53" s="34">
        <v>2</v>
      </c>
      <c r="AB53" s="34" t="s">
        <v>72</v>
      </c>
      <c r="AH53" s="1"/>
    </row>
    <row r="54" spans="1:34" ht="15.75" customHeight="1">
      <c r="A54" s="16"/>
      <c r="B54" s="16"/>
      <c r="C54" s="16"/>
      <c r="D54" s="16"/>
      <c r="E54" s="16"/>
      <c r="F54" s="16"/>
      <c r="G54" s="16"/>
      <c r="H54" s="16"/>
      <c r="I54" s="16"/>
      <c r="M54" s="1">
        <v>54</v>
      </c>
      <c r="N54" s="1">
        <v>990</v>
      </c>
      <c r="P54" s="17">
        <v>1</v>
      </c>
      <c r="Q54" s="37">
        <v>0.6875</v>
      </c>
      <c r="R54" s="34">
        <v>2</v>
      </c>
      <c r="S54" s="34" t="s">
        <v>72</v>
      </c>
      <c r="T54" s="34">
        <v>2</v>
      </c>
      <c r="U54" s="34" t="s">
        <v>72</v>
      </c>
      <c r="V54" s="32"/>
      <c r="W54" s="38">
        <v>2</v>
      </c>
      <c r="X54" s="39">
        <v>0.6875</v>
      </c>
      <c r="Y54" s="34">
        <v>2</v>
      </c>
      <c r="Z54" s="34" t="s">
        <v>72</v>
      </c>
      <c r="AA54" s="34">
        <v>2</v>
      </c>
      <c r="AB54" s="34" t="s">
        <v>72</v>
      </c>
      <c r="AH54" s="1"/>
    </row>
    <row r="55" spans="1:34" ht="15.75" customHeight="1">
      <c r="A55" s="16"/>
      <c r="B55" s="16"/>
      <c r="C55" s="16"/>
      <c r="D55" s="16"/>
      <c r="E55" s="16"/>
      <c r="F55" s="16"/>
      <c r="G55" s="16"/>
      <c r="H55" s="16"/>
      <c r="I55" s="16"/>
      <c r="M55" s="1">
        <v>55</v>
      </c>
      <c r="N55" s="1">
        <v>1020</v>
      </c>
      <c r="P55" s="17">
        <v>1</v>
      </c>
      <c r="Q55" s="37">
        <v>0.70833333333333337</v>
      </c>
      <c r="R55" s="34">
        <v>2</v>
      </c>
      <c r="S55" s="34" t="s">
        <v>72</v>
      </c>
      <c r="T55" s="34">
        <v>2</v>
      </c>
      <c r="U55" s="34" t="s">
        <v>72</v>
      </c>
      <c r="V55" s="32"/>
      <c r="W55" s="38">
        <v>2</v>
      </c>
      <c r="X55" s="39">
        <v>0.70833333333333337</v>
      </c>
      <c r="Y55" s="34">
        <v>2</v>
      </c>
      <c r="Z55" s="34" t="s">
        <v>72</v>
      </c>
      <c r="AA55" s="34">
        <v>2</v>
      </c>
      <c r="AB55" s="34" t="s">
        <v>72</v>
      </c>
      <c r="AH55" s="1"/>
    </row>
    <row r="56" spans="1:34" ht="15.75" customHeight="1">
      <c r="A56" s="16"/>
      <c r="B56" s="16"/>
      <c r="C56" s="16"/>
      <c r="D56" s="16"/>
      <c r="E56" s="16"/>
      <c r="F56" s="16"/>
      <c r="G56" s="16"/>
      <c r="H56" s="16"/>
      <c r="I56" s="16"/>
      <c r="M56" s="1">
        <v>56</v>
      </c>
      <c r="N56" s="1">
        <v>1050</v>
      </c>
      <c r="P56" s="17">
        <v>1</v>
      </c>
      <c r="Q56" s="37">
        <v>0.72916666666666663</v>
      </c>
      <c r="R56" s="34">
        <v>2</v>
      </c>
      <c r="S56" s="34" t="s">
        <v>72</v>
      </c>
      <c r="T56" s="34">
        <v>2</v>
      </c>
      <c r="U56" s="34" t="s">
        <v>72</v>
      </c>
      <c r="V56" s="32"/>
      <c r="W56" s="38">
        <v>2</v>
      </c>
      <c r="X56" s="39">
        <v>0.72916666666666663</v>
      </c>
      <c r="Y56" s="34">
        <v>2</v>
      </c>
      <c r="Z56" s="34" t="s">
        <v>72</v>
      </c>
      <c r="AA56" s="34">
        <v>2</v>
      </c>
      <c r="AB56" s="34" t="s">
        <v>72</v>
      </c>
      <c r="AH56" s="1"/>
    </row>
    <row r="57" spans="1:34" ht="15.75" customHeight="1">
      <c r="A57" s="16"/>
      <c r="B57" s="16"/>
      <c r="C57" s="16"/>
      <c r="D57" s="16"/>
      <c r="E57" s="16"/>
      <c r="F57" s="16"/>
      <c r="G57" s="16"/>
      <c r="H57" s="16"/>
      <c r="I57" s="16"/>
      <c r="M57" s="1">
        <v>57</v>
      </c>
      <c r="N57" s="1">
        <v>1080</v>
      </c>
      <c r="P57" s="17">
        <v>1</v>
      </c>
      <c r="Q57" s="37">
        <v>0.75</v>
      </c>
      <c r="R57" s="34">
        <v>2</v>
      </c>
      <c r="S57" s="34" t="s">
        <v>72</v>
      </c>
      <c r="T57" s="34">
        <v>2</v>
      </c>
      <c r="U57" s="34" t="s">
        <v>72</v>
      </c>
      <c r="V57" s="32"/>
      <c r="W57" s="38">
        <v>2</v>
      </c>
      <c r="X57" s="39">
        <v>0.75</v>
      </c>
      <c r="Y57" s="34">
        <v>2</v>
      </c>
      <c r="Z57" s="34" t="s">
        <v>72</v>
      </c>
      <c r="AA57" s="34">
        <v>2</v>
      </c>
      <c r="AB57" s="34" t="s">
        <v>72</v>
      </c>
      <c r="AH57" s="1"/>
    </row>
    <row r="58" spans="1:34" ht="15.75" customHeight="1">
      <c r="A58" s="16"/>
      <c r="B58" s="16"/>
      <c r="C58" s="16"/>
      <c r="D58" s="16"/>
      <c r="E58" s="16"/>
      <c r="F58" s="16"/>
      <c r="G58" s="16"/>
      <c r="H58" s="16"/>
      <c r="I58" s="16"/>
      <c r="M58" s="1">
        <v>58</v>
      </c>
      <c r="N58" s="1">
        <v>1110</v>
      </c>
      <c r="P58" s="17">
        <v>1</v>
      </c>
      <c r="Q58" s="37">
        <v>0.77083333333333337</v>
      </c>
      <c r="R58" s="34">
        <v>2</v>
      </c>
      <c r="S58" s="34" t="s">
        <v>72</v>
      </c>
      <c r="T58" s="34">
        <v>2</v>
      </c>
      <c r="U58" s="34" t="s">
        <v>72</v>
      </c>
      <c r="V58" s="32"/>
      <c r="W58" s="38">
        <v>2</v>
      </c>
      <c r="X58" s="39">
        <v>0.77083333333333337</v>
      </c>
      <c r="Y58" s="34">
        <v>2</v>
      </c>
      <c r="Z58" s="34" t="s">
        <v>72</v>
      </c>
      <c r="AA58" s="34">
        <v>2</v>
      </c>
      <c r="AB58" s="34" t="s">
        <v>72</v>
      </c>
      <c r="AH58" s="1"/>
    </row>
    <row r="59" spans="1:34" ht="15.75" customHeight="1">
      <c r="A59" s="16"/>
      <c r="B59" s="16"/>
      <c r="C59" s="16"/>
      <c r="D59" s="16"/>
      <c r="E59" s="16"/>
      <c r="F59" s="16"/>
      <c r="G59" s="16"/>
      <c r="H59" s="16"/>
      <c r="I59" s="16"/>
      <c r="M59" s="1">
        <v>59</v>
      </c>
      <c r="N59" s="1">
        <v>1140</v>
      </c>
      <c r="P59" s="17">
        <v>1</v>
      </c>
      <c r="Q59" s="37">
        <v>0.79166666666666663</v>
      </c>
      <c r="R59" s="34">
        <v>2</v>
      </c>
      <c r="S59" s="34" t="s">
        <v>67</v>
      </c>
      <c r="T59" s="34">
        <v>2</v>
      </c>
      <c r="U59" s="34" t="s">
        <v>67</v>
      </c>
      <c r="V59" s="32"/>
      <c r="W59" s="38">
        <v>2</v>
      </c>
      <c r="X59" s="39">
        <v>0.79166666666666663</v>
      </c>
      <c r="Y59" s="34">
        <v>2</v>
      </c>
      <c r="Z59" s="34" t="s">
        <v>72</v>
      </c>
      <c r="AA59" s="34">
        <v>2</v>
      </c>
      <c r="AB59" s="34" t="s">
        <v>72</v>
      </c>
      <c r="AH59" s="1"/>
    </row>
    <row r="60" spans="1:34" ht="15.75" customHeight="1">
      <c r="A60" s="16"/>
      <c r="B60" s="16"/>
      <c r="C60" s="16"/>
      <c r="D60" s="16"/>
      <c r="E60" s="42"/>
      <c r="F60" s="42"/>
      <c r="G60" s="42"/>
      <c r="H60" s="42"/>
      <c r="I60" s="42"/>
      <c r="M60" s="1">
        <v>60</v>
      </c>
      <c r="N60" s="1">
        <v>1170</v>
      </c>
      <c r="P60" s="17">
        <v>1</v>
      </c>
      <c r="Q60" s="37">
        <v>0.8125</v>
      </c>
      <c r="R60" s="34">
        <v>1</v>
      </c>
      <c r="S60" s="34" t="s">
        <v>67</v>
      </c>
      <c r="T60" s="34">
        <v>1</v>
      </c>
      <c r="U60" s="34" t="s">
        <v>67</v>
      </c>
      <c r="V60" s="32"/>
      <c r="W60" s="38">
        <v>2</v>
      </c>
      <c r="X60" s="39">
        <v>0.8125</v>
      </c>
      <c r="Y60" s="34">
        <v>2</v>
      </c>
      <c r="Z60" s="34" t="s">
        <v>72</v>
      </c>
      <c r="AA60" s="34">
        <v>2</v>
      </c>
      <c r="AB60" s="34" t="s">
        <v>72</v>
      </c>
      <c r="AH60" s="1"/>
    </row>
    <row r="61" spans="1:34" ht="15.75" customHeight="1">
      <c r="A61" s="16"/>
      <c r="B61" s="16"/>
      <c r="C61" s="16"/>
      <c r="D61" s="16"/>
      <c r="E61" s="16"/>
      <c r="F61" s="16"/>
      <c r="G61" s="16"/>
      <c r="H61" s="16"/>
      <c r="I61" s="16"/>
      <c r="M61" s="1">
        <v>61</v>
      </c>
      <c r="N61" s="1">
        <v>1200</v>
      </c>
      <c r="P61" s="17">
        <v>1</v>
      </c>
      <c r="Q61" s="37">
        <v>0.83333333333333337</v>
      </c>
      <c r="R61" s="34">
        <v>2</v>
      </c>
      <c r="S61" s="34" t="s">
        <v>67</v>
      </c>
      <c r="T61" s="34">
        <v>2</v>
      </c>
      <c r="U61" s="34" t="s">
        <v>67</v>
      </c>
      <c r="V61" s="32"/>
      <c r="W61" s="38">
        <v>2</v>
      </c>
      <c r="X61" s="39">
        <v>0.83333333333333337</v>
      </c>
      <c r="Y61" s="34">
        <v>1</v>
      </c>
      <c r="Z61" s="34" t="s">
        <v>73</v>
      </c>
      <c r="AA61" s="34">
        <v>1</v>
      </c>
      <c r="AB61" s="34" t="s">
        <v>73</v>
      </c>
      <c r="AH61" s="1"/>
    </row>
    <row r="62" spans="1:34" ht="15.75" customHeight="1">
      <c r="A62" s="16"/>
      <c r="B62" s="16"/>
      <c r="C62" s="16"/>
      <c r="D62" s="43"/>
      <c r="E62" s="43"/>
      <c r="F62" s="43"/>
      <c r="G62" s="43"/>
      <c r="H62" s="43"/>
      <c r="I62" s="43"/>
      <c r="M62" s="1">
        <v>62</v>
      </c>
      <c r="N62" s="1">
        <v>1230</v>
      </c>
      <c r="P62" s="17">
        <v>1</v>
      </c>
      <c r="Q62" s="37">
        <v>0.85416666666666663</v>
      </c>
      <c r="R62" s="34">
        <v>1</v>
      </c>
      <c r="S62" s="34" t="s">
        <v>67</v>
      </c>
      <c r="T62" s="34">
        <v>1</v>
      </c>
      <c r="U62" s="34" t="s">
        <v>67</v>
      </c>
      <c r="V62" s="32"/>
      <c r="W62" s="38">
        <v>2</v>
      </c>
      <c r="X62" s="39">
        <v>0.85416666666666663</v>
      </c>
      <c r="Y62" s="34">
        <v>1</v>
      </c>
      <c r="Z62" s="34" t="s">
        <v>73</v>
      </c>
      <c r="AA62" s="34">
        <v>1</v>
      </c>
      <c r="AB62" s="34" t="s">
        <v>73</v>
      </c>
      <c r="AH62" s="1"/>
    </row>
    <row r="63" spans="1:34" ht="15.75" customHeight="1">
      <c r="A63" s="16"/>
      <c r="B63" s="16"/>
      <c r="C63" s="16"/>
      <c r="D63" s="42"/>
      <c r="E63" s="42"/>
      <c r="F63" s="42"/>
      <c r="G63" s="42"/>
      <c r="H63" s="42"/>
      <c r="I63" s="42"/>
      <c r="M63" s="1">
        <v>63</v>
      </c>
      <c r="N63" s="1">
        <v>1260</v>
      </c>
      <c r="P63" s="17">
        <v>1</v>
      </c>
      <c r="Q63" s="37">
        <v>0.875</v>
      </c>
      <c r="R63" s="34">
        <v>2</v>
      </c>
      <c r="S63" s="34" t="s">
        <v>67</v>
      </c>
      <c r="T63" s="34">
        <v>2</v>
      </c>
      <c r="U63" s="34" t="s">
        <v>67</v>
      </c>
      <c r="V63" s="32"/>
      <c r="W63" s="38">
        <v>2</v>
      </c>
      <c r="X63" s="39">
        <v>0.875</v>
      </c>
      <c r="Y63" s="34">
        <v>2</v>
      </c>
      <c r="Z63" s="34" t="s">
        <v>73</v>
      </c>
      <c r="AA63" s="34">
        <v>2</v>
      </c>
      <c r="AB63" s="34" t="s">
        <v>73</v>
      </c>
      <c r="AH63" s="1"/>
    </row>
    <row r="64" spans="1:34" ht="15.75" customHeight="1">
      <c r="A64" s="16"/>
      <c r="B64" s="16"/>
      <c r="C64" s="16"/>
      <c r="D64" s="42"/>
      <c r="E64" s="42"/>
      <c r="F64" s="42"/>
      <c r="G64" s="42"/>
      <c r="H64" s="42"/>
      <c r="I64" s="42"/>
      <c r="M64" s="1">
        <v>64</v>
      </c>
      <c r="N64" s="1">
        <v>1290</v>
      </c>
      <c r="P64" s="17">
        <v>1</v>
      </c>
      <c r="Q64" s="37">
        <v>0.89583333333333304</v>
      </c>
      <c r="R64" s="34">
        <v>1</v>
      </c>
      <c r="S64" s="34" t="s">
        <v>67</v>
      </c>
      <c r="T64" s="34">
        <v>1</v>
      </c>
      <c r="U64" s="34" t="s">
        <v>67</v>
      </c>
      <c r="V64" s="32"/>
      <c r="W64" s="38">
        <v>2</v>
      </c>
      <c r="X64" s="39">
        <v>0.89583333333333304</v>
      </c>
      <c r="Y64" s="34">
        <v>1</v>
      </c>
      <c r="Z64" s="34" t="s">
        <v>73</v>
      </c>
      <c r="AA64" s="34">
        <v>1</v>
      </c>
      <c r="AB64" s="34" t="s">
        <v>73</v>
      </c>
      <c r="AH64" s="1"/>
    </row>
    <row r="65" spans="1:34" ht="15.75" customHeight="1">
      <c r="A65" s="16"/>
      <c r="B65" s="16"/>
      <c r="C65" s="16"/>
      <c r="D65" s="16"/>
      <c r="E65" s="16"/>
      <c r="F65" s="16"/>
      <c r="G65" s="16"/>
      <c r="H65" s="16"/>
      <c r="I65" s="16"/>
      <c r="M65" s="1">
        <v>65</v>
      </c>
      <c r="N65" s="1">
        <v>1320</v>
      </c>
      <c r="P65" s="17">
        <v>1</v>
      </c>
      <c r="Q65" s="37">
        <v>0.91666666666666663</v>
      </c>
      <c r="R65" s="34">
        <v>2</v>
      </c>
      <c r="S65" s="34" t="s">
        <v>67</v>
      </c>
      <c r="T65" s="34">
        <v>2</v>
      </c>
      <c r="U65" s="34" t="s">
        <v>67</v>
      </c>
      <c r="V65" s="32"/>
      <c r="W65" s="38">
        <v>2</v>
      </c>
      <c r="X65" s="39">
        <v>0.91666666666666663</v>
      </c>
      <c r="Y65" s="34">
        <v>1</v>
      </c>
      <c r="Z65" s="34" t="s">
        <v>73</v>
      </c>
      <c r="AA65" s="34">
        <v>1</v>
      </c>
      <c r="AB65" s="34" t="s">
        <v>73</v>
      </c>
      <c r="AH65" s="1"/>
    </row>
    <row r="66" spans="1:34" ht="15.75" customHeight="1">
      <c r="A66" s="16"/>
      <c r="B66" s="16"/>
      <c r="C66" s="16"/>
      <c r="D66" s="16"/>
      <c r="E66" s="16"/>
      <c r="F66" s="16"/>
      <c r="G66" s="16"/>
      <c r="H66" s="16"/>
      <c r="I66" s="16"/>
      <c r="M66" s="1">
        <v>66</v>
      </c>
      <c r="N66" s="1">
        <v>1350</v>
      </c>
      <c r="P66" s="17">
        <v>1</v>
      </c>
      <c r="Q66" s="37">
        <v>0.9375</v>
      </c>
      <c r="R66" s="34">
        <v>1</v>
      </c>
      <c r="S66" s="34" t="s">
        <v>67</v>
      </c>
      <c r="T66" s="34">
        <v>1</v>
      </c>
      <c r="U66" s="34" t="s">
        <v>67</v>
      </c>
      <c r="V66" s="32"/>
      <c r="W66" s="38">
        <v>2</v>
      </c>
      <c r="X66" s="39">
        <v>0.9375</v>
      </c>
      <c r="Y66" s="34">
        <v>2</v>
      </c>
      <c r="Z66" s="34" t="s">
        <v>73</v>
      </c>
      <c r="AA66" s="34">
        <v>2</v>
      </c>
      <c r="AB66" s="34" t="s">
        <v>73</v>
      </c>
      <c r="AH66" s="1"/>
    </row>
    <row r="67" spans="1:34" ht="15.75" customHeight="1">
      <c r="A67" s="16"/>
      <c r="B67" s="16"/>
      <c r="C67" s="16"/>
      <c r="D67" s="16"/>
      <c r="E67" s="16"/>
      <c r="F67" s="16"/>
      <c r="G67" s="16"/>
      <c r="H67" s="16"/>
      <c r="I67" s="16"/>
      <c r="M67" s="1">
        <v>67</v>
      </c>
      <c r="N67" s="1">
        <v>1380</v>
      </c>
      <c r="P67" s="17">
        <v>1</v>
      </c>
      <c r="Q67" s="37">
        <v>0.95833333333333337</v>
      </c>
      <c r="R67" s="34">
        <v>2</v>
      </c>
      <c r="S67" s="34" t="s">
        <v>67</v>
      </c>
      <c r="T67" s="34">
        <v>2</v>
      </c>
      <c r="U67" s="34" t="s">
        <v>67</v>
      </c>
      <c r="V67" s="32"/>
      <c r="W67" s="38">
        <v>2</v>
      </c>
      <c r="X67" s="39">
        <v>0.95833333333333337</v>
      </c>
      <c r="Y67" s="34">
        <v>1</v>
      </c>
      <c r="Z67" s="34" t="s">
        <v>73</v>
      </c>
      <c r="AA67" s="34">
        <v>1</v>
      </c>
      <c r="AB67" s="34" t="s">
        <v>73</v>
      </c>
      <c r="AH67" s="1"/>
    </row>
    <row r="68" spans="1:34" ht="15.75" customHeight="1">
      <c r="A68" s="16"/>
      <c r="B68" s="16"/>
      <c r="C68" s="16"/>
      <c r="D68" s="16"/>
      <c r="E68" s="16"/>
      <c r="F68" s="16"/>
      <c r="G68" s="16"/>
      <c r="H68" s="16"/>
      <c r="I68" s="16"/>
      <c r="M68" s="1">
        <v>68</v>
      </c>
      <c r="N68" s="1">
        <v>1410</v>
      </c>
      <c r="P68" s="17">
        <v>1</v>
      </c>
      <c r="Q68" s="37">
        <v>0.97916666666666663</v>
      </c>
      <c r="R68" s="34">
        <v>1</v>
      </c>
      <c r="S68" s="34" t="s">
        <v>67</v>
      </c>
      <c r="T68" s="34">
        <v>1</v>
      </c>
      <c r="U68" s="34" t="s">
        <v>67</v>
      </c>
      <c r="V68" s="32"/>
      <c r="W68" s="38">
        <v>2</v>
      </c>
      <c r="X68" s="39">
        <v>0.97916666666666663</v>
      </c>
      <c r="Y68" s="34">
        <v>1</v>
      </c>
      <c r="Z68" s="34" t="s">
        <v>73</v>
      </c>
      <c r="AA68" s="34">
        <v>1</v>
      </c>
      <c r="AB68" s="34" t="s">
        <v>73</v>
      </c>
      <c r="AH68" s="1"/>
    </row>
    <row r="69" spans="1:34" ht="15.75" customHeight="1">
      <c r="A69" s="16"/>
      <c r="B69" s="16"/>
      <c r="C69" s="16"/>
      <c r="D69" s="16"/>
      <c r="E69" s="16"/>
      <c r="F69" s="16"/>
      <c r="G69" s="16"/>
      <c r="H69" s="16"/>
      <c r="I69" s="16"/>
      <c r="M69" s="1">
        <v>69</v>
      </c>
      <c r="N69" s="1">
        <v>0</v>
      </c>
      <c r="P69" s="17">
        <v>1</v>
      </c>
      <c r="Q69" s="37">
        <v>0</v>
      </c>
      <c r="R69" s="34">
        <v>2</v>
      </c>
      <c r="S69" s="34" t="s">
        <v>67</v>
      </c>
      <c r="T69" s="34">
        <v>2</v>
      </c>
      <c r="U69" s="34" t="s">
        <v>67</v>
      </c>
      <c r="V69" s="32"/>
      <c r="W69" s="38">
        <v>2</v>
      </c>
      <c r="X69" s="39">
        <v>0</v>
      </c>
      <c r="Y69" s="34">
        <v>2</v>
      </c>
      <c r="Z69" s="34" t="s">
        <v>73</v>
      </c>
      <c r="AA69" s="34">
        <v>2</v>
      </c>
      <c r="AB69" s="34" t="s">
        <v>73</v>
      </c>
      <c r="AH69" s="1"/>
    </row>
    <row r="70" spans="1:34" ht="15.75" customHeight="1">
      <c r="D70" s="6"/>
      <c r="E70" s="6"/>
      <c r="F70" s="6"/>
      <c r="G70" s="6"/>
      <c r="H70" s="6"/>
      <c r="I70" s="6"/>
      <c r="M70" s="1">
        <v>70</v>
      </c>
      <c r="N70" s="1">
        <v>30</v>
      </c>
      <c r="P70" s="17">
        <v>1</v>
      </c>
      <c r="Q70" s="37">
        <v>2.0833333333333332E-2</v>
      </c>
      <c r="R70" s="34">
        <v>1</v>
      </c>
      <c r="S70" s="34" t="s">
        <v>67</v>
      </c>
      <c r="T70" s="34">
        <v>1</v>
      </c>
      <c r="U70" s="34" t="s">
        <v>67</v>
      </c>
      <c r="V70" s="32"/>
      <c r="W70" s="38">
        <v>2</v>
      </c>
      <c r="X70" s="39">
        <v>2.0833333333333332E-2</v>
      </c>
      <c r="Y70" s="34">
        <v>1</v>
      </c>
      <c r="Z70" s="34" t="s">
        <v>73</v>
      </c>
      <c r="AA70" s="34">
        <v>1</v>
      </c>
      <c r="AB70" s="34" t="s">
        <v>73</v>
      </c>
      <c r="AH70" s="1"/>
    </row>
    <row r="71" spans="1:34" ht="15.75" customHeight="1">
      <c r="D71" s="6"/>
      <c r="E71" s="6"/>
      <c r="F71" s="6"/>
      <c r="G71" s="6"/>
      <c r="H71" s="6"/>
      <c r="I71" s="6"/>
      <c r="M71" s="1">
        <v>71</v>
      </c>
      <c r="N71" s="1">
        <v>60</v>
      </c>
      <c r="P71" s="17">
        <v>1</v>
      </c>
      <c r="Q71" s="37">
        <v>4.1666666666666699E-2</v>
      </c>
      <c r="R71" s="34">
        <v>1</v>
      </c>
      <c r="S71" s="34" t="s">
        <v>66</v>
      </c>
      <c r="T71" s="34">
        <v>1</v>
      </c>
      <c r="U71" s="34" t="s">
        <v>66</v>
      </c>
      <c r="V71" s="32"/>
      <c r="W71" s="38">
        <v>2</v>
      </c>
      <c r="X71" s="39">
        <v>4.1666666666666699E-2</v>
      </c>
      <c r="Y71" s="34">
        <v>1</v>
      </c>
      <c r="Z71" s="34" t="s">
        <v>73</v>
      </c>
      <c r="AA71" s="34">
        <v>1</v>
      </c>
      <c r="AB71" s="34" t="s">
        <v>73</v>
      </c>
      <c r="AH71" s="1"/>
    </row>
    <row r="72" spans="1:34" ht="15.75" customHeight="1">
      <c r="M72" s="1">
        <v>72</v>
      </c>
      <c r="N72" s="1">
        <v>90</v>
      </c>
      <c r="P72" s="17">
        <v>1</v>
      </c>
      <c r="Q72" s="37">
        <v>6.25E-2</v>
      </c>
      <c r="R72" s="34">
        <v>0</v>
      </c>
      <c r="S72" s="34" t="s">
        <v>63</v>
      </c>
      <c r="T72" s="34">
        <v>1</v>
      </c>
      <c r="U72" s="34" t="s">
        <v>66</v>
      </c>
      <c r="V72" s="32"/>
      <c r="W72" s="38">
        <v>2</v>
      </c>
      <c r="X72" s="39">
        <v>6.25E-2</v>
      </c>
      <c r="Y72" s="34">
        <v>0</v>
      </c>
      <c r="Z72" s="34" t="s">
        <v>63</v>
      </c>
      <c r="AA72" s="34">
        <v>1</v>
      </c>
      <c r="AB72" s="34" t="s">
        <v>66</v>
      </c>
      <c r="AH72" s="1"/>
    </row>
    <row r="73" spans="1:34" ht="15.75" customHeight="1">
      <c r="M73" s="1">
        <v>73</v>
      </c>
      <c r="N73" s="1">
        <v>120</v>
      </c>
      <c r="P73" s="17">
        <v>1</v>
      </c>
      <c r="Q73" s="37">
        <v>8.3333333333333301E-2</v>
      </c>
      <c r="R73" s="34">
        <v>0</v>
      </c>
      <c r="S73" s="34" t="s">
        <v>63</v>
      </c>
      <c r="T73" s="34">
        <v>0</v>
      </c>
      <c r="U73" s="34" t="s">
        <v>63</v>
      </c>
      <c r="V73" s="32"/>
      <c r="W73" s="38">
        <v>2</v>
      </c>
      <c r="X73" s="37">
        <v>8.3333333333333301E-2</v>
      </c>
      <c r="Y73" s="34">
        <v>0</v>
      </c>
      <c r="Z73" s="34" t="s">
        <v>63</v>
      </c>
      <c r="AA73" s="34">
        <v>0</v>
      </c>
      <c r="AB73" s="34" t="s">
        <v>63</v>
      </c>
      <c r="AH73" s="1"/>
    </row>
    <row r="74" spans="1:34" ht="15.75" customHeight="1">
      <c r="M74" s="1">
        <v>74</v>
      </c>
      <c r="N74" s="1">
        <v>150</v>
      </c>
      <c r="P74" s="17">
        <v>1</v>
      </c>
      <c r="Q74" s="37">
        <v>0.104166666666667</v>
      </c>
      <c r="R74" s="34">
        <v>0</v>
      </c>
      <c r="S74" s="34" t="s">
        <v>63</v>
      </c>
      <c r="T74" s="34">
        <v>0</v>
      </c>
      <c r="U74" s="34" t="s">
        <v>63</v>
      </c>
      <c r="V74" s="32"/>
      <c r="W74" s="38">
        <v>2</v>
      </c>
      <c r="X74" s="37">
        <v>0.104166666666667</v>
      </c>
      <c r="Y74" s="34">
        <v>0</v>
      </c>
      <c r="Z74" s="34" t="s">
        <v>63</v>
      </c>
      <c r="AA74" s="34">
        <v>0</v>
      </c>
      <c r="AB74" s="34" t="s">
        <v>63</v>
      </c>
      <c r="AH74" s="1"/>
    </row>
    <row r="75" spans="1:34" ht="15.75" customHeight="1">
      <c r="P75" s="245" t="s">
        <v>60</v>
      </c>
      <c r="Q75" s="246"/>
      <c r="R75" s="44">
        <f>SUM(R27:R74)</f>
        <v>73</v>
      </c>
      <c r="S75" s="44"/>
      <c r="T75" s="44">
        <f>SUM(T27:T74)</f>
        <v>73</v>
      </c>
      <c r="U75" s="44"/>
      <c r="V75" s="32"/>
      <c r="W75" s="282" t="s">
        <v>60</v>
      </c>
      <c r="X75" s="283"/>
      <c r="Y75" s="44">
        <f>SUM(Y27:Y74)</f>
        <v>63</v>
      </c>
      <c r="Z75" s="44"/>
      <c r="AA75" s="44">
        <f>SUM(AA27:AA74)</f>
        <v>63</v>
      </c>
      <c r="AB75" s="44"/>
      <c r="AH75" s="1"/>
    </row>
    <row r="76" spans="1:34" ht="15.75" customHeight="1">
      <c r="P76" s="98"/>
      <c r="Q76" s="98"/>
      <c r="R76" s="99"/>
      <c r="S76" s="99"/>
      <c r="T76" s="99"/>
      <c r="U76" s="99"/>
      <c r="V76" s="32"/>
      <c r="W76" s="99"/>
      <c r="X76" s="99"/>
      <c r="Y76" s="99"/>
      <c r="Z76" s="99"/>
      <c r="AA76" s="99"/>
      <c r="AB76" s="99"/>
      <c r="AH76" s="1"/>
    </row>
    <row r="77" spans="1:34" ht="15.75" customHeight="1">
      <c r="P77" s="98"/>
      <c r="Q77" s="98"/>
      <c r="R77" s="99"/>
      <c r="S77" s="99"/>
      <c r="T77" s="99"/>
      <c r="U77" s="99"/>
      <c r="V77" s="32"/>
      <c r="W77" s="99"/>
      <c r="X77" s="99"/>
      <c r="Y77" s="99"/>
      <c r="Z77" s="99"/>
      <c r="AA77" s="99"/>
      <c r="AB77" s="99"/>
      <c r="AH77" s="1"/>
    </row>
    <row r="78" spans="1:34" ht="15.75" customHeight="1">
      <c r="P78" s="98"/>
      <c r="Q78" s="98"/>
      <c r="R78" s="99"/>
      <c r="S78" s="99"/>
      <c r="T78" s="99"/>
      <c r="U78" s="99"/>
      <c r="V78" s="32"/>
      <c r="W78" s="99"/>
      <c r="X78" s="99"/>
      <c r="Y78" s="99"/>
      <c r="Z78" s="99"/>
      <c r="AA78" s="99"/>
      <c r="AB78" s="99"/>
      <c r="AH78" s="1"/>
    </row>
    <row r="79" spans="1:34" ht="15.75" customHeight="1">
      <c r="P79" s="98"/>
      <c r="Q79" s="98"/>
      <c r="R79" s="99"/>
      <c r="S79" s="99"/>
      <c r="T79" s="99"/>
      <c r="U79" s="99"/>
      <c r="V79" s="32"/>
      <c r="W79" s="99"/>
      <c r="X79" s="99"/>
      <c r="Y79" s="99"/>
      <c r="Z79" s="99"/>
      <c r="AA79" s="99"/>
      <c r="AB79" s="99"/>
      <c r="AH79" s="1"/>
    </row>
    <row r="80" spans="1:34" ht="15.75" customHeight="1">
      <c r="P80" s="98"/>
      <c r="Q80" s="98"/>
      <c r="R80" s="99"/>
      <c r="S80" s="99"/>
      <c r="T80" s="99"/>
      <c r="U80" s="99"/>
      <c r="V80" s="32"/>
      <c r="W80" s="99"/>
      <c r="X80" s="99"/>
      <c r="Y80" s="99"/>
      <c r="Z80" s="99"/>
      <c r="AA80" s="99"/>
      <c r="AB80" s="99"/>
      <c r="AH80" s="1"/>
    </row>
    <row r="81" spans="16:34" ht="15.75" customHeight="1">
      <c r="P81" s="98"/>
      <c r="Q81" s="98"/>
      <c r="R81" s="99"/>
      <c r="S81" s="99"/>
      <c r="T81" s="99"/>
      <c r="U81" s="99"/>
      <c r="V81" s="32"/>
      <c r="W81" s="99"/>
      <c r="X81" s="99"/>
      <c r="Y81" s="99"/>
      <c r="Z81" s="99"/>
      <c r="AA81" s="99"/>
      <c r="AB81" s="99"/>
      <c r="AH81" s="1"/>
    </row>
    <row r="82" spans="16:34" ht="15.75" customHeight="1">
      <c r="P82" s="98"/>
      <c r="Q82" s="98"/>
      <c r="R82" s="99"/>
      <c r="S82" s="99"/>
      <c r="T82" s="99"/>
      <c r="U82" s="99"/>
      <c r="V82" s="32"/>
      <c r="W82" s="99"/>
      <c r="X82" s="99"/>
      <c r="Y82" s="99"/>
      <c r="Z82" s="99"/>
      <c r="AA82" s="99"/>
      <c r="AB82" s="99"/>
      <c r="AH82" s="1"/>
    </row>
    <row r="83" spans="16:34" ht="15.75" customHeight="1">
      <c r="P83" s="98"/>
      <c r="Q83" s="98"/>
      <c r="R83" s="99"/>
      <c r="S83" s="99"/>
      <c r="T83" s="99"/>
      <c r="U83" s="99"/>
      <c r="V83" s="32"/>
      <c r="W83" s="99"/>
      <c r="X83" s="99"/>
      <c r="Y83" s="99"/>
      <c r="Z83" s="99"/>
      <c r="AA83" s="99"/>
      <c r="AB83" s="99"/>
      <c r="AH83" s="1"/>
    </row>
    <row r="84" spans="16:34" ht="15.75" customHeight="1">
      <c r="P84" s="98"/>
      <c r="Q84" s="98"/>
      <c r="R84" s="99"/>
      <c r="S84" s="99"/>
      <c r="T84" s="99"/>
      <c r="U84" s="99"/>
      <c r="V84" s="32"/>
      <c r="W84" s="99"/>
      <c r="X84" s="99"/>
      <c r="Y84" s="99"/>
      <c r="Z84" s="99"/>
      <c r="AA84" s="99"/>
      <c r="AB84" s="99"/>
      <c r="AH84" s="1"/>
    </row>
    <row r="85" spans="16:34" ht="15.75" customHeight="1">
      <c r="P85" s="98"/>
      <c r="Q85" s="98"/>
      <c r="R85" s="99"/>
      <c r="S85" s="99"/>
      <c r="T85" s="99"/>
      <c r="U85" s="99"/>
      <c r="V85" s="32"/>
      <c r="W85" s="99"/>
      <c r="X85" s="99"/>
      <c r="Y85" s="99"/>
      <c r="Z85" s="99"/>
      <c r="AA85" s="99"/>
      <c r="AB85" s="99"/>
      <c r="AH85" s="1"/>
    </row>
    <row r="86" spans="16:34" ht="15.75" customHeight="1">
      <c r="P86" s="98"/>
      <c r="Q86" s="98"/>
      <c r="R86" s="99"/>
      <c r="S86" s="99"/>
      <c r="T86" s="99"/>
      <c r="U86" s="99"/>
      <c r="V86" s="32"/>
      <c r="W86" s="99"/>
      <c r="X86" s="99"/>
      <c r="Y86" s="99"/>
      <c r="Z86" s="99"/>
      <c r="AA86" s="99"/>
      <c r="AB86" s="99"/>
      <c r="AH86" s="1"/>
    </row>
    <row r="87" spans="16:34" ht="15.75" customHeight="1">
      <c r="P87" s="98"/>
      <c r="Q87" s="98"/>
      <c r="R87" s="99"/>
      <c r="S87" s="99"/>
      <c r="T87" s="99"/>
      <c r="U87" s="99"/>
      <c r="V87" s="32"/>
      <c r="W87" s="99"/>
      <c r="X87" s="99"/>
      <c r="Y87" s="99"/>
      <c r="Z87" s="99"/>
      <c r="AA87" s="99"/>
      <c r="AB87" s="99"/>
      <c r="AH87" s="1"/>
    </row>
    <row r="88" spans="16:34" ht="15.75" customHeight="1">
      <c r="P88" s="98"/>
      <c r="Q88" s="98"/>
      <c r="R88" s="99"/>
      <c r="S88" s="99"/>
      <c r="T88" s="99"/>
      <c r="U88" s="99"/>
      <c r="V88" s="32"/>
      <c r="W88" s="99"/>
      <c r="X88" s="99"/>
      <c r="Y88" s="99"/>
      <c r="Z88" s="99"/>
      <c r="AA88" s="99"/>
      <c r="AB88" s="99"/>
      <c r="AH88" s="1"/>
    </row>
    <row r="89" spans="16:34" ht="15.75" customHeight="1">
      <c r="P89" s="98"/>
      <c r="Q89" s="98"/>
      <c r="R89" s="99"/>
      <c r="S89" s="99"/>
      <c r="T89" s="99"/>
      <c r="U89" s="99"/>
      <c r="V89" s="32"/>
      <c r="W89" s="99"/>
      <c r="X89" s="99"/>
      <c r="Y89" s="99"/>
      <c r="Z89" s="99"/>
      <c r="AA89" s="99"/>
      <c r="AB89" s="99"/>
      <c r="AH89" s="1"/>
    </row>
    <row r="90" spans="16:34" ht="15.75" customHeight="1">
      <c r="P90" s="98"/>
      <c r="Q90" s="98"/>
      <c r="R90" s="99"/>
      <c r="S90" s="99"/>
      <c r="T90" s="99"/>
      <c r="U90" s="99"/>
      <c r="V90" s="32"/>
      <c r="W90" s="99"/>
      <c r="X90" s="99"/>
      <c r="Y90" s="99"/>
      <c r="Z90" s="99"/>
      <c r="AA90" s="99"/>
      <c r="AB90" s="99"/>
      <c r="AH90" s="1"/>
    </row>
    <row r="91" spans="16:34" ht="15.75" customHeight="1">
      <c r="P91" s="98"/>
      <c r="Q91" s="98"/>
      <c r="R91" s="99"/>
      <c r="S91" s="99"/>
      <c r="T91" s="99"/>
      <c r="U91" s="99"/>
      <c r="V91" s="32"/>
      <c r="W91" s="99"/>
      <c r="X91" s="99"/>
      <c r="Y91" s="99"/>
      <c r="Z91" s="99"/>
      <c r="AA91" s="99"/>
      <c r="AB91" s="99"/>
      <c r="AH91" s="1"/>
    </row>
    <row r="92" spans="16:34" ht="15.75" customHeight="1">
      <c r="P92" s="98"/>
      <c r="Q92" s="98"/>
      <c r="R92" s="99"/>
      <c r="S92" s="99"/>
      <c r="T92" s="99"/>
      <c r="U92" s="99"/>
      <c r="V92" s="32"/>
      <c r="W92" s="99"/>
      <c r="X92" s="99"/>
      <c r="Y92" s="99"/>
      <c r="Z92" s="99"/>
      <c r="AA92" s="99"/>
      <c r="AB92" s="99"/>
      <c r="AH92" s="1"/>
    </row>
    <row r="93" spans="16:34" ht="15.75" customHeight="1">
      <c r="P93" s="98"/>
      <c r="Q93" s="98"/>
      <c r="R93" s="99"/>
      <c r="S93" s="99"/>
      <c r="T93" s="99"/>
      <c r="U93" s="99"/>
      <c r="V93" s="32"/>
      <c r="W93" s="99"/>
      <c r="X93" s="99"/>
      <c r="Y93" s="99"/>
      <c r="Z93" s="99"/>
      <c r="AA93" s="99"/>
      <c r="AB93" s="99"/>
      <c r="AH93" s="1"/>
    </row>
    <row r="94" spans="16:34" ht="15.75" customHeight="1">
      <c r="P94" s="98"/>
      <c r="Q94" s="98"/>
      <c r="R94" s="99"/>
      <c r="S94" s="99"/>
      <c r="T94" s="99"/>
      <c r="U94" s="99"/>
      <c r="V94" s="32"/>
      <c r="W94" s="99"/>
      <c r="X94" s="99"/>
      <c r="Y94" s="99"/>
      <c r="Z94" s="99"/>
      <c r="AA94" s="99"/>
      <c r="AB94" s="99"/>
      <c r="AH94" s="1"/>
    </row>
    <row r="95" spans="16:34" ht="15.75" customHeight="1">
      <c r="P95" s="98"/>
      <c r="Q95" s="98"/>
      <c r="R95" s="99"/>
      <c r="S95" s="99"/>
      <c r="T95" s="99"/>
      <c r="U95" s="99"/>
      <c r="V95" s="32"/>
      <c r="W95" s="99"/>
      <c r="X95" s="99"/>
      <c r="Y95" s="99"/>
      <c r="Z95" s="99"/>
      <c r="AA95" s="99"/>
      <c r="AB95" s="99"/>
      <c r="AH95" s="1"/>
    </row>
    <row r="96" spans="16:34" ht="15.75" customHeight="1">
      <c r="P96" s="98"/>
      <c r="Q96" s="98"/>
      <c r="R96" s="99"/>
      <c r="S96" s="99"/>
      <c r="T96" s="99"/>
      <c r="U96" s="99"/>
      <c r="V96" s="32"/>
      <c r="W96" s="99"/>
      <c r="X96" s="99"/>
      <c r="Y96" s="99"/>
      <c r="Z96" s="99"/>
      <c r="AA96" s="99"/>
      <c r="AB96" s="99"/>
      <c r="AH96" s="1"/>
    </row>
    <row r="97" spans="2:34" ht="15.75" customHeight="1">
      <c r="P97" s="98"/>
      <c r="Q97" s="98"/>
      <c r="R97" s="99"/>
      <c r="S97" s="99"/>
      <c r="T97" s="99"/>
      <c r="U97" s="99"/>
      <c r="V97" s="32"/>
      <c r="W97" s="99"/>
      <c r="X97" s="99"/>
      <c r="Y97" s="99"/>
      <c r="Z97" s="99"/>
      <c r="AA97" s="99"/>
      <c r="AB97" s="99"/>
      <c r="AH97" s="1"/>
    </row>
    <row r="98" spans="2:34" ht="15.75" customHeight="1">
      <c r="P98" s="98"/>
      <c r="Q98" s="98"/>
      <c r="R98" s="99"/>
      <c r="S98" s="99"/>
      <c r="T98" s="99"/>
      <c r="U98" s="99"/>
      <c r="V98" s="32"/>
      <c r="W98" s="99"/>
      <c r="X98" s="99"/>
      <c r="Y98" s="99"/>
      <c r="Z98" s="99"/>
      <c r="AA98" s="99"/>
      <c r="AB98" s="99"/>
      <c r="AH98" s="1"/>
    </row>
    <row r="99" spans="2:34" ht="15.75" customHeight="1">
      <c r="P99" s="98"/>
      <c r="Q99" s="98"/>
      <c r="R99" s="99"/>
      <c r="S99" s="99"/>
      <c r="T99" s="99"/>
      <c r="U99" s="99"/>
      <c r="V99" s="32"/>
      <c r="W99" s="99"/>
      <c r="X99" s="99"/>
      <c r="Y99" s="99"/>
      <c r="Z99" s="99"/>
      <c r="AA99" s="99"/>
      <c r="AB99" s="99"/>
      <c r="AH99" s="1"/>
    </row>
    <row r="100" spans="2:34" ht="15.75" customHeight="1">
      <c r="P100" s="98"/>
      <c r="Q100" s="98"/>
      <c r="R100" s="99"/>
      <c r="S100" s="99"/>
      <c r="T100" s="99"/>
      <c r="U100" s="99"/>
      <c r="V100" s="32"/>
      <c r="W100" s="99"/>
      <c r="X100" s="99"/>
      <c r="Y100" s="99"/>
      <c r="Z100" s="99"/>
      <c r="AA100" s="99"/>
      <c r="AB100" s="99"/>
      <c r="AH100" s="1"/>
    </row>
    <row r="101" spans="2:34" ht="15.75" customHeight="1">
      <c r="P101" s="45"/>
      <c r="Q101" s="46"/>
      <c r="R101" s="45"/>
      <c r="S101" s="47"/>
      <c r="T101" s="45"/>
      <c r="U101" s="47"/>
      <c r="V101" s="32"/>
      <c r="W101" s="48"/>
      <c r="X101" s="49"/>
      <c r="Y101" s="45"/>
      <c r="Z101" s="47"/>
      <c r="AA101" s="45"/>
      <c r="AB101" s="47"/>
      <c r="AH101" s="1"/>
    </row>
    <row r="102" spans="2:34" ht="15.75" customHeight="1">
      <c r="D102" s="267" t="s">
        <v>74</v>
      </c>
      <c r="E102" s="267"/>
      <c r="F102" s="267"/>
      <c r="G102" s="267"/>
      <c r="H102" s="267"/>
      <c r="I102" s="267"/>
      <c r="P102" s="45"/>
      <c r="Q102" s="46"/>
      <c r="R102" s="45"/>
      <c r="S102" s="47"/>
      <c r="T102" s="45"/>
      <c r="U102" s="47"/>
      <c r="V102" s="32"/>
      <c r="W102" s="48"/>
      <c r="X102" s="49"/>
      <c r="Y102" s="45"/>
      <c r="Z102" s="47"/>
      <c r="AA102" s="45"/>
      <c r="AB102" s="47"/>
      <c r="AH102" s="1"/>
    </row>
    <row r="103" spans="2:34" ht="15.75" customHeight="1">
      <c r="P103" s="45"/>
      <c r="Q103" s="46"/>
      <c r="R103" s="45"/>
      <c r="S103" s="47"/>
      <c r="T103" s="45"/>
      <c r="U103" s="47"/>
      <c r="V103" s="32"/>
      <c r="W103" s="48"/>
      <c r="X103" s="49"/>
      <c r="Y103" s="45"/>
      <c r="Z103" s="47"/>
      <c r="AA103" s="45"/>
      <c r="AB103" s="47"/>
      <c r="AH103" s="1"/>
    </row>
    <row r="104" spans="2:34" ht="15.75" customHeight="1">
      <c r="B104" s="255" t="s">
        <v>75</v>
      </c>
      <c r="C104" s="260" t="s">
        <v>76</v>
      </c>
      <c r="D104" s="255" t="s">
        <v>77</v>
      </c>
      <c r="E104" s="255" t="s">
        <v>78</v>
      </c>
      <c r="F104" s="255" t="s">
        <v>79</v>
      </c>
      <c r="G104" s="255" t="s">
        <v>80</v>
      </c>
      <c r="H104" s="255" t="s">
        <v>81</v>
      </c>
      <c r="I104" s="255" t="s">
        <v>82</v>
      </c>
      <c r="J104" s="255" t="s">
        <v>83</v>
      </c>
      <c r="P104" s="252" t="s">
        <v>5</v>
      </c>
      <c r="Q104" s="252" t="s">
        <v>56</v>
      </c>
      <c r="R104" s="250" t="s">
        <v>57</v>
      </c>
      <c r="S104" s="251"/>
      <c r="T104" s="250" t="s">
        <v>58</v>
      </c>
      <c r="U104" s="251"/>
      <c r="V104" s="32"/>
      <c r="W104" s="252" t="s">
        <v>5</v>
      </c>
      <c r="X104" s="252" t="s">
        <v>56</v>
      </c>
      <c r="Y104" s="250" t="s">
        <v>57</v>
      </c>
      <c r="Z104" s="251"/>
      <c r="AA104" s="250" t="s">
        <v>58</v>
      </c>
      <c r="AB104" s="251"/>
      <c r="AH104" s="1"/>
    </row>
    <row r="105" spans="2:34" ht="15.75" customHeight="1">
      <c r="B105" s="255"/>
      <c r="C105" s="261"/>
      <c r="D105" s="255"/>
      <c r="E105" s="255"/>
      <c r="F105" s="255"/>
      <c r="G105" s="255"/>
      <c r="H105" s="255"/>
      <c r="I105" s="255"/>
      <c r="J105" s="255"/>
      <c r="P105" s="253"/>
      <c r="Q105" s="253"/>
      <c r="R105" s="252" t="s">
        <v>60</v>
      </c>
      <c r="S105" s="252" t="s">
        <v>61</v>
      </c>
      <c r="T105" s="252" t="s">
        <v>84</v>
      </c>
      <c r="U105" s="252" t="s">
        <v>61</v>
      </c>
      <c r="V105" s="32"/>
      <c r="W105" s="253"/>
      <c r="X105" s="253"/>
      <c r="Y105" s="252" t="s">
        <v>60</v>
      </c>
      <c r="Z105" s="252" t="s">
        <v>61</v>
      </c>
      <c r="AA105" s="252" t="s">
        <v>60</v>
      </c>
      <c r="AB105" s="252" t="s">
        <v>61</v>
      </c>
      <c r="AH105" s="1"/>
    </row>
    <row r="106" spans="2:34" ht="15.75" customHeight="1">
      <c r="B106" s="255"/>
      <c r="C106" s="261"/>
      <c r="D106" s="255"/>
      <c r="E106" s="255"/>
      <c r="F106" s="255"/>
      <c r="G106" s="255"/>
      <c r="H106" s="255"/>
      <c r="I106" s="255"/>
      <c r="J106" s="255"/>
      <c r="P106" s="253"/>
      <c r="Q106" s="253"/>
      <c r="R106" s="253"/>
      <c r="S106" s="253"/>
      <c r="T106" s="253"/>
      <c r="U106" s="253"/>
      <c r="V106" s="32"/>
      <c r="W106" s="253"/>
      <c r="X106" s="253"/>
      <c r="Y106" s="253"/>
      <c r="Z106" s="253"/>
      <c r="AA106" s="253"/>
      <c r="AB106" s="253"/>
    </row>
    <row r="107" spans="2:34" ht="15.75" customHeight="1">
      <c r="B107" s="255"/>
      <c r="C107" s="261"/>
      <c r="D107" s="255"/>
      <c r="E107" s="255"/>
      <c r="F107" s="255"/>
      <c r="G107" s="255"/>
      <c r="H107" s="255"/>
      <c r="I107" s="255"/>
      <c r="J107" s="255"/>
      <c r="P107" s="253"/>
      <c r="Q107" s="253"/>
      <c r="R107" s="253"/>
      <c r="S107" s="253"/>
      <c r="T107" s="253"/>
      <c r="U107" s="253"/>
      <c r="V107" s="32"/>
      <c r="W107" s="253"/>
      <c r="X107" s="253"/>
      <c r="Y107" s="253"/>
      <c r="Z107" s="253"/>
      <c r="AA107" s="253"/>
      <c r="AB107" s="253"/>
    </row>
    <row r="108" spans="2:34" ht="15.75" customHeight="1">
      <c r="B108" s="255"/>
      <c r="C108" s="261"/>
      <c r="D108" s="255"/>
      <c r="E108" s="255"/>
      <c r="F108" s="255"/>
      <c r="G108" s="255"/>
      <c r="H108" s="255"/>
      <c r="I108" s="255"/>
      <c r="J108" s="255"/>
      <c r="P108" s="253"/>
      <c r="Q108" s="253"/>
      <c r="R108" s="253"/>
      <c r="S108" s="253"/>
      <c r="T108" s="253"/>
      <c r="U108" s="253"/>
      <c r="V108" s="32"/>
      <c r="W108" s="253"/>
      <c r="X108" s="253"/>
      <c r="Y108" s="253"/>
      <c r="Z108" s="253"/>
      <c r="AA108" s="253"/>
      <c r="AB108" s="253"/>
    </row>
    <row r="109" spans="2:34" ht="15.75" customHeight="1">
      <c r="B109" s="255"/>
      <c r="C109" s="261"/>
      <c r="D109" s="255"/>
      <c r="E109" s="255"/>
      <c r="F109" s="255"/>
      <c r="G109" s="255"/>
      <c r="H109" s="255"/>
      <c r="I109" s="255"/>
      <c r="J109" s="255"/>
      <c r="P109" s="254"/>
      <c r="Q109" s="254"/>
      <c r="R109" s="254"/>
      <c r="S109" s="254"/>
      <c r="T109" s="254"/>
      <c r="U109" s="254"/>
      <c r="V109" s="32"/>
      <c r="W109" s="254"/>
      <c r="X109" s="254"/>
      <c r="Y109" s="254"/>
      <c r="Z109" s="254"/>
      <c r="AA109" s="254"/>
      <c r="AB109" s="254"/>
    </row>
    <row r="110" spans="2:34" ht="15.75" customHeight="1">
      <c r="B110" s="255"/>
      <c r="C110" s="261"/>
      <c r="D110" s="255"/>
      <c r="E110" s="255"/>
      <c r="F110" s="255"/>
      <c r="G110" s="255"/>
      <c r="H110" s="255"/>
      <c r="I110" s="255"/>
      <c r="J110" s="255"/>
      <c r="P110" s="17">
        <v>3</v>
      </c>
      <c r="Q110" s="37">
        <v>0.125</v>
      </c>
      <c r="R110" s="17">
        <v>0</v>
      </c>
      <c r="S110" s="17" t="s">
        <v>63</v>
      </c>
      <c r="T110" s="17">
        <v>0</v>
      </c>
      <c r="U110" s="17" t="s">
        <v>63</v>
      </c>
      <c r="V110" s="32"/>
      <c r="W110" s="38">
        <v>4</v>
      </c>
      <c r="X110" s="37">
        <v>0.125</v>
      </c>
      <c r="Y110" s="17">
        <v>0</v>
      </c>
      <c r="Z110" s="17" t="s">
        <v>63</v>
      </c>
      <c r="AA110" s="17">
        <v>0</v>
      </c>
      <c r="AB110" s="17" t="s">
        <v>63</v>
      </c>
    </row>
    <row r="111" spans="2:34" ht="15.75" customHeight="1">
      <c r="B111" s="255"/>
      <c r="C111" s="262"/>
      <c r="D111" s="255"/>
      <c r="E111" s="255"/>
      <c r="F111" s="255"/>
      <c r="G111" s="255"/>
      <c r="H111" s="255"/>
      <c r="I111" s="255"/>
      <c r="J111" s="255"/>
      <c r="L111" s="1" t="s">
        <v>85</v>
      </c>
      <c r="M111" s="1" t="s">
        <v>18</v>
      </c>
      <c r="N111" s="1" t="s">
        <v>19</v>
      </c>
      <c r="O111" s="21"/>
      <c r="P111" s="17">
        <v>3</v>
      </c>
      <c r="Q111" s="37">
        <v>0.14583333333333301</v>
      </c>
      <c r="R111" s="17">
        <v>0</v>
      </c>
      <c r="S111" s="17" t="s">
        <v>63</v>
      </c>
      <c r="T111" s="17">
        <v>0</v>
      </c>
      <c r="U111" s="17" t="s">
        <v>63</v>
      </c>
      <c r="V111" s="32"/>
      <c r="W111" s="38">
        <v>4</v>
      </c>
      <c r="X111" s="37">
        <v>0.14583333333333301</v>
      </c>
      <c r="Y111" s="17">
        <v>0</v>
      </c>
      <c r="Z111" s="17" t="s">
        <v>63</v>
      </c>
      <c r="AA111" s="17">
        <v>0</v>
      </c>
      <c r="AB111" s="17" t="s">
        <v>63</v>
      </c>
      <c r="AH111" s="13"/>
    </row>
    <row r="112" spans="2:34" ht="15.75" customHeight="1">
      <c r="B112" s="13">
        <v>1</v>
      </c>
      <c r="C112" s="50" t="s">
        <v>86</v>
      </c>
      <c r="D112" s="50" t="s">
        <v>87</v>
      </c>
      <c r="E112" s="51">
        <v>55.633481204402997</v>
      </c>
      <c r="F112" s="51">
        <v>37.764372392936998</v>
      </c>
      <c r="G112" s="50">
        <v>0</v>
      </c>
      <c r="H112" s="52">
        <v>0</v>
      </c>
      <c r="I112" s="50">
        <v>0</v>
      </c>
      <c r="J112" s="50">
        <v>1</v>
      </c>
      <c r="L112" s="12">
        <v>1</v>
      </c>
      <c r="M112" s="50">
        <v>1</v>
      </c>
      <c r="N112" s="12">
        <v>0</v>
      </c>
      <c r="O112" s="21"/>
      <c r="P112" s="17">
        <v>3</v>
      </c>
      <c r="Q112" s="37">
        <v>0.16666666666666699</v>
      </c>
      <c r="R112" s="17">
        <v>0</v>
      </c>
      <c r="S112" s="17" t="s">
        <v>63</v>
      </c>
      <c r="T112" s="17">
        <v>0</v>
      </c>
      <c r="U112" s="17" t="s">
        <v>63</v>
      </c>
      <c r="V112" s="32"/>
      <c r="W112" s="38">
        <v>4</v>
      </c>
      <c r="X112" s="37">
        <v>0.16666666666666699</v>
      </c>
      <c r="Y112" s="17">
        <v>0</v>
      </c>
      <c r="Z112" s="17" t="s">
        <v>63</v>
      </c>
      <c r="AA112" s="17">
        <v>0</v>
      </c>
      <c r="AB112" s="17" t="s">
        <v>63</v>
      </c>
      <c r="AH112" s="13"/>
    </row>
    <row r="113" spans="2:34" ht="15.75" customHeight="1">
      <c r="B113" s="13">
        <v>2</v>
      </c>
      <c r="C113" s="50" t="s">
        <v>88</v>
      </c>
      <c r="D113" s="50" t="s">
        <v>89</v>
      </c>
      <c r="E113" s="51">
        <v>55.631624765777701</v>
      </c>
      <c r="F113" s="51">
        <v>37.763787211551602</v>
      </c>
      <c r="G113" s="50">
        <v>0</v>
      </c>
      <c r="H113" s="52">
        <v>0.23</v>
      </c>
      <c r="I113" s="50">
        <v>0.23</v>
      </c>
      <c r="J113" s="50">
        <v>2</v>
      </c>
      <c r="L113" s="12">
        <v>2</v>
      </c>
      <c r="M113" s="50">
        <v>2</v>
      </c>
      <c r="N113" s="50">
        <v>0</v>
      </c>
      <c r="O113" s="21"/>
      <c r="P113" s="17">
        <v>3</v>
      </c>
      <c r="Q113" s="37">
        <v>0.1875</v>
      </c>
      <c r="R113" s="17">
        <v>0</v>
      </c>
      <c r="S113" s="17" t="s">
        <v>63</v>
      </c>
      <c r="T113" s="17">
        <v>0</v>
      </c>
      <c r="U113" s="17" t="s">
        <v>63</v>
      </c>
      <c r="V113" s="32"/>
      <c r="W113" s="38">
        <v>4</v>
      </c>
      <c r="X113" s="37">
        <v>0.1875</v>
      </c>
      <c r="Y113" s="17">
        <v>0</v>
      </c>
      <c r="Z113" s="17" t="s">
        <v>63</v>
      </c>
      <c r="AA113" s="17">
        <v>0</v>
      </c>
      <c r="AB113" s="17" t="s">
        <v>63</v>
      </c>
      <c r="AH113" s="53"/>
    </row>
    <row r="114" spans="2:34" ht="15.75" customHeight="1">
      <c r="B114" s="13">
        <v>3</v>
      </c>
      <c r="C114" s="50" t="s">
        <v>90</v>
      </c>
      <c r="D114" s="50" t="s">
        <v>89</v>
      </c>
      <c r="E114" s="51">
        <v>55.631353847616403</v>
      </c>
      <c r="F114" s="51">
        <v>37.7693420372402</v>
      </c>
      <c r="G114" s="50">
        <v>0</v>
      </c>
      <c r="H114" s="52">
        <v>0.61</v>
      </c>
      <c r="I114" s="50">
        <v>0.38</v>
      </c>
      <c r="J114" s="50">
        <v>3</v>
      </c>
      <c r="L114" s="12">
        <v>3</v>
      </c>
      <c r="M114" s="50">
        <v>3</v>
      </c>
      <c r="N114" s="50">
        <v>0</v>
      </c>
      <c r="O114" s="21"/>
      <c r="P114" s="17">
        <v>3</v>
      </c>
      <c r="Q114" s="37">
        <v>0.20833333333333334</v>
      </c>
      <c r="R114" s="17">
        <v>1</v>
      </c>
      <c r="S114" s="17" t="s">
        <v>66</v>
      </c>
      <c r="T114" s="17">
        <v>0</v>
      </c>
      <c r="U114" s="17" t="s">
        <v>63</v>
      </c>
      <c r="V114" s="32"/>
      <c r="W114" s="38">
        <v>4</v>
      </c>
      <c r="X114" s="37">
        <v>0.20833333333333334</v>
      </c>
      <c r="Y114" s="17">
        <v>2</v>
      </c>
      <c r="Z114" s="17" t="s">
        <v>73</v>
      </c>
      <c r="AA114" s="17">
        <v>0</v>
      </c>
      <c r="AB114" s="17" t="s">
        <v>63</v>
      </c>
      <c r="AH114" s="53"/>
    </row>
    <row r="115" spans="2:34" ht="15.75" customHeight="1">
      <c r="B115" s="13">
        <v>4</v>
      </c>
      <c r="C115" s="50" t="s">
        <v>91</v>
      </c>
      <c r="D115" s="50" t="s">
        <v>89</v>
      </c>
      <c r="E115" s="51">
        <v>55.6334425951488</v>
      </c>
      <c r="F115" s="51">
        <v>37.770814961386399</v>
      </c>
      <c r="G115" s="50">
        <v>0</v>
      </c>
      <c r="H115" s="52">
        <v>0.89200000000000002</v>
      </c>
      <c r="I115" s="50">
        <v>0.28199999999999997</v>
      </c>
      <c r="J115" s="50">
        <v>4</v>
      </c>
      <c r="L115" s="12">
        <v>4</v>
      </c>
      <c r="M115" s="50">
        <v>4</v>
      </c>
      <c r="N115" s="50">
        <v>0</v>
      </c>
      <c r="O115" s="21"/>
      <c r="P115" s="17">
        <v>3</v>
      </c>
      <c r="Q115" s="37">
        <v>0.22916666666666666</v>
      </c>
      <c r="R115" s="17">
        <v>1</v>
      </c>
      <c r="S115" s="17" t="s">
        <v>66</v>
      </c>
      <c r="T115" s="17">
        <v>1</v>
      </c>
      <c r="U115" s="17" t="s">
        <v>66</v>
      </c>
      <c r="V115" s="32"/>
      <c r="W115" s="38">
        <v>4</v>
      </c>
      <c r="X115" s="37">
        <v>0.22916666666666666</v>
      </c>
      <c r="Y115" s="17">
        <v>1</v>
      </c>
      <c r="Z115" s="17" t="s">
        <v>73</v>
      </c>
      <c r="AA115" s="17">
        <v>1</v>
      </c>
      <c r="AB115" s="17" t="s">
        <v>66</v>
      </c>
      <c r="AH115" s="53"/>
    </row>
    <row r="116" spans="2:34" ht="15.75" customHeight="1">
      <c r="B116" s="13">
        <v>5</v>
      </c>
      <c r="C116" s="50" t="s">
        <v>92</v>
      </c>
      <c r="D116" s="50" t="s">
        <v>87</v>
      </c>
      <c r="E116" s="51">
        <v>55.636887835323598</v>
      </c>
      <c r="F116" s="51">
        <v>37.7706964305507</v>
      </c>
      <c r="G116" s="50">
        <v>0</v>
      </c>
      <c r="H116" s="52">
        <v>1.401</v>
      </c>
      <c r="I116" s="50">
        <v>0.50900000000000001</v>
      </c>
      <c r="J116" s="50">
        <v>5</v>
      </c>
      <c r="L116" s="12">
        <v>5</v>
      </c>
      <c r="M116" s="50">
        <v>5</v>
      </c>
      <c r="N116" s="50">
        <v>0</v>
      </c>
      <c r="O116" s="21"/>
      <c r="P116" s="17">
        <v>3</v>
      </c>
      <c r="Q116" s="37">
        <v>0.25</v>
      </c>
      <c r="R116" s="17">
        <v>2</v>
      </c>
      <c r="S116" s="17" t="s">
        <v>93</v>
      </c>
      <c r="T116" s="17">
        <v>2</v>
      </c>
      <c r="U116" s="17" t="s">
        <v>93</v>
      </c>
      <c r="V116" s="32"/>
      <c r="W116" s="38">
        <v>4</v>
      </c>
      <c r="X116" s="37">
        <v>0.25</v>
      </c>
      <c r="Y116" s="17">
        <v>1</v>
      </c>
      <c r="Z116" s="17" t="s">
        <v>73</v>
      </c>
      <c r="AA116" s="17">
        <v>1</v>
      </c>
      <c r="AB116" s="17" t="s">
        <v>67</v>
      </c>
      <c r="AH116" s="53"/>
    </row>
    <row r="117" spans="2:34" ht="15.75" customHeight="1">
      <c r="B117" s="13">
        <v>6</v>
      </c>
      <c r="C117" s="50" t="s">
        <v>94</v>
      </c>
      <c r="D117" s="50" t="s">
        <v>95</v>
      </c>
      <c r="E117" s="51">
        <v>55.639871636038102</v>
      </c>
      <c r="F117" s="51">
        <v>37.7708934851089</v>
      </c>
      <c r="G117" s="50">
        <v>0</v>
      </c>
      <c r="H117" s="52">
        <v>1.7529999999999999</v>
      </c>
      <c r="I117" s="50">
        <v>0.35199999999999998</v>
      </c>
      <c r="J117" s="50">
        <v>6</v>
      </c>
      <c r="L117" s="12">
        <v>6</v>
      </c>
      <c r="M117" s="50">
        <v>6</v>
      </c>
      <c r="N117" s="50">
        <v>0</v>
      </c>
      <c r="O117" s="21"/>
      <c r="P117" s="17">
        <v>3</v>
      </c>
      <c r="Q117" s="37">
        <v>0.27083333333333331</v>
      </c>
      <c r="R117" s="17">
        <v>2</v>
      </c>
      <c r="S117" s="17" t="s">
        <v>96</v>
      </c>
      <c r="T117" s="17">
        <v>2</v>
      </c>
      <c r="U117" s="17" t="s">
        <v>96</v>
      </c>
      <c r="V117" s="32"/>
      <c r="W117" s="38">
        <v>4</v>
      </c>
      <c r="X117" s="37">
        <v>0.27083333333333331</v>
      </c>
      <c r="Y117" s="17">
        <v>2</v>
      </c>
      <c r="Z117" s="17" t="s">
        <v>73</v>
      </c>
      <c r="AA117" s="17">
        <v>2</v>
      </c>
      <c r="AB117" s="17" t="s">
        <v>67</v>
      </c>
      <c r="AH117" s="53"/>
    </row>
    <row r="118" spans="2:34" ht="15.75" customHeight="1">
      <c r="B118" s="13">
        <v>7</v>
      </c>
      <c r="C118" s="50" t="s">
        <v>97</v>
      </c>
      <c r="D118" s="50" t="s">
        <v>98</v>
      </c>
      <c r="E118" s="51">
        <v>55.642841089955503</v>
      </c>
      <c r="F118" s="51">
        <v>37.765461238071801</v>
      </c>
      <c r="G118" s="50">
        <v>0</v>
      </c>
      <c r="H118" s="52">
        <v>2.2429999999999999</v>
      </c>
      <c r="I118" s="50">
        <v>0.49</v>
      </c>
      <c r="J118" s="50">
        <v>7</v>
      </c>
      <c r="L118" s="12">
        <v>7</v>
      </c>
      <c r="M118" s="50">
        <v>7</v>
      </c>
      <c r="N118" s="50">
        <v>0</v>
      </c>
      <c r="O118" s="21"/>
      <c r="P118" s="17">
        <v>3</v>
      </c>
      <c r="Q118" s="37">
        <v>0.29166666666666669</v>
      </c>
      <c r="R118" s="17">
        <v>2</v>
      </c>
      <c r="S118" s="17" t="s">
        <v>99</v>
      </c>
      <c r="T118" s="17">
        <v>2</v>
      </c>
      <c r="U118" s="17" t="s">
        <v>99</v>
      </c>
      <c r="V118" s="32"/>
      <c r="W118" s="38">
        <v>4</v>
      </c>
      <c r="X118" s="37">
        <v>0.29166666666666669</v>
      </c>
      <c r="Y118" s="17">
        <v>1</v>
      </c>
      <c r="Z118" s="17" t="s">
        <v>73</v>
      </c>
      <c r="AA118" s="17">
        <v>1</v>
      </c>
      <c r="AB118" s="17" t="s">
        <v>67</v>
      </c>
      <c r="AH118" s="53"/>
    </row>
    <row r="119" spans="2:34" ht="15.75" customHeight="1">
      <c r="B119" s="13">
        <v>8</v>
      </c>
      <c r="C119" s="50" t="s">
        <v>100</v>
      </c>
      <c r="D119" s="50" t="s">
        <v>98</v>
      </c>
      <c r="E119" s="51">
        <v>55.640758012609197</v>
      </c>
      <c r="F119" s="51">
        <v>37.757905549719503</v>
      </c>
      <c r="G119" s="50">
        <v>0</v>
      </c>
      <c r="H119" s="52">
        <v>2.8679999999999999</v>
      </c>
      <c r="I119" s="50">
        <v>0.625</v>
      </c>
      <c r="J119" s="50">
        <v>8</v>
      </c>
      <c r="L119" s="12">
        <v>8</v>
      </c>
      <c r="M119" s="50">
        <v>8</v>
      </c>
      <c r="N119" s="50">
        <v>0</v>
      </c>
      <c r="O119" s="21"/>
      <c r="P119" s="17">
        <v>3</v>
      </c>
      <c r="Q119" s="37">
        <v>0.3125</v>
      </c>
      <c r="R119" s="17">
        <v>3</v>
      </c>
      <c r="S119" s="17" t="s">
        <v>99</v>
      </c>
      <c r="T119" s="17">
        <v>3</v>
      </c>
      <c r="U119" s="17" t="s">
        <v>99</v>
      </c>
      <c r="V119" s="32"/>
      <c r="W119" s="38">
        <v>4</v>
      </c>
      <c r="X119" s="37">
        <v>0.3125</v>
      </c>
      <c r="Y119" s="17">
        <v>1</v>
      </c>
      <c r="Z119" s="17" t="s">
        <v>73</v>
      </c>
      <c r="AA119" s="17">
        <v>2</v>
      </c>
      <c r="AB119" s="17" t="s">
        <v>67</v>
      </c>
      <c r="AH119" s="53"/>
    </row>
    <row r="120" spans="2:34" ht="15.75" customHeight="1">
      <c r="B120" s="13">
        <v>9</v>
      </c>
      <c r="C120" s="50" t="s">
        <v>101</v>
      </c>
      <c r="D120" s="50" t="s">
        <v>89</v>
      </c>
      <c r="E120" s="51">
        <v>55.639556296268402</v>
      </c>
      <c r="F120" s="51">
        <v>37.756705823183097</v>
      </c>
      <c r="G120" s="50">
        <v>0</v>
      </c>
      <c r="H120" s="52">
        <v>3.06</v>
      </c>
      <c r="I120" s="50">
        <v>0.192</v>
      </c>
      <c r="J120" s="50">
        <v>9</v>
      </c>
      <c r="L120" s="12">
        <v>9</v>
      </c>
      <c r="M120" s="50">
        <v>9</v>
      </c>
      <c r="N120" s="50">
        <v>0</v>
      </c>
      <c r="O120" s="21"/>
      <c r="P120" s="17">
        <v>3</v>
      </c>
      <c r="Q120" s="37">
        <v>0.33333333333333331</v>
      </c>
      <c r="R120" s="17">
        <v>2</v>
      </c>
      <c r="S120" s="17" t="s">
        <v>99</v>
      </c>
      <c r="T120" s="17">
        <v>2</v>
      </c>
      <c r="U120" s="17" t="s">
        <v>99</v>
      </c>
      <c r="V120" s="32"/>
      <c r="W120" s="38">
        <v>4</v>
      </c>
      <c r="X120" s="37">
        <v>0.33333333333333331</v>
      </c>
      <c r="Y120" s="17">
        <v>2</v>
      </c>
      <c r="Z120" s="17" t="s">
        <v>73</v>
      </c>
      <c r="AA120" s="17">
        <v>1</v>
      </c>
      <c r="AB120" s="17" t="s">
        <v>67</v>
      </c>
      <c r="AH120" s="53"/>
    </row>
    <row r="121" spans="2:34" ht="15.75" customHeight="1">
      <c r="B121" s="13">
        <v>10</v>
      </c>
      <c r="C121" s="50" t="s">
        <v>102</v>
      </c>
      <c r="D121" s="50" t="s">
        <v>89</v>
      </c>
      <c r="E121" s="51">
        <v>55.636549259515498</v>
      </c>
      <c r="F121" s="51">
        <v>37.759374977147203</v>
      </c>
      <c r="G121" s="50">
        <v>0</v>
      </c>
      <c r="H121" s="52">
        <v>3.4350000000000001</v>
      </c>
      <c r="I121" s="50">
        <v>0.375</v>
      </c>
      <c r="J121" s="50">
        <v>10</v>
      </c>
      <c r="L121" s="12">
        <v>10</v>
      </c>
      <c r="M121" s="50">
        <v>10</v>
      </c>
      <c r="N121" s="50">
        <v>0</v>
      </c>
      <c r="O121" s="21"/>
      <c r="P121" s="17">
        <v>3</v>
      </c>
      <c r="Q121" s="37">
        <v>0.35416666666666669</v>
      </c>
      <c r="R121" s="17">
        <v>3</v>
      </c>
      <c r="S121" s="17" t="s">
        <v>99</v>
      </c>
      <c r="T121" s="17">
        <v>3</v>
      </c>
      <c r="U121" s="17" t="s">
        <v>99</v>
      </c>
      <c r="V121" s="32"/>
      <c r="W121" s="38">
        <v>4</v>
      </c>
      <c r="X121" s="37">
        <v>0.35416666666666669</v>
      </c>
      <c r="Y121" s="17">
        <v>1</v>
      </c>
      <c r="Z121" s="17" t="s">
        <v>73</v>
      </c>
      <c r="AA121" s="17">
        <v>2</v>
      </c>
      <c r="AB121" s="17" t="s">
        <v>67</v>
      </c>
      <c r="AH121" s="53"/>
    </row>
    <row r="122" spans="2:34" ht="15.75" customHeight="1">
      <c r="B122" s="13">
        <v>11</v>
      </c>
      <c r="C122" s="50" t="s">
        <v>103</v>
      </c>
      <c r="D122" s="50" t="s">
        <v>87</v>
      </c>
      <c r="E122" s="51">
        <v>55.633062348595502</v>
      </c>
      <c r="F122" s="51">
        <v>37.760468462728703</v>
      </c>
      <c r="G122" s="50">
        <v>0</v>
      </c>
      <c r="H122" s="52">
        <v>3.9590000000000001</v>
      </c>
      <c r="I122" s="50">
        <v>0.52400000000000002</v>
      </c>
      <c r="J122" s="50">
        <v>11</v>
      </c>
      <c r="L122" s="12">
        <v>11</v>
      </c>
      <c r="M122" s="50">
        <v>11</v>
      </c>
      <c r="N122" s="50">
        <v>0</v>
      </c>
      <c r="O122" s="21"/>
      <c r="P122" s="17">
        <v>3</v>
      </c>
      <c r="Q122" s="37">
        <v>0.375</v>
      </c>
      <c r="R122" s="17">
        <v>2</v>
      </c>
      <c r="S122" s="17" t="s">
        <v>99</v>
      </c>
      <c r="T122" s="17">
        <v>2</v>
      </c>
      <c r="U122" s="17" t="s">
        <v>99</v>
      </c>
      <c r="V122" s="32"/>
      <c r="W122" s="38">
        <v>4</v>
      </c>
      <c r="X122" s="37">
        <v>0.375</v>
      </c>
      <c r="Y122" s="17">
        <v>1</v>
      </c>
      <c r="Z122" s="17" t="s">
        <v>73</v>
      </c>
      <c r="AA122" s="17">
        <v>1</v>
      </c>
      <c r="AB122" s="17" t="s">
        <v>67</v>
      </c>
      <c r="AH122" s="53"/>
    </row>
    <row r="123" spans="2:34" ht="15.75" customHeight="1">
      <c r="B123" s="13">
        <v>12</v>
      </c>
      <c r="C123" s="50" t="s">
        <v>104</v>
      </c>
      <c r="D123" s="50" t="s">
        <v>87</v>
      </c>
      <c r="E123" s="51">
        <v>55.631499333968897</v>
      </c>
      <c r="F123" s="51">
        <v>37.754835047990497</v>
      </c>
      <c r="G123" s="50">
        <v>0</v>
      </c>
      <c r="H123" s="52">
        <v>4.3730000000000002</v>
      </c>
      <c r="I123" s="50">
        <v>0.41399999999999998</v>
      </c>
      <c r="J123" s="50">
        <v>12</v>
      </c>
      <c r="L123" s="12">
        <v>12</v>
      </c>
      <c r="M123" s="50">
        <v>12</v>
      </c>
      <c r="N123" s="50">
        <v>0</v>
      </c>
      <c r="O123" s="21"/>
      <c r="P123" s="17">
        <v>3</v>
      </c>
      <c r="Q123" s="37">
        <v>0.39583333333333331</v>
      </c>
      <c r="R123" s="17">
        <v>3</v>
      </c>
      <c r="S123" s="17" t="s">
        <v>99</v>
      </c>
      <c r="T123" s="17">
        <v>3</v>
      </c>
      <c r="U123" s="17" t="s">
        <v>99</v>
      </c>
      <c r="V123" s="32"/>
      <c r="W123" s="38">
        <v>4</v>
      </c>
      <c r="X123" s="37">
        <v>0.39583333333333331</v>
      </c>
      <c r="Y123" s="17">
        <v>2</v>
      </c>
      <c r="Z123" s="17" t="s">
        <v>73</v>
      </c>
      <c r="AA123" s="17">
        <v>2</v>
      </c>
      <c r="AB123" s="17" t="s">
        <v>67</v>
      </c>
      <c r="AH123" s="53"/>
    </row>
    <row r="124" spans="2:34" ht="15.75" customHeight="1">
      <c r="B124" s="13">
        <v>13</v>
      </c>
      <c r="C124" s="50" t="s">
        <v>105</v>
      </c>
      <c r="D124" s="50" t="s">
        <v>106</v>
      </c>
      <c r="E124" s="51">
        <v>55.632442615422597</v>
      </c>
      <c r="F124" s="51">
        <v>37.751045853311297</v>
      </c>
      <c r="G124" s="50">
        <v>0</v>
      </c>
      <c r="H124" s="52">
        <v>4.7169999999999996</v>
      </c>
      <c r="I124" s="50">
        <v>0.34399999999999997</v>
      </c>
      <c r="J124" s="50">
        <v>13</v>
      </c>
      <c r="L124" s="12">
        <v>13</v>
      </c>
      <c r="M124" s="50">
        <v>13</v>
      </c>
      <c r="N124" s="50">
        <v>0</v>
      </c>
      <c r="O124" s="21"/>
      <c r="P124" s="17">
        <v>3</v>
      </c>
      <c r="Q124" s="37">
        <v>0.41666666666666669</v>
      </c>
      <c r="R124" s="17">
        <v>1</v>
      </c>
      <c r="S124" s="17" t="s">
        <v>73</v>
      </c>
      <c r="T124" s="17">
        <v>1</v>
      </c>
      <c r="U124" s="17" t="s">
        <v>73</v>
      </c>
      <c r="V124" s="32"/>
      <c r="W124" s="38">
        <v>4</v>
      </c>
      <c r="X124" s="37">
        <v>0.41666666666666669</v>
      </c>
      <c r="Y124" s="17">
        <v>1</v>
      </c>
      <c r="Z124" s="17" t="s">
        <v>73</v>
      </c>
      <c r="AA124" s="17">
        <v>1</v>
      </c>
      <c r="AB124" s="17" t="s">
        <v>67</v>
      </c>
      <c r="AH124" s="53"/>
    </row>
    <row r="125" spans="2:34" ht="15.75" customHeight="1">
      <c r="B125" s="13">
        <v>14</v>
      </c>
      <c r="C125" s="50" t="s">
        <v>107</v>
      </c>
      <c r="D125" s="50" t="s">
        <v>106</v>
      </c>
      <c r="E125" s="51">
        <v>55.6340061651008</v>
      </c>
      <c r="F125" s="51">
        <v>37.750433026108503</v>
      </c>
      <c r="G125" s="50">
        <v>0</v>
      </c>
      <c r="H125" s="52">
        <v>4.8949999999999996</v>
      </c>
      <c r="I125" s="50">
        <v>0.17799999999999999</v>
      </c>
      <c r="J125" s="50">
        <v>14</v>
      </c>
      <c r="L125" s="12">
        <v>14</v>
      </c>
      <c r="M125" s="50">
        <v>14</v>
      </c>
      <c r="N125" s="50">
        <v>0</v>
      </c>
      <c r="O125" s="21"/>
      <c r="P125" s="17">
        <v>3</v>
      </c>
      <c r="Q125" s="37">
        <v>0.4375</v>
      </c>
      <c r="R125" s="17">
        <v>1</v>
      </c>
      <c r="S125" s="17" t="s">
        <v>73</v>
      </c>
      <c r="T125" s="17">
        <v>1</v>
      </c>
      <c r="U125" s="17" t="s">
        <v>73</v>
      </c>
      <c r="V125" s="32"/>
      <c r="W125" s="38">
        <v>4</v>
      </c>
      <c r="X125" s="37">
        <v>0.4375</v>
      </c>
      <c r="Y125" s="17">
        <v>1</v>
      </c>
      <c r="Z125" s="17" t="s">
        <v>73</v>
      </c>
      <c r="AA125" s="17">
        <v>2</v>
      </c>
      <c r="AB125" s="17" t="s">
        <v>67</v>
      </c>
      <c r="AH125" s="53"/>
    </row>
    <row r="126" spans="2:34" ht="15.75" customHeight="1">
      <c r="B126" s="13">
        <v>15</v>
      </c>
      <c r="C126" s="50" t="s">
        <v>108</v>
      </c>
      <c r="D126" s="50" t="s">
        <v>109</v>
      </c>
      <c r="E126" s="51">
        <v>55.649107682125603</v>
      </c>
      <c r="F126" s="51">
        <v>37.744467855574499</v>
      </c>
      <c r="G126" s="50">
        <v>0</v>
      </c>
      <c r="H126" s="52">
        <v>6.6180000000000003</v>
      </c>
      <c r="I126" s="50">
        <v>1.7230000000000001</v>
      </c>
      <c r="J126" s="50">
        <v>15</v>
      </c>
      <c r="L126" s="12">
        <v>15</v>
      </c>
      <c r="M126" s="50">
        <v>15</v>
      </c>
      <c r="N126" s="50">
        <v>0</v>
      </c>
      <c r="O126" s="21"/>
      <c r="P126" s="17">
        <v>3</v>
      </c>
      <c r="Q126" s="37">
        <v>0.45833333333333298</v>
      </c>
      <c r="R126" s="17">
        <v>2</v>
      </c>
      <c r="S126" s="17" t="s">
        <v>73</v>
      </c>
      <c r="T126" s="17">
        <v>2</v>
      </c>
      <c r="U126" s="17" t="s">
        <v>73</v>
      </c>
      <c r="V126" s="32"/>
      <c r="W126" s="38">
        <v>4</v>
      </c>
      <c r="X126" s="37">
        <v>0.45833333333333298</v>
      </c>
      <c r="Y126" s="17">
        <v>2</v>
      </c>
      <c r="Z126" s="17" t="s">
        <v>67</v>
      </c>
      <c r="AA126" s="17">
        <v>1</v>
      </c>
      <c r="AB126" s="17" t="s">
        <v>67</v>
      </c>
      <c r="AH126" s="53"/>
    </row>
    <row r="127" spans="2:34" ht="15.75" customHeight="1">
      <c r="B127" s="13">
        <v>16</v>
      </c>
      <c r="C127" s="50" t="s">
        <v>110</v>
      </c>
      <c r="D127" s="50" t="s">
        <v>111</v>
      </c>
      <c r="E127" s="51">
        <v>55.650900695917898</v>
      </c>
      <c r="F127" s="51">
        <v>37.7461559539706</v>
      </c>
      <c r="G127" s="50">
        <v>0</v>
      </c>
      <c r="H127" s="52">
        <v>6.9459999999999997</v>
      </c>
      <c r="I127" s="50">
        <v>0.32800000000000001</v>
      </c>
      <c r="J127" s="50">
        <v>16</v>
      </c>
      <c r="L127" s="12">
        <v>16</v>
      </c>
      <c r="M127" s="50">
        <v>16</v>
      </c>
      <c r="N127" s="50">
        <v>0</v>
      </c>
      <c r="O127" s="21"/>
      <c r="P127" s="17">
        <v>3</v>
      </c>
      <c r="Q127" s="37">
        <v>0.47916666666666702</v>
      </c>
      <c r="R127" s="17">
        <v>1</v>
      </c>
      <c r="S127" s="17" t="s">
        <v>73</v>
      </c>
      <c r="T127" s="17">
        <v>1</v>
      </c>
      <c r="U127" s="17" t="s">
        <v>73</v>
      </c>
      <c r="V127" s="32"/>
      <c r="W127" s="38">
        <v>4</v>
      </c>
      <c r="X127" s="37">
        <v>0.47916666666666702</v>
      </c>
      <c r="Y127" s="17">
        <v>2</v>
      </c>
      <c r="Z127" s="17" t="s">
        <v>67</v>
      </c>
      <c r="AA127" s="17">
        <v>2</v>
      </c>
      <c r="AB127" s="17" t="s">
        <v>67</v>
      </c>
      <c r="AH127" s="53"/>
    </row>
    <row r="128" spans="2:34" ht="15.75" customHeight="1">
      <c r="B128" s="13">
        <v>17</v>
      </c>
      <c r="C128" s="50" t="s">
        <v>112</v>
      </c>
      <c r="D128" s="50" t="s">
        <v>111</v>
      </c>
      <c r="E128" s="51">
        <v>55.652772480714702</v>
      </c>
      <c r="F128" s="51">
        <v>37.753783740210501</v>
      </c>
      <c r="G128" s="50">
        <v>0</v>
      </c>
      <c r="H128" s="52">
        <v>7.476</v>
      </c>
      <c r="I128" s="50">
        <v>0.53</v>
      </c>
      <c r="J128" s="50">
        <v>17</v>
      </c>
      <c r="L128" s="12">
        <v>17</v>
      </c>
      <c r="M128" s="50">
        <v>17</v>
      </c>
      <c r="N128" s="50">
        <v>0</v>
      </c>
      <c r="O128" s="21"/>
      <c r="P128" s="17">
        <v>3</v>
      </c>
      <c r="Q128" s="37">
        <v>0.5</v>
      </c>
      <c r="R128" s="17">
        <v>1</v>
      </c>
      <c r="S128" s="17" t="s">
        <v>73</v>
      </c>
      <c r="T128" s="17">
        <v>1</v>
      </c>
      <c r="U128" s="17" t="s">
        <v>73</v>
      </c>
      <c r="V128" s="32"/>
      <c r="W128" s="38">
        <v>4</v>
      </c>
      <c r="X128" s="37">
        <v>0.5</v>
      </c>
      <c r="Y128" s="17">
        <v>1</v>
      </c>
      <c r="Z128" s="17" t="s">
        <v>67</v>
      </c>
      <c r="AA128" s="17">
        <v>1</v>
      </c>
      <c r="AB128" s="17" t="s">
        <v>67</v>
      </c>
      <c r="AH128" s="53"/>
    </row>
    <row r="129" spans="2:34" ht="15.75" customHeight="1">
      <c r="B129" s="13">
        <v>18</v>
      </c>
      <c r="C129" s="50" t="s">
        <v>113</v>
      </c>
      <c r="D129" s="50" t="s">
        <v>111</v>
      </c>
      <c r="E129" s="51">
        <v>55.653759436418703</v>
      </c>
      <c r="F129" s="51">
        <v>37.756407647198799</v>
      </c>
      <c r="G129" s="50">
        <v>0</v>
      </c>
      <c r="H129" s="52">
        <v>7.6740000000000004</v>
      </c>
      <c r="I129" s="50">
        <v>0.19800000000000001</v>
      </c>
      <c r="J129" s="50">
        <v>18</v>
      </c>
      <c r="L129" s="12">
        <v>18</v>
      </c>
      <c r="M129" s="50">
        <v>18</v>
      </c>
      <c r="N129" s="50">
        <v>0</v>
      </c>
      <c r="O129" s="21"/>
      <c r="P129" s="17">
        <v>3</v>
      </c>
      <c r="Q129" s="37">
        <v>0.52083333333333337</v>
      </c>
      <c r="R129" s="17">
        <v>2</v>
      </c>
      <c r="S129" s="17" t="s">
        <v>73</v>
      </c>
      <c r="T129" s="17">
        <v>2</v>
      </c>
      <c r="U129" s="17" t="s">
        <v>73</v>
      </c>
      <c r="V129" s="32"/>
      <c r="W129" s="38">
        <v>4</v>
      </c>
      <c r="X129" s="37">
        <v>0.52083333333333337</v>
      </c>
      <c r="Y129" s="17">
        <v>2</v>
      </c>
      <c r="Z129" s="17" t="s">
        <v>67</v>
      </c>
      <c r="AA129" s="17">
        <v>2</v>
      </c>
      <c r="AB129" s="17" t="s">
        <v>67</v>
      </c>
      <c r="AH129" s="53"/>
    </row>
    <row r="130" spans="2:34" ht="15.75" customHeight="1">
      <c r="B130" s="13">
        <v>19</v>
      </c>
      <c r="C130" s="50" t="s">
        <v>114</v>
      </c>
      <c r="D130" s="50" t="s">
        <v>111</v>
      </c>
      <c r="E130" s="51">
        <v>55.654929467210003</v>
      </c>
      <c r="F130" s="51">
        <v>37.759588756819902</v>
      </c>
      <c r="G130" s="50">
        <v>0</v>
      </c>
      <c r="H130" s="52">
        <v>7.9130000000000003</v>
      </c>
      <c r="I130" s="50">
        <v>0.23899999999999999</v>
      </c>
      <c r="J130" s="50">
        <v>19</v>
      </c>
      <c r="L130" s="12">
        <v>19</v>
      </c>
      <c r="M130" s="50">
        <v>19</v>
      </c>
      <c r="N130" s="50">
        <v>0</v>
      </c>
      <c r="O130" s="21" t="s">
        <v>115</v>
      </c>
      <c r="P130" s="17">
        <v>3</v>
      </c>
      <c r="Q130" s="37">
        <v>0.54166666666666663</v>
      </c>
      <c r="R130" s="17">
        <v>2</v>
      </c>
      <c r="S130" s="17" t="s">
        <v>72</v>
      </c>
      <c r="T130" s="17">
        <v>2</v>
      </c>
      <c r="U130" s="17" t="s">
        <v>72</v>
      </c>
      <c r="V130" s="32"/>
      <c r="W130" s="38">
        <v>4</v>
      </c>
      <c r="X130" s="37">
        <v>0.54166666666666663</v>
      </c>
      <c r="Y130" s="17">
        <v>1</v>
      </c>
      <c r="Z130" s="17" t="s">
        <v>67</v>
      </c>
      <c r="AA130" s="17">
        <v>1</v>
      </c>
      <c r="AB130" s="17" t="s">
        <v>67</v>
      </c>
      <c r="AH130" s="53"/>
    </row>
    <row r="131" spans="2:34" ht="15.75" customHeight="1">
      <c r="B131" s="13">
        <v>20</v>
      </c>
      <c r="C131" s="50" t="s">
        <v>116</v>
      </c>
      <c r="D131" s="50" t="s">
        <v>111</v>
      </c>
      <c r="E131" s="51">
        <v>55.656883331661497</v>
      </c>
      <c r="F131" s="51">
        <v>37.764532705172002</v>
      </c>
      <c r="G131" s="50">
        <v>0</v>
      </c>
      <c r="H131" s="52">
        <v>8.327</v>
      </c>
      <c r="I131" s="50">
        <v>0.41399999999999998</v>
      </c>
      <c r="J131" s="50">
        <v>20</v>
      </c>
      <c r="L131" s="12">
        <v>20</v>
      </c>
      <c r="M131" s="50">
        <v>20</v>
      </c>
      <c r="N131" s="50">
        <v>0</v>
      </c>
      <c r="O131" s="21"/>
      <c r="P131" s="17">
        <v>3</v>
      </c>
      <c r="Q131" s="37">
        <v>0.5625</v>
      </c>
      <c r="R131" s="17">
        <v>2</v>
      </c>
      <c r="S131" s="17" t="s">
        <v>72</v>
      </c>
      <c r="T131" s="17">
        <v>2</v>
      </c>
      <c r="U131" s="17" t="s">
        <v>72</v>
      </c>
      <c r="V131" s="32"/>
      <c r="W131" s="38">
        <v>4</v>
      </c>
      <c r="X131" s="37">
        <v>0.5625</v>
      </c>
      <c r="Y131" s="17">
        <v>2</v>
      </c>
      <c r="Z131" s="17" t="s">
        <v>67</v>
      </c>
      <c r="AA131" s="17">
        <v>2</v>
      </c>
      <c r="AB131" s="17" t="s">
        <v>67</v>
      </c>
      <c r="AH131" s="53"/>
    </row>
    <row r="132" spans="2:34" ht="15.75" customHeight="1">
      <c r="B132" s="13">
        <v>21</v>
      </c>
      <c r="C132" s="50" t="s">
        <v>117</v>
      </c>
      <c r="D132" s="50" t="s">
        <v>111</v>
      </c>
      <c r="E132" s="51">
        <v>55.658966015280797</v>
      </c>
      <c r="F132" s="51">
        <v>37.770035412662303</v>
      </c>
      <c r="G132" s="50">
        <v>0</v>
      </c>
      <c r="H132" s="52">
        <v>8.7439999999999998</v>
      </c>
      <c r="I132" s="50">
        <v>0.41699999999999998</v>
      </c>
      <c r="J132" s="50">
        <v>21</v>
      </c>
      <c r="L132" s="12">
        <v>21</v>
      </c>
      <c r="M132" s="50">
        <v>21</v>
      </c>
      <c r="N132" s="50">
        <v>0</v>
      </c>
      <c r="O132" s="21"/>
      <c r="P132" s="17">
        <v>3</v>
      </c>
      <c r="Q132" s="37">
        <v>0.58333333333333337</v>
      </c>
      <c r="R132" s="17">
        <v>2</v>
      </c>
      <c r="S132" s="17" t="s">
        <v>72</v>
      </c>
      <c r="T132" s="17">
        <v>2</v>
      </c>
      <c r="U132" s="17" t="s">
        <v>72</v>
      </c>
      <c r="V132" s="32"/>
      <c r="W132" s="38">
        <v>4</v>
      </c>
      <c r="X132" s="37">
        <v>0.58333333333333337</v>
      </c>
      <c r="Y132" s="17">
        <v>1</v>
      </c>
      <c r="Z132" s="17" t="s">
        <v>67</v>
      </c>
      <c r="AA132" s="17">
        <v>1</v>
      </c>
      <c r="AB132" s="17" t="s">
        <v>67</v>
      </c>
      <c r="AH132" s="53"/>
    </row>
    <row r="133" spans="2:34" ht="15.75" customHeight="1">
      <c r="B133" s="13">
        <v>22</v>
      </c>
      <c r="C133" s="50" t="s">
        <v>118</v>
      </c>
      <c r="D133" s="50" t="s">
        <v>119</v>
      </c>
      <c r="E133" s="51">
        <v>55.662457988703203</v>
      </c>
      <c r="F133" s="51">
        <v>37.773138746413302</v>
      </c>
      <c r="G133" s="50">
        <v>0</v>
      </c>
      <c r="H133" s="52">
        <v>9.1940000000000008</v>
      </c>
      <c r="I133" s="50">
        <v>0.45</v>
      </c>
      <c r="J133" s="50">
        <v>22</v>
      </c>
      <c r="L133" s="12">
        <v>22</v>
      </c>
      <c r="M133" s="50">
        <v>22</v>
      </c>
      <c r="N133" s="50">
        <v>0</v>
      </c>
      <c r="O133" s="21"/>
      <c r="P133" s="17">
        <v>3</v>
      </c>
      <c r="Q133" s="37">
        <v>0.60416666666666663</v>
      </c>
      <c r="R133" s="17">
        <v>2</v>
      </c>
      <c r="S133" s="17" t="s">
        <v>72</v>
      </c>
      <c r="T133" s="17">
        <v>2</v>
      </c>
      <c r="U133" s="17" t="s">
        <v>72</v>
      </c>
      <c r="V133" s="32"/>
      <c r="W133" s="38">
        <v>4</v>
      </c>
      <c r="X133" s="37">
        <v>0.60416666666666663</v>
      </c>
      <c r="Y133" s="17">
        <v>2</v>
      </c>
      <c r="Z133" s="17" t="s">
        <v>67</v>
      </c>
      <c r="AA133" s="17">
        <v>2</v>
      </c>
      <c r="AB133" s="17" t="s">
        <v>67</v>
      </c>
      <c r="AH133" s="53"/>
    </row>
    <row r="134" spans="2:34" ht="15.75" customHeight="1">
      <c r="B134" s="13">
        <v>23</v>
      </c>
      <c r="C134" s="50" t="s">
        <v>120</v>
      </c>
      <c r="D134" s="50" t="s">
        <v>119</v>
      </c>
      <c r="E134" s="51">
        <v>55.664522997038802</v>
      </c>
      <c r="F134" s="51">
        <v>37.770696996263503</v>
      </c>
      <c r="G134" s="50">
        <v>0</v>
      </c>
      <c r="H134" s="52">
        <v>9.4700000000000006</v>
      </c>
      <c r="I134" s="50">
        <v>0.27600000000000002</v>
      </c>
      <c r="J134" s="50">
        <v>23</v>
      </c>
      <c r="L134" s="12">
        <v>23</v>
      </c>
      <c r="M134" s="50">
        <v>23</v>
      </c>
      <c r="N134" s="50">
        <v>0</v>
      </c>
      <c r="O134" s="21"/>
      <c r="P134" s="17">
        <v>3</v>
      </c>
      <c r="Q134" s="37">
        <v>0.625</v>
      </c>
      <c r="R134" s="17">
        <v>2</v>
      </c>
      <c r="S134" s="17" t="s">
        <v>72</v>
      </c>
      <c r="T134" s="17">
        <v>2</v>
      </c>
      <c r="U134" s="17" t="s">
        <v>72</v>
      </c>
      <c r="V134" s="32"/>
      <c r="W134" s="38">
        <v>4</v>
      </c>
      <c r="X134" s="37">
        <v>0.625</v>
      </c>
      <c r="Y134" s="17">
        <v>2</v>
      </c>
      <c r="Z134" s="17" t="s">
        <v>72</v>
      </c>
      <c r="AA134" s="17">
        <v>2</v>
      </c>
      <c r="AB134" s="17" t="s">
        <v>72</v>
      </c>
      <c r="AH134" s="53"/>
    </row>
    <row r="135" spans="2:34" ht="15.75" customHeight="1">
      <c r="B135" s="13">
        <v>24</v>
      </c>
      <c r="C135" s="50" t="s">
        <v>121</v>
      </c>
      <c r="D135" s="50" t="s">
        <v>119</v>
      </c>
      <c r="E135" s="51">
        <v>55.665838200149601</v>
      </c>
      <c r="F135" s="51">
        <v>37.768999283210803</v>
      </c>
      <c r="G135" s="50">
        <v>0</v>
      </c>
      <c r="H135" s="52">
        <v>9.6519999999999992</v>
      </c>
      <c r="I135" s="50">
        <v>0.182</v>
      </c>
      <c r="J135" s="50">
        <v>24</v>
      </c>
      <c r="L135" s="12">
        <v>24</v>
      </c>
      <c r="M135" s="50">
        <v>24</v>
      </c>
      <c r="N135" s="50">
        <v>0</v>
      </c>
      <c r="O135" s="21"/>
      <c r="P135" s="17">
        <v>3</v>
      </c>
      <c r="Q135" s="37">
        <v>0.64583333333333337</v>
      </c>
      <c r="R135" s="17">
        <v>2</v>
      </c>
      <c r="S135" s="17" t="s">
        <v>72</v>
      </c>
      <c r="T135" s="17">
        <v>2</v>
      </c>
      <c r="U135" s="17" t="s">
        <v>72</v>
      </c>
      <c r="V135" s="32"/>
      <c r="W135" s="38">
        <v>4</v>
      </c>
      <c r="X135" s="37">
        <v>0.64583333333333337</v>
      </c>
      <c r="Y135" s="17">
        <v>2</v>
      </c>
      <c r="Z135" s="17" t="s">
        <v>72</v>
      </c>
      <c r="AA135" s="17">
        <v>2</v>
      </c>
      <c r="AB135" s="17" t="s">
        <v>72</v>
      </c>
      <c r="AH135" s="53"/>
    </row>
    <row r="136" spans="2:34" ht="15.75" customHeight="1">
      <c r="B136" s="13">
        <v>25</v>
      </c>
      <c r="C136" s="50" t="s">
        <v>122</v>
      </c>
      <c r="D136" s="50" t="s">
        <v>123</v>
      </c>
      <c r="E136" s="51">
        <v>55.668614571756102</v>
      </c>
      <c r="F136" s="51">
        <v>37.765109012902002</v>
      </c>
      <c r="G136" s="50">
        <v>0</v>
      </c>
      <c r="H136" s="52">
        <v>10.052</v>
      </c>
      <c r="I136" s="50">
        <v>0.4</v>
      </c>
      <c r="J136" s="50">
        <v>25</v>
      </c>
      <c r="L136" s="12">
        <v>25</v>
      </c>
      <c r="M136" s="50">
        <v>25</v>
      </c>
      <c r="N136" s="50">
        <v>0</v>
      </c>
      <c r="O136" s="21"/>
      <c r="P136" s="17">
        <v>3</v>
      </c>
      <c r="Q136" s="37">
        <v>0.66666666666666663</v>
      </c>
      <c r="R136" s="17">
        <v>2</v>
      </c>
      <c r="S136" s="17" t="s">
        <v>72</v>
      </c>
      <c r="T136" s="17">
        <v>2</v>
      </c>
      <c r="U136" s="17" t="s">
        <v>72</v>
      </c>
      <c r="V136" s="32"/>
      <c r="W136" s="38">
        <v>4</v>
      </c>
      <c r="X136" s="37">
        <v>0.66666666666666663</v>
      </c>
      <c r="Y136" s="17">
        <v>2</v>
      </c>
      <c r="Z136" s="17" t="s">
        <v>72</v>
      </c>
      <c r="AA136" s="17">
        <v>2</v>
      </c>
      <c r="AB136" s="17" t="s">
        <v>72</v>
      </c>
      <c r="AH136" s="53"/>
    </row>
    <row r="137" spans="2:34" ht="15.75" customHeight="1">
      <c r="B137" s="13">
        <v>26</v>
      </c>
      <c r="C137" s="50" t="s">
        <v>124</v>
      </c>
      <c r="D137" s="50" t="s">
        <v>125</v>
      </c>
      <c r="E137" s="51">
        <v>55.6712226122768</v>
      </c>
      <c r="F137" s="51">
        <v>37.7613169741307</v>
      </c>
      <c r="G137" s="50">
        <v>0</v>
      </c>
      <c r="H137" s="52">
        <v>10.445</v>
      </c>
      <c r="I137" s="50">
        <v>0.39300000000000002</v>
      </c>
      <c r="J137" s="50">
        <v>26</v>
      </c>
      <c r="L137" s="12">
        <v>26</v>
      </c>
      <c r="M137" s="50">
        <v>26</v>
      </c>
      <c r="N137" s="50">
        <v>0</v>
      </c>
      <c r="O137" s="21"/>
      <c r="P137" s="17">
        <v>3</v>
      </c>
      <c r="Q137" s="37">
        <v>0.6875</v>
      </c>
      <c r="R137" s="17">
        <v>2</v>
      </c>
      <c r="S137" s="17" t="s">
        <v>72</v>
      </c>
      <c r="T137" s="17">
        <v>2</v>
      </c>
      <c r="U137" s="17" t="s">
        <v>72</v>
      </c>
      <c r="V137" s="32"/>
      <c r="W137" s="38">
        <v>4</v>
      </c>
      <c r="X137" s="37">
        <v>0.6875</v>
      </c>
      <c r="Y137" s="17">
        <v>2</v>
      </c>
      <c r="Z137" s="17" t="s">
        <v>72</v>
      </c>
      <c r="AA137" s="17">
        <v>2</v>
      </c>
      <c r="AB137" s="17" t="s">
        <v>72</v>
      </c>
      <c r="AH137" s="53"/>
    </row>
    <row r="138" spans="2:34" ht="15.75" customHeight="1">
      <c r="B138" s="13">
        <v>27</v>
      </c>
      <c r="C138" s="50" t="s">
        <v>126</v>
      </c>
      <c r="D138" s="50" t="s">
        <v>127</v>
      </c>
      <c r="E138" s="51">
        <v>55.674711004211801</v>
      </c>
      <c r="F138" s="51">
        <v>37.761647239605601</v>
      </c>
      <c r="G138" s="50">
        <v>0</v>
      </c>
      <c r="H138" s="52">
        <v>10.952999999999999</v>
      </c>
      <c r="I138" s="50">
        <v>0.50800000000000001</v>
      </c>
      <c r="J138" s="50">
        <v>27</v>
      </c>
      <c r="L138" s="12">
        <v>27</v>
      </c>
      <c r="M138" s="50">
        <v>27</v>
      </c>
      <c r="N138" s="50">
        <v>0</v>
      </c>
      <c r="O138" s="21"/>
      <c r="P138" s="17">
        <v>3</v>
      </c>
      <c r="Q138" s="37">
        <v>0.70833333333333337</v>
      </c>
      <c r="R138" s="17">
        <v>2</v>
      </c>
      <c r="S138" s="17" t="s">
        <v>72</v>
      </c>
      <c r="T138" s="17">
        <v>2</v>
      </c>
      <c r="U138" s="17" t="s">
        <v>72</v>
      </c>
      <c r="V138" s="32"/>
      <c r="W138" s="38">
        <v>4</v>
      </c>
      <c r="X138" s="37">
        <v>0.70833333333333337</v>
      </c>
      <c r="Y138" s="17">
        <v>2</v>
      </c>
      <c r="Z138" s="17" t="s">
        <v>72</v>
      </c>
      <c r="AA138" s="17">
        <v>2</v>
      </c>
      <c r="AB138" s="17" t="s">
        <v>72</v>
      </c>
      <c r="AH138" s="53"/>
    </row>
    <row r="139" spans="2:34" ht="15.75" customHeight="1">
      <c r="B139" s="13">
        <v>28</v>
      </c>
      <c r="C139" s="50" t="s">
        <v>126</v>
      </c>
      <c r="D139" s="50" t="s">
        <v>127</v>
      </c>
      <c r="E139" s="51">
        <v>55.674711004211801</v>
      </c>
      <c r="F139" s="51">
        <v>37.761647239605601</v>
      </c>
      <c r="G139" s="50">
        <v>1</v>
      </c>
      <c r="H139" s="52">
        <v>0</v>
      </c>
      <c r="I139" s="50">
        <v>0</v>
      </c>
      <c r="J139" s="50">
        <v>1</v>
      </c>
      <c r="L139" s="12">
        <v>28</v>
      </c>
      <c r="M139" s="50">
        <v>28</v>
      </c>
      <c r="N139" s="50">
        <v>0</v>
      </c>
      <c r="O139" s="21"/>
      <c r="P139" s="17">
        <v>3</v>
      </c>
      <c r="Q139" s="37">
        <v>0.72916666666666663</v>
      </c>
      <c r="R139" s="17">
        <v>2</v>
      </c>
      <c r="S139" s="17" t="s">
        <v>72</v>
      </c>
      <c r="T139" s="17">
        <v>2</v>
      </c>
      <c r="U139" s="17" t="s">
        <v>72</v>
      </c>
      <c r="V139" s="32"/>
      <c r="W139" s="38">
        <v>4</v>
      </c>
      <c r="X139" s="37">
        <v>0.72916666666666663</v>
      </c>
      <c r="Y139" s="17">
        <v>2</v>
      </c>
      <c r="Z139" s="17" t="s">
        <v>72</v>
      </c>
      <c r="AA139" s="17">
        <v>2</v>
      </c>
      <c r="AB139" s="17" t="s">
        <v>72</v>
      </c>
      <c r="AH139" s="53"/>
    </row>
    <row r="140" spans="2:34" ht="15.75" customHeight="1">
      <c r="B140" s="13">
        <v>29</v>
      </c>
      <c r="C140" s="50" t="s">
        <v>126</v>
      </c>
      <c r="D140" s="50" t="s">
        <v>128</v>
      </c>
      <c r="E140" s="51">
        <v>55.676498960215199</v>
      </c>
      <c r="F140" s="51">
        <v>37.7632566085028</v>
      </c>
      <c r="G140" s="50">
        <v>1</v>
      </c>
      <c r="H140" s="52">
        <v>0.27400000000000002</v>
      </c>
      <c r="I140" s="50">
        <v>0.27400000000000002</v>
      </c>
      <c r="J140" s="50">
        <v>2</v>
      </c>
      <c r="L140" s="12">
        <v>29</v>
      </c>
      <c r="M140" s="50">
        <v>29</v>
      </c>
      <c r="N140" s="50">
        <v>0</v>
      </c>
      <c r="O140" s="21"/>
      <c r="P140" s="17">
        <v>3</v>
      </c>
      <c r="Q140" s="37">
        <v>0.75</v>
      </c>
      <c r="R140" s="17">
        <v>2</v>
      </c>
      <c r="S140" s="17" t="s">
        <v>72</v>
      </c>
      <c r="T140" s="17">
        <v>2</v>
      </c>
      <c r="U140" s="17" t="s">
        <v>72</v>
      </c>
      <c r="V140" s="32"/>
      <c r="W140" s="38">
        <v>4</v>
      </c>
      <c r="X140" s="37">
        <v>0.75</v>
      </c>
      <c r="Y140" s="17">
        <v>2</v>
      </c>
      <c r="Z140" s="17" t="s">
        <v>72</v>
      </c>
      <c r="AA140" s="17">
        <v>2</v>
      </c>
      <c r="AB140" s="17" t="s">
        <v>72</v>
      </c>
      <c r="AH140" s="53"/>
    </row>
    <row r="141" spans="2:34" ht="15.75" customHeight="1">
      <c r="B141" s="13">
        <v>30</v>
      </c>
      <c r="C141" s="50" t="s">
        <v>129</v>
      </c>
      <c r="D141" s="50" t="s">
        <v>128</v>
      </c>
      <c r="E141" s="51">
        <v>55.675904084257603</v>
      </c>
      <c r="F141" s="51">
        <v>37.768046136467902</v>
      </c>
      <c r="G141" s="50">
        <v>1</v>
      </c>
      <c r="H141" s="52">
        <v>0.58299999999999996</v>
      </c>
      <c r="I141" s="50">
        <v>0.309</v>
      </c>
      <c r="J141" s="50">
        <v>3</v>
      </c>
      <c r="L141" s="12">
        <v>30</v>
      </c>
      <c r="M141" s="50">
        <v>30</v>
      </c>
      <c r="N141" s="50">
        <v>0</v>
      </c>
      <c r="O141" s="21"/>
      <c r="P141" s="17">
        <v>3</v>
      </c>
      <c r="Q141" s="37">
        <v>0.77083333333333337</v>
      </c>
      <c r="R141" s="17">
        <v>2</v>
      </c>
      <c r="S141" s="17" t="s">
        <v>72</v>
      </c>
      <c r="T141" s="17">
        <v>2</v>
      </c>
      <c r="U141" s="17" t="s">
        <v>72</v>
      </c>
      <c r="V141" s="32"/>
      <c r="W141" s="38">
        <v>4</v>
      </c>
      <c r="X141" s="37">
        <v>0.77083333333333337</v>
      </c>
      <c r="Y141" s="17">
        <v>2</v>
      </c>
      <c r="Z141" s="17" t="s">
        <v>72</v>
      </c>
      <c r="AA141" s="17">
        <v>2</v>
      </c>
      <c r="AB141" s="17" t="s">
        <v>72</v>
      </c>
      <c r="AH141" s="53"/>
    </row>
    <row r="142" spans="2:34" ht="15.75" customHeight="1">
      <c r="B142" s="13">
        <v>31</v>
      </c>
      <c r="C142" s="50" t="s">
        <v>130</v>
      </c>
      <c r="D142" s="50" t="s">
        <v>128</v>
      </c>
      <c r="E142" s="51">
        <v>55.673951834837403</v>
      </c>
      <c r="F142" s="51">
        <v>37.775333863237002</v>
      </c>
      <c r="G142" s="50">
        <v>1</v>
      </c>
      <c r="H142" s="52">
        <v>1.1040000000000001</v>
      </c>
      <c r="I142" s="50">
        <v>0.52100000000000002</v>
      </c>
      <c r="J142" s="50">
        <v>4</v>
      </c>
      <c r="L142" s="12">
        <v>31</v>
      </c>
      <c r="M142" s="50">
        <v>31</v>
      </c>
      <c r="N142" s="50">
        <v>0</v>
      </c>
      <c r="O142" s="21"/>
      <c r="P142" s="17">
        <v>3</v>
      </c>
      <c r="Q142" s="37">
        <v>0.79166666666666663</v>
      </c>
      <c r="R142" s="17">
        <v>2</v>
      </c>
      <c r="S142" s="17" t="s">
        <v>72</v>
      </c>
      <c r="T142" s="17">
        <v>2</v>
      </c>
      <c r="U142" s="17" t="s">
        <v>72</v>
      </c>
      <c r="V142" s="32"/>
      <c r="W142" s="38">
        <v>4</v>
      </c>
      <c r="X142" s="37">
        <v>0.79166666666666663</v>
      </c>
      <c r="Y142" s="17">
        <v>2</v>
      </c>
      <c r="Z142" s="17" t="s">
        <v>72</v>
      </c>
      <c r="AA142" s="17">
        <v>2</v>
      </c>
      <c r="AB142" s="17" t="s">
        <v>72</v>
      </c>
      <c r="AH142" s="53"/>
    </row>
    <row r="143" spans="2:34" ht="15.75" customHeight="1">
      <c r="B143" s="13">
        <v>32</v>
      </c>
      <c r="C143" s="50" t="s">
        <v>131</v>
      </c>
      <c r="D143" s="50" t="s">
        <v>132</v>
      </c>
      <c r="E143" s="51">
        <v>55.670128383198197</v>
      </c>
      <c r="F143" s="51">
        <v>37.776964838178301</v>
      </c>
      <c r="G143" s="50">
        <v>1</v>
      </c>
      <c r="H143" s="52">
        <v>1.6819999999999999</v>
      </c>
      <c r="I143" s="50">
        <v>0.57799999999999996</v>
      </c>
      <c r="J143" s="50">
        <v>5</v>
      </c>
      <c r="L143" s="12">
        <v>32</v>
      </c>
      <c r="M143" s="50">
        <v>999</v>
      </c>
      <c r="N143" s="50">
        <v>0</v>
      </c>
      <c r="O143" s="21"/>
      <c r="P143" s="17">
        <v>3</v>
      </c>
      <c r="Q143" s="37">
        <v>0.8125</v>
      </c>
      <c r="R143" s="17">
        <v>2</v>
      </c>
      <c r="S143" s="17" t="s">
        <v>72</v>
      </c>
      <c r="T143" s="17">
        <v>2</v>
      </c>
      <c r="U143" s="17" t="s">
        <v>72</v>
      </c>
      <c r="V143" s="32"/>
      <c r="W143" s="38">
        <v>4</v>
      </c>
      <c r="X143" s="37">
        <v>0.8125</v>
      </c>
      <c r="Y143" s="17">
        <v>2</v>
      </c>
      <c r="Z143" s="17" t="s">
        <v>72</v>
      </c>
      <c r="AA143" s="17">
        <v>2</v>
      </c>
      <c r="AB143" s="17" t="s">
        <v>72</v>
      </c>
      <c r="AH143" s="53"/>
    </row>
    <row r="144" spans="2:34" ht="15.75" customHeight="1">
      <c r="B144" s="13">
        <v>33</v>
      </c>
      <c r="C144" s="50" t="s">
        <v>133</v>
      </c>
      <c r="D144" s="50" t="s">
        <v>132</v>
      </c>
      <c r="E144" s="51">
        <v>55.668380508642599</v>
      </c>
      <c r="F144" s="51">
        <v>37.772919149368903</v>
      </c>
      <c r="G144" s="50">
        <v>1</v>
      </c>
      <c r="H144" s="52">
        <v>2.0019999999999998</v>
      </c>
      <c r="I144" s="50">
        <v>0.32</v>
      </c>
      <c r="J144" s="50">
        <v>6</v>
      </c>
      <c r="L144" s="12">
        <v>33</v>
      </c>
      <c r="M144" s="50">
        <v>0</v>
      </c>
      <c r="N144" s="50">
        <v>1</v>
      </c>
      <c r="O144" s="21"/>
      <c r="P144" s="17">
        <v>3</v>
      </c>
      <c r="Q144" s="37">
        <v>0.83333333333333337</v>
      </c>
      <c r="R144" s="17">
        <v>2</v>
      </c>
      <c r="S144" s="17" t="s">
        <v>73</v>
      </c>
      <c r="T144" s="17">
        <v>2</v>
      </c>
      <c r="U144" s="17" t="s">
        <v>73</v>
      </c>
      <c r="V144" s="32"/>
      <c r="W144" s="38">
        <v>4</v>
      </c>
      <c r="X144" s="37">
        <v>0.83333333333333337</v>
      </c>
      <c r="Y144" s="17">
        <v>1</v>
      </c>
      <c r="Z144" s="17" t="s">
        <v>73</v>
      </c>
      <c r="AA144" s="17">
        <v>1</v>
      </c>
      <c r="AB144" s="17" t="s">
        <v>73</v>
      </c>
      <c r="AH144" s="53"/>
    </row>
    <row r="145" spans="2:34" ht="15.75" customHeight="1">
      <c r="B145" s="13">
        <v>34</v>
      </c>
      <c r="C145" s="50" t="s">
        <v>121</v>
      </c>
      <c r="D145" s="50" t="s">
        <v>119</v>
      </c>
      <c r="E145" s="51">
        <v>55.665560849374302</v>
      </c>
      <c r="F145" s="51">
        <v>37.768953904161599</v>
      </c>
      <c r="G145" s="50">
        <v>1</v>
      </c>
      <c r="H145" s="52">
        <v>2.46</v>
      </c>
      <c r="I145" s="50">
        <v>0.45800000000000002</v>
      </c>
      <c r="J145" s="50">
        <v>7</v>
      </c>
      <c r="L145" s="12">
        <v>34</v>
      </c>
      <c r="M145" s="50">
        <v>0</v>
      </c>
      <c r="N145" s="50">
        <v>2</v>
      </c>
      <c r="O145" s="21"/>
      <c r="P145" s="17">
        <v>3</v>
      </c>
      <c r="Q145" s="37">
        <v>0.85416666666666663</v>
      </c>
      <c r="R145" s="17">
        <v>1</v>
      </c>
      <c r="S145" s="17" t="s">
        <v>73</v>
      </c>
      <c r="T145" s="17">
        <v>1</v>
      </c>
      <c r="U145" s="17" t="s">
        <v>73</v>
      </c>
      <c r="V145" s="32"/>
      <c r="W145" s="38">
        <v>4</v>
      </c>
      <c r="X145" s="37">
        <v>0.85416666666666663</v>
      </c>
      <c r="Y145" s="17">
        <v>1</v>
      </c>
      <c r="Z145" s="17" t="s">
        <v>73</v>
      </c>
      <c r="AA145" s="17">
        <v>1</v>
      </c>
      <c r="AB145" s="17" t="s">
        <v>73</v>
      </c>
      <c r="AH145" s="53"/>
    </row>
    <row r="146" spans="2:34" ht="15.75" customHeight="1">
      <c r="B146" s="13">
        <v>35</v>
      </c>
      <c r="C146" s="50" t="s">
        <v>120</v>
      </c>
      <c r="D146" s="50" t="s">
        <v>119</v>
      </c>
      <c r="E146" s="51">
        <v>55.663336832608401</v>
      </c>
      <c r="F146" s="51">
        <v>37.771639951944699</v>
      </c>
      <c r="G146" s="50">
        <v>1</v>
      </c>
      <c r="H146" s="52">
        <v>2.76</v>
      </c>
      <c r="I146" s="50">
        <v>0.3</v>
      </c>
      <c r="J146" s="50">
        <v>8</v>
      </c>
      <c r="L146" s="12">
        <v>35</v>
      </c>
      <c r="M146" s="50">
        <v>0</v>
      </c>
      <c r="N146" s="50">
        <v>3</v>
      </c>
      <c r="O146" s="21"/>
      <c r="P146" s="17">
        <v>3</v>
      </c>
      <c r="Q146" s="37">
        <v>0.875</v>
      </c>
      <c r="R146" s="17">
        <v>1</v>
      </c>
      <c r="S146" s="17" t="s">
        <v>73</v>
      </c>
      <c r="T146" s="17">
        <v>1</v>
      </c>
      <c r="U146" s="17" t="s">
        <v>73</v>
      </c>
      <c r="V146" s="32"/>
      <c r="W146" s="38">
        <v>4</v>
      </c>
      <c r="X146" s="37">
        <v>0.875</v>
      </c>
      <c r="Y146" s="17">
        <v>2</v>
      </c>
      <c r="Z146" s="17" t="s">
        <v>73</v>
      </c>
      <c r="AA146" s="17">
        <v>2</v>
      </c>
      <c r="AB146" s="17" t="s">
        <v>73</v>
      </c>
      <c r="AH146" s="53"/>
    </row>
    <row r="147" spans="2:34" ht="15.75" customHeight="1">
      <c r="B147" s="13">
        <v>36</v>
      </c>
      <c r="C147" s="50" t="s">
        <v>118</v>
      </c>
      <c r="D147" s="50" t="s">
        <v>111</v>
      </c>
      <c r="E147" s="51">
        <v>55.661369794907799</v>
      </c>
      <c r="F147" s="51">
        <v>37.772497344116601</v>
      </c>
      <c r="G147" s="50">
        <v>1</v>
      </c>
      <c r="H147" s="52">
        <v>3.0219999999999998</v>
      </c>
      <c r="I147" s="50">
        <v>0.26200000000000001</v>
      </c>
      <c r="J147" s="50">
        <v>9</v>
      </c>
      <c r="L147" s="12">
        <v>36</v>
      </c>
      <c r="M147" s="50">
        <v>0</v>
      </c>
      <c r="N147" s="50">
        <v>4</v>
      </c>
      <c r="O147" s="21"/>
      <c r="P147" s="17">
        <v>3</v>
      </c>
      <c r="Q147" s="37">
        <v>0.89583333333333304</v>
      </c>
      <c r="R147" s="17">
        <v>2</v>
      </c>
      <c r="S147" s="17" t="s">
        <v>73</v>
      </c>
      <c r="T147" s="17">
        <v>2</v>
      </c>
      <c r="U147" s="17" t="s">
        <v>73</v>
      </c>
      <c r="V147" s="32"/>
      <c r="W147" s="38">
        <v>4</v>
      </c>
      <c r="X147" s="37">
        <v>0.89583333333333304</v>
      </c>
      <c r="Y147" s="17">
        <v>1</v>
      </c>
      <c r="Z147" s="17" t="s">
        <v>73</v>
      </c>
      <c r="AA147" s="17">
        <v>1</v>
      </c>
      <c r="AB147" s="17" t="s">
        <v>73</v>
      </c>
      <c r="AH147" s="53"/>
    </row>
    <row r="148" spans="2:34" ht="15.75" customHeight="1">
      <c r="B148" s="13">
        <v>37</v>
      </c>
      <c r="C148" s="50" t="s">
        <v>117</v>
      </c>
      <c r="D148" s="50" t="s">
        <v>111</v>
      </c>
      <c r="E148" s="51">
        <v>55.658576115589902</v>
      </c>
      <c r="F148" s="51">
        <v>37.768354422896898</v>
      </c>
      <c r="G148" s="50">
        <v>1</v>
      </c>
      <c r="H148" s="52">
        <v>3.4409999999999998</v>
      </c>
      <c r="I148" s="50">
        <v>0.41899999999999998</v>
      </c>
      <c r="J148" s="50">
        <v>10</v>
      </c>
      <c r="L148" s="12">
        <v>37</v>
      </c>
      <c r="M148" s="50">
        <v>0</v>
      </c>
      <c r="N148" s="50">
        <v>5</v>
      </c>
      <c r="O148" s="21"/>
      <c r="P148" s="17">
        <v>3</v>
      </c>
      <c r="Q148" s="37">
        <v>0.91666666666666663</v>
      </c>
      <c r="R148" s="17">
        <v>1</v>
      </c>
      <c r="S148" s="17" t="s">
        <v>73</v>
      </c>
      <c r="T148" s="17">
        <v>1</v>
      </c>
      <c r="U148" s="17" t="s">
        <v>73</v>
      </c>
      <c r="V148" s="32"/>
      <c r="W148" s="38">
        <v>4</v>
      </c>
      <c r="X148" s="37">
        <v>0.91666666666666663</v>
      </c>
      <c r="Y148" s="17">
        <v>1</v>
      </c>
      <c r="Z148" s="17" t="s">
        <v>73</v>
      </c>
      <c r="AA148" s="17">
        <v>1</v>
      </c>
      <c r="AB148" s="17" t="s">
        <v>73</v>
      </c>
      <c r="AH148" s="53"/>
    </row>
    <row r="149" spans="2:34" ht="15.75" customHeight="1">
      <c r="B149" s="13">
        <v>38</v>
      </c>
      <c r="C149" s="50" t="s">
        <v>134</v>
      </c>
      <c r="D149" s="50" t="s">
        <v>111</v>
      </c>
      <c r="E149" s="51">
        <v>55.657407987700502</v>
      </c>
      <c r="F149" s="51">
        <v>37.765274907361601</v>
      </c>
      <c r="G149" s="50">
        <v>1</v>
      </c>
      <c r="H149" s="52">
        <v>3.6749999999999998</v>
      </c>
      <c r="I149" s="50">
        <v>0.23400000000000001</v>
      </c>
      <c r="J149" s="50">
        <v>11</v>
      </c>
      <c r="L149" s="12">
        <v>38</v>
      </c>
      <c r="M149" s="50">
        <v>0</v>
      </c>
      <c r="N149" s="50">
        <v>6</v>
      </c>
      <c r="O149" s="21"/>
      <c r="P149" s="17">
        <v>3</v>
      </c>
      <c r="Q149" s="37">
        <v>0.9375</v>
      </c>
      <c r="R149" s="17">
        <v>1</v>
      </c>
      <c r="S149" s="17" t="s">
        <v>73</v>
      </c>
      <c r="T149" s="17">
        <v>1</v>
      </c>
      <c r="U149" s="17" t="s">
        <v>73</v>
      </c>
      <c r="V149" s="32"/>
      <c r="W149" s="38">
        <v>4</v>
      </c>
      <c r="X149" s="37">
        <v>0.9375</v>
      </c>
      <c r="Y149" s="17">
        <v>2</v>
      </c>
      <c r="Z149" s="17" t="s">
        <v>73</v>
      </c>
      <c r="AA149" s="17">
        <v>2</v>
      </c>
      <c r="AB149" s="17" t="s">
        <v>73</v>
      </c>
      <c r="AH149" s="53"/>
    </row>
    <row r="150" spans="2:34" ht="15.75" customHeight="1">
      <c r="B150" s="13">
        <v>39</v>
      </c>
      <c r="C150" s="50" t="s">
        <v>116</v>
      </c>
      <c r="D150" s="50" t="s">
        <v>111</v>
      </c>
      <c r="E150" s="51">
        <v>55.655529065053202</v>
      </c>
      <c r="F150" s="51">
        <v>37.760333831313297</v>
      </c>
      <c r="G150" s="50">
        <v>1</v>
      </c>
      <c r="H150" s="52">
        <v>4.0819999999999999</v>
      </c>
      <c r="I150" s="50">
        <v>0.40699999999999997</v>
      </c>
      <c r="J150" s="50">
        <v>12</v>
      </c>
      <c r="L150" s="12">
        <v>39</v>
      </c>
      <c r="M150" s="50">
        <v>0</v>
      </c>
      <c r="N150" s="50">
        <v>7</v>
      </c>
      <c r="O150" s="21"/>
      <c r="P150" s="17">
        <v>3</v>
      </c>
      <c r="Q150" s="37">
        <v>0.95833333333333337</v>
      </c>
      <c r="R150" s="17">
        <v>2</v>
      </c>
      <c r="S150" s="17" t="s">
        <v>73</v>
      </c>
      <c r="T150" s="17">
        <v>2</v>
      </c>
      <c r="U150" s="17" t="s">
        <v>73</v>
      </c>
      <c r="V150" s="32"/>
      <c r="W150" s="38">
        <v>4</v>
      </c>
      <c r="X150" s="37">
        <v>0.95833333333333337</v>
      </c>
      <c r="Y150" s="17">
        <v>1</v>
      </c>
      <c r="Z150" s="17" t="s">
        <v>73</v>
      </c>
      <c r="AA150" s="17">
        <v>1</v>
      </c>
      <c r="AB150" s="17" t="s">
        <v>73</v>
      </c>
      <c r="AH150" s="53"/>
    </row>
    <row r="151" spans="2:34" ht="15.75" customHeight="1">
      <c r="B151" s="13">
        <v>40</v>
      </c>
      <c r="C151" s="50" t="s">
        <v>112</v>
      </c>
      <c r="D151" s="50" t="s">
        <v>111</v>
      </c>
      <c r="E151" s="51">
        <v>55.6532734223277</v>
      </c>
      <c r="F151" s="51">
        <v>37.754476114708901</v>
      </c>
      <c r="G151" s="50">
        <v>1</v>
      </c>
      <c r="H151" s="52">
        <v>4.5279999999999996</v>
      </c>
      <c r="I151" s="50">
        <v>0.44600000000000001</v>
      </c>
      <c r="J151" s="50">
        <v>13</v>
      </c>
      <c r="L151" s="12">
        <v>40</v>
      </c>
      <c r="M151" s="50">
        <v>0</v>
      </c>
      <c r="N151" s="50">
        <v>8</v>
      </c>
      <c r="O151" s="21"/>
      <c r="P151" s="17">
        <v>3</v>
      </c>
      <c r="Q151" s="37">
        <v>0.97916666666666663</v>
      </c>
      <c r="R151" s="17">
        <v>1</v>
      </c>
      <c r="S151" s="17" t="s">
        <v>73</v>
      </c>
      <c r="T151" s="17">
        <v>1</v>
      </c>
      <c r="U151" s="17" t="s">
        <v>73</v>
      </c>
      <c r="V151" s="32"/>
      <c r="W151" s="38">
        <v>4</v>
      </c>
      <c r="X151" s="37">
        <v>0.97916666666666663</v>
      </c>
      <c r="Y151" s="17">
        <v>1</v>
      </c>
      <c r="Z151" s="17" t="s">
        <v>73</v>
      </c>
      <c r="AA151" s="17">
        <v>1</v>
      </c>
      <c r="AB151" s="17" t="s">
        <v>73</v>
      </c>
      <c r="AH151" s="53"/>
    </row>
    <row r="152" spans="2:34" ht="15.75" customHeight="1">
      <c r="B152" s="13">
        <v>41</v>
      </c>
      <c r="C152" s="50" t="s">
        <v>110</v>
      </c>
      <c r="D152" s="50" t="s">
        <v>111</v>
      </c>
      <c r="E152" s="51">
        <v>55.651334517816601</v>
      </c>
      <c r="F152" s="51">
        <v>37.748018138854498</v>
      </c>
      <c r="G152" s="50">
        <v>1</v>
      </c>
      <c r="H152" s="52">
        <v>4.9950000000000001</v>
      </c>
      <c r="I152" s="50">
        <v>0.46700000000000003</v>
      </c>
      <c r="J152" s="50">
        <v>14</v>
      </c>
      <c r="L152" s="12">
        <v>41</v>
      </c>
      <c r="M152" s="50">
        <v>0</v>
      </c>
      <c r="N152" s="50">
        <v>9</v>
      </c>
      <c r="O152" s="21"/>
      <c r="P152" s="17">
        <v>3</v>
      </c>
      <c r="Q152" s="37">
        <v>0</v>
      </c>
      <c r="R152" s="17">
        <v>1</v>
      </c>
      <c r="S152" s="17" t="s">
        <v>73</v>
      </c>
      <c r="T152" s="17">
        <v>1</v>
      </c>
      <c r="U152" s="17" t="s">
        <v>73</v>
      </c>
      <c r="V152" s="32"/>
      <c r="W152" s="38">
        <v>4</v>
      </c>
      <c r="X152" s="37">
        <v>0</v>
      </c>
      <c r="Y152" s="17">
        <v>2</v>
      </c>
      <c r="Z152" s="17" t="s">
        <v>73</v>
      </c>
      <c r="AA152" s="17">
        <v>2</v>
      </c>
      <c r="AB152" s="17" t="s">
        <v>73</v>
      </c>
      <c r="AH152" s="53"/>
    </row>
    <row r="153" spans="2:34" ht="15.75" customHeight="1">
      <c r="B153" s="13">
        <v>42</v>
      </c>
      <c r="C153" s="50" t="s">
        <v>108</v>
      </c>
      <c r="D153" s="50" t="s">
        <v>109</v>
      </c>
      <c r="E153" s="51">
        <v>55.649081040506204</v>
      </c>
      <c r="F153" s="51">
        <v>37.7454180884842</v>
      </c>
      <c r="G153" s="50">
        <v>1</v>
      </c>
      <c r="H153" s="50">
        <f>H152+I153</f>
        <v>5.3920000000000003</v>
      </c>
      <c r="I153" s="50">
        <f>0.02+0.377</f>
        <v>0.39700000000000002</v>
      </c>
      <c r="J153" s="50">
        <v>15</v>
      </c>
      <c r="L153" s="12">
        <v>42</v>
      </c>
      <c r="M153" s="50">
        <v>0</v>
      </c>
      <c r="N153" s="50">
        <v>10</v>
      </c>
      <c r="O153" s="21"/>
      <c r="P153" s="17">
        <v>3</v>
      </c>
      <c r="Q153" s="37">
        <v>2.0833333333333332E-2</v>
      </c>
      <c r="R153" s="17">
        <v>1</v>
      </c>
      <c r="S153" s="17" t="s">
        <v>66</v>
      </c>
      <c r="T153" s="17">
        <v>1</v>
      </c>
      <c r="U153" s="17" t="s">
        <v>66</v>
      </c>
      <c r="V153" s="32"/>
      <c r="W153" s="38">
        <v>4</v>
      </c>
      <c r="X153" s="37">
        <v>2.0833333333333332E-2</v>
      </c>
      <c r="Y153" s="17">
        <v>1</v>
      </c>
      <c r="Z153" s="17" t="s">
        <v>73</v>
      </c>
      <c r="AA153" s="17">
        <v>1</v>
      </c>
      <c r="AB153" s="17" t="s">
        <v>73</v>
      </c>
      <c r="AH153" s="53"/>
    </row>
    <row r="154" spans="2:34" ht="15.75" customHeight="1">
      <c r="B154" s="13">
        <v>43</v>
      </c>
      <c r="C154" s="50" t="s">
        <v>105</v>
      </c>
      <c r="D154" s="50" t="s">
        <v>106</v>
      </c>
      <c r="E154" s="51">
        <v>55.6326396562729</v>
      </c>
      <c r="F154" s="51">
        <v>37.750357912159799</v>
      </c>
      <c r="G154" s="50">
        <v>1</v>
      </c>
      <c r="H154" s="50">
        <f>H153+I154</f>
        <v>7.3210000000000006</v>
      </c>
      <c r="I154" s="50">
        <v>1.929</v>
      </c>
      <c r="J154" s="50">
        <v>16</v>
      </c>
      <c r="L154" s="12">
        <v>43</v>
      </c>
      <c r="M154" s="50">
        <v>0</v>
      </c>
      <c r="N154" s="50">
        <v>11</v>
      </c>
      <c r="O154" s="21"/>
      <c r="P154" s="17">
        <v>3</v>
      </c>
      <c r="Q154" s="37">
        <v>4.1666666666666699E-2</v>
      </c>
      <c r="R154" s="17">
        <v>1</v>
      </c>
      <c r="S154" s="17" t="s">
        <v>66</v>
      </c>
      <c r="T154" s="17">
        <v>1</v>
      </c>
      <c r="U154" s="17" t="s">
        <v>66</v>
      </c>
      <c r="V154" s="32"/>
      <c r="W154" s="38">
        <v>4</v>
      </c>
      <c r="X154" s="37">
        <v>4.1666666666666699E-2</v>
      </c>
      <c r="Y154" s="17">
        <v>1</v>
      </c>
      <c r="Z154" s="17" t="s">
        <v>73</v>
      </c>
      <c r="AA154" s="17">
        <v>1</v>
      </c>
      <c r="AB154" s="17" t="s">
        <v>73</v>
      </c>
      <c r="AH154" s="53"/>
    </row>
    <row r="155" spans="2:34" ht="15.75" customHeight="1">
      <c r="B155" s="13">
        <v>44</v>
      </c>
      <c r="C155" s="50" t="s">
        <v>104</v>
      </c>
      <c r="D155" s="50" t="s">
        <v>87</v>
      </c>
      <c r="E155" s="51">
        <v>55.631629587579297</v>
      </c>
      <c r="F155" s="51">
        <v>37.755691841106497</v>
      </c>
      <c r="G155" s="50">
        <v>1</v>
      </c>
      <c r="H155" s="50">
        <f t="shared" ref="H155:H168" si="0">H154+I155</f>
        <v>7.7960000000000003</v>
      </c>
      <c r="I155" s="50">
        <v>0.47499999999999998</v>
      </c>
      <c r="J155" s="50">
        <v>17</v>
      </c>
      <c r="L155" s="12">
        <v>44</v>
      </c>
      <c r="M155" s="50">
        <v>0</v>
      </c>
      <c r="N155" s="50">
        <v>12</v>
      </c>
      <c r="O155" s="21"/>
      <c r="P155" s="17">
        <v>3</v>
      </c>
      <c r="Q155" s="37">
        <v>6.25E-2</v>
      </c>
      <c r="R155" s="17">
        <v>0</v>
      </c>
      <c r="S155" s="17" t="s">
        <v>63</v>
      </c>
      <c r="T155" s="17">
        <v>1</v>
      </c>
      <c r="U155" s="17" t="s">
        <v>66</v>
      </c>
      <c r="V155" s="32"/>
      <c r="W155" s="38">
        <v>4</v>
      </c>
      <c r="X155" s="37">
        <v>6.25E-2</v>
      </c>
      <c r="Y155" s="17">
        <v>0</v>
      </c>
      <c r="Z155" s="17" t="s">
        <v>63</v>
      </c>
      <c r="AA155" s="17">
        <v>1</v>
      </c>
      <c r="AB155" s="17" t="s">
        <v>66</v>
      </c>
      <c r="AH155" s="13"/>
    </row>
    <row r="156" spans="2:34" ht="15.75" customHeight="1">
      <c r="B156" s="13">
        <v>45</v>
      </c>
      <c r="C156" s="50" t="s">
        <v>103</v>
      </c>
      <c r="D156" s="50" t="s">
        <v>87</v>
      </c>
      <c r="E156" s="51">
        <v>55.633201684069</v>
      </c>
      <c r="F156" s="51">
        <v>37.761303836016801</v>
      </c>
      <c r="G156" s="50">
        <v>1</v>
      </c>
      <c r="H156" s="50">
        <f t="shared" si="0"/>
        <v>8.2040000000000006</v>
      </c>
      <c r="I156" s="50">
        <v>0.40799999999999997</v>
      </c>
      <c r="J156" s="50">
        <v>18</v>
      </c>
      <c r="L156" s="12">
        <v>45</v>
      </c>
      <c r="M156" s="50">
        <v>0</v>
      </c>
      <c r="N156" s="50">
        <v>13</v>
      </c>
      <c r="O156" s="21"/>
      <c r="P156" s="17">
        <v>3</v>
      </c>
      <c r="Q156" s="37">
        <v>8.3333333333333301E-2</v>
      </c>
      <c r="R156" s="17">
        <v>0</v>
      </c>
      <c r="S156" s="17" t="s">
        <v>63</v>
      </c>
      <c r="T156" s="17">
        <v>0</v>
      </c>
      <c r="U156" s="17" t="s">
        <v>63</v>
      </c>
      <c r="V156" s="32"/>
      <c r="W156" s="38">
        <v>4</v>
      </c>
      <c r="X156" s="37">
        <v>8.3333333333333301E-2</v>
      </c>
      <c r="Y156" s="17">
        <v>0</v>
      </c>
      <c r="Z156" s="17" t="s">
        <v>63</v>
      </c>
      <c r="AA156" s="17">
        <v>0</v>
      </c>
      <c r="AB156" s="17" t="s">
        <v>63</v>
      </c>
      <c r="AH156" s="13"/>
    </row>
    <row r="157" spans="2:34" ht="15.75" customHeight="1">
      <c r="B157" s="13">
        <v>46</v>
      </c>
      <c r="C157" s="50" t="s">
        <v>102</v>
      </c>
      <c r="D157" s="50" t="s">
        <v>89</v>
      </c>
      <c r="E157" s="51">
        <v>55.637076407106797</v>
      </c>
      <c r="F157" s="51">
        <v>37.759401023884401</v>
      </c>
      <c r="G157" s="50">
        <v>1</v>
      </c>
      <c r="H157" s="50">
        <f t="shared" si="0"/>
        <v>8.7729999999999997</v>
      </c>
      <c r="I157" s="50">
        <v>0.56899999999999995</v>
      </c>
      <c r="J157" s="50">
        <v>19</v>
      </c>
      <c r="L157" s="12">
        <v>46</v>
      </c>
      <c r="M157" s="50">
        <v>0</v>
      </c>
      <c r="N157" s="50">
        <v>14</v>
      </c>
      <c r="O157" s="21"/>
      <c r="P157" s="17">
        <v>3</v>
      </c>
      <c r="Q157" s="37">
        <v>0.104166666666667</v>
      </c>
      <c r="R157" s="17">
        <v>0</v>
      </c>
      <c r="S157" s="17" t="s">
        <v>63</v>
      </c>
      <c r="T157" s="17">
        <v>0</v>
      </c>
      <c r="U157" s="17" t="s">
        <v>63</v>
      </c>
      <c r="V157" s="32"/>
      <c r="W157" s="38">
        <v>4</v>
      </c>
      <c r="X157" s="37">
        <v>0.104166666666667</v>
      </c>
      <c r="Y157" s="17">
        <v>0</v>
      </c>
      <c r="Z157" s="17" t="s">
        <v>63</v>
      </c>
      <c r="AA157" s="17">
        <v>0</v>
      </c>
      <c r="AB157" s="17" t="s">
        <v>63</v>
      </c>
      <c r="AH157" s="13"/>
    </row>
    <row r="158" spans="2:34" ht="15.75" customHeight="1">
      <c r="B158" s="13">
        <v>47</v>
      </c>
      <c r="C158" s="50" t="s">
        <v>101</v>
      </c>
      <c r="D158" s="50" t="s">
        <v>89</v>
      </c>
      <c r="E158" s="51">
        <v>55.639815391303202</v>
      </c>
      <c r="F158" s="51">
        <v>37.756953406191599</v>
      </c>
      <c r="G158" s="50">
        <v>1</v>
      </c>
      <c r="H158" s="50">
        <f t="shared" si="0"/>
        <v>9.1150000000000002</v>
      </c>
      <c r="I158" s="50">
        <v>0.34200000000000003</v>
      </c>
      <c r="J158" s="50">
        <v>20</v>
      </c>
      <c r="L158" s="12">
        <v>47</v>
      </c>
      <c r="M158" s="50">
        <v>0</v>
      </c>
      <c r="N158" s="50">
        <v>15</v>
      </c>
      <c r="O158" s="21"/>
      <c r="P158" s="245" t="s">
        <v>60</v>
      </c>
      <c r="Q158" s="246"/>
      <c r="R158" s="44">
        <f>SUM(R110:R157)</f>
        <v>71</v>
      </c>
      <c r="S158" s="44"/>
      <c r="T158" s="44">
        <f>SUM(T110:T157)</f>
        <v>71</v>
      </c>
      <c r="U158" s="44"/>
      <c r="V158" s="54"/>
      <c r="W158" s="282" t="s">
        <v>60</v>
      </c>
      <c r="X158" s="283"/>
      <c r="Y158" s="44">
        <f>SUM(Y110:Y157)</f>
        <v>63</v>
      </c>
      <c r="Z158" s="44"/>
      <c r="AA158" s="44">
        <f>SUM(AA110:AA157)</f>
        <v>63</v>
      </c>
      <c r="AB158" s="44"/>
      <c r="AH158" s="13"/>
    </row>
    <row r="159" spans="2:34" ht="15.75" customHeight="1">
      <c r="B159" s="13">
        <v>48</v>
      </c>
      <c r="C159" s="50" t="s">
        <v>100</v>
      </c>
      <c r="D159" s="50" t="s">
        <v>98</v>
      </c>
      <c r="E159" s="51">
        <v>55.641005756901102</v>
      </c>
      <c r="F159" s="51">
        <v>37.759657877809197</v>
      </c>
      <c r="G159" s="50">
        <v>1</v>
      </c>
      <c r="H159" s="50">
        <f t="shared" si="0"/>
        <v>9.3780000000000001</v>
      </c>
      <c r="I159" s="50">
        <v>0.26300000000000001</v>
      </c>
      <c r="J159" s="50">
        <v>21</v>
      </c>
      <c r="L159" s="12">
        <v>48</v>
      </c>
      <c r="M159" s="50">
        <v>0</v>
      </c>
      <c r="N159" s="50">
        <v>16</v>
      </c>
      <c r="O159" s="21"/>
      <c r="P159" s="55"/>
      <c r="Q159" s="32"/>
      <c r="R159" s="32"/>
      <c r="S159" s="32"/>
      <c r="T159" s="45"/>
      <c r="U159" s="32"/>
      <c r="V159" s="32"/>
      <c r="W159" s="32"/>
      <c r="X159" s="55"/>
      <c r="Y159" s="55"/>
      <c r="Z159" s="55"/>
      <c r="AA159" s="55"/>
      <c r="AB159" s="55"/>
      <c r="AH159" s="13"/>
    </row>
    <row r="160" spans="2:34" ht="15.75" customHeight="1">
      <c r="B160" s="13">
        <v>49</v>
      </c>
      <c r="C160" s="50" t="s">
        <v>97</v>
      </c>
      <c r="D160" s="50" t="s">
        <v>98</v>
      </c>
      <c r="E160" s="51">
        <v>55.642988885745197</v>
      </c>
      <c r="F160" s="51">
        <v>37.766630288031102</v>
      </c>
      <c r="G160" s="50">
        <v>1</v>
      </c>
      <c r="H160" s="50">
        <f t="shared" si="0"/>
        <v>9.8689999999999998</v>
      </c>
      <c r="I160" s="50">
        <v>0.49099999999999999</v>
      </c>
      <c r="J160" s="50">
        <v>22</v>
      </c>
      <c r="L160" s="12">
        <v>49</v>
      </c>
      <c r="M160" s="50">
        <v>0</v>
      </c>
      <c r="N160" s="50">
        <v>17</v>
      </c>
      <c r="O160" s="21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H160" s="13"/>
    </row>
    <row r="161" spans="2:34" ht="15.75" customHeight="1">
      <c r="B161" s="13">
        <v>50</v>
      </c>
      <c r="C161" s="50" t="s">
        <v>94</v>
      </c>
      <c r="D161" s="50" t="s">
        <v>95</v>
      </c>
      <c r="E161" s="51">
        <v>55.6401901332991</v>
      </c>
      <c r="F161" s="51">
        <v>37.770258690719601</v>
      </c>
      <c r="G161" s="50">
        <v>1</v>
      </c>
      <c r="H161" s="50">
        <f t="shared" si="0"/>
        <v>10.317</v>
      </c>
      <c r="I161" s="50">
        <v>0.44800000000000001</v>
      </c>
      <c r="J161" s="50">
        <v>23</v>
      </c>
      <c r="L161" s="12">
        <v>50</v>
      </c>
      <c r="M161" s="50">
        <v>0</v>
      </c>
      <c r="N161" s="50">
        <v>18</v>
      </c>
      <c r="O161" s="21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H161" s="13"/>
    </row>
    <row r="162" spans="2:34" ht="15.75" customHeight="1">
      <c r="B162" s="13">
        <v>51</v>
      </c>
      <c r="C162" s="50" t="s">
        <v>92</v>
      </c>
      <c r="D162" s="50" t="s">
        <v>87</v>
      </c>
      <c r="E162" s="51">
        <v>55.6372033868222</v>
      </c>
      <c r="F162" s="51">
        <v>37.771458298869199</v>
      </c>
      <c r="G162" s="50">
        <v>1</v>
      </c>
      <c r="H162" s="50">
        <f t="shared" si="0"/>
        <v>10.736000000000001</v>
      </c>
      <c r="I162" s="50">
        <v>0.41899999999999998</v>
      </c>
      <c r="J162" s="50">
        <v>24</v>
      </c>
      <c r="L162" s="12">
        <v>51</v>
      </c>
      <c r="M162" s="50">
        <v>0</v>
      </c>
      <c r="N162" s="50">
        <v>19</v>
      </c>
      <c r="O162" s="21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H162" s="13"/>
    </row>
    <row r="163" spans="2:34" ht="15.75" customHeight="1">
      <c r="B163" s="13">
        <v>52</v>
      </c>
      <c r="C163" s="50" t="s">
        <v>135</v>
      </c>
      <c r="D163" s="50" t="s">
        <v>89</v>
      </c>
      <c r="E163" s="51">
        <v>55.636000414223197</v>
      </c>
      <c r="F163" s="51">
        <v>37.7697381205531</v>
      </c>
      <c r="G163" s="50">
        <v>1</v>
      </c>
      <c r="H163" s="50">
        <f t="shared" si="0"/>
        <v>10.921000000000001</v>
      </c>
      <c r="I163" s="50">
        <v>0.185</v>
      </c>
      <c r="J163" s="50">
        <v>25</v>
      </c>
      <c r="L163" s="12">
        <v>52</v>
      </c>
      <c r="M163" s="50">
        <v>0</v>
      </c>
      <c r="N163" s="50">
        <v>20</v>
      </c>
      <c r="O163" s="21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H163" s="13"/>
    </row>
    <row r="164" spans="2:34" ht="15.75" customHeight="1">
      <c r="B164" s="13">
        <v>53</v>
      </c>
      <c r="C164" s="50" t="s">
        <v>91</v>
      </c>
      <c r="D164" s="50" t="s">
        <v>89</v>
      </c>
      <c r="E164" s="51">
        <v>55.633282529307301</v>
      </c>
      <c r="F164" s="51">
        <v>37.770627216866998</v>
      </c>
      <c r="G164" s="50">
        <v>1</v>
      </c>
      <c r="H164" s="50">
        <f t="shared" si="0"/>
        <v>11.235000000000001</v>
      </c>
      <c r="I164" s="50">
        <v>0.314</v>
      </c>
      <c r="J164" s="50">
        <v>26</v>
      </c>
      <c r="L164" s="12">
        <v>53</v>
      </c>
      <c r="M164" s="50">
        <v>0</v>
      </c>
      <c r="N164" s="50">
        <v>21</v>
      </c>
      <c r="O164" s="21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H164" s="13"/>
    </row>
    <row r="165" spans="2:34" ht="15.75" customHeight="1">
      <c r="B165" s="13">
        <v>54</v>
      </c>
      <c r="C165" s="50" t="s">
        <v>90</v>
      </c>
      <c r="D165" s="50" t="s">
        <v>89</v>
      </c>
      <c r="E165" s="51">
        <v>55.6311593095839</v>
      </c>
      <c r="F165" s="51">
        <v>37.766875021647401</v>
      </c>
      <c r="G165" s="50">
        <v>1</v>
      </c>
      <c r="H165" s="50">
        <f t="shared" si="0"/>
        <v>11.649000000000001</v>
      </c>
      <c r="I165" s="50">
        <v>0.41399999999999998</v>
      </c>
      <c r="J165" s="50">
        <v>27</v>
      </c>
      <c r="L165" s="12">
        <v>54</v>
      </c>
      <c r="M165" s="50">
        <v>0</v>
      </c>
      <c r="N165" s="50">
        <v>22</v>
      </c>
      <c r="O165" s="21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H165" s="13"/>
    </row>
    <row r="166" spans="2:34" ht="15.75" customHeight="1">
      <c r="B166" s="13">
        <v>55</v>
      </c>
      <c r="C166" s="50" t="s">
        <v>88</v>
      </c>
      <c r="D166" s="50" t="s">
        <v>89</v>
      </c>
      <c r="E166" s="51">
        <v>55.632115223935799</v>
      </c>
      <c r="F166" s="51">
        <v>37.763691068140901</v>
      </c>
      <c r="G166" s="50">
        <v>1</v>
      </c>
      <c r="H166" s="50">
        <f t="shared" si="0"/>
        <v>11.911000000000001</v>
      </c>
      <c r="I166" s="50">
        <v>0.26200000000000001</v>
      </c>
      <c r="J166" s="50">
        <v>28</v>
      </c>
      <c r="L166" s="12">
        <v>55</v>
      </c>
      <c r="M166" s="50">
        <v>0</v>
      </c>
      <c r="N166" s="50">
        <v>23</v>
      </c>
      <c r="O166" s="21"/>
      <c r="P166" s="55"/>
      <c r="Q166" s="32"/>
      <c r="R166" s="32"/>
      <c r="S166" s="32"/>
      <c r="T166" s="32"/>
      <c r="U166" s="32"/>
      <c r="V166" s="32"/>
      <c r="W166" s="32"/>
      <c r="X166" s="55"/>
      <c r="Y166" s="55"/>
      <c r="Z166" s="55"/>
      <c r="AA166" s="55"/>
      <c r="AB166" s="55"/>
      <c r="AH166" s="13"/>
    </row>
    <row r="167" spans="2:34" ht="15.75" customHeight="1">
      <c r="B167" s="13">
        <v>56</v>
      </c>
      <c r="C167" s="50" t="s">
        <v>136</v>
      </c>
      <c r="D167" s="50" t="s">
        <v>87</v>
      </c>
      <c r="E167" s="51">
        <v>55.633556968228802</v>
      </c>
      <c r="F167" s="51">
        <v>37.762978824909297</v>
      </c>
      <c r="G167" s="50">
        <v>1</v>
      </c>
      <c r="H167" s="50">
        <f t="shared" si="0"/>
        <v>12.115000000000002</v>
      </c>
      <c r="I167" s="50">
        <v>0.20399999999999999</v>
      </c>
      <c r="J167" s="50">
        <v>29</v>
      </c>
      <c r="L167" s="12">
        <v>56</v>
      </c>
      <c r="M167" s="50">
        <v>0</v>
      </c>
      <c r="N167" s="50">
        <v>24</v>
      </c>
      <c r="O167" s="21"/>
      <c r="P167" s="55"/>
      <c r="Q167" s="32"/>
      <c r="R167" s="32"/>
      <c r="S167" s="32"/>
      <c r="T167" s="32"/>
      <c r="U167" s="32"/>
      <c r="V167" s="32"/>
      <c r="W167" s="32"/>
      <c r="X167" s="55"/>
      <c r="Y167" s="55"/>
      <c r="Z167" s="55"/>
      <c r="AA167" s="55"/>
      <c r="AB167" s="55"/>
      <c r="AH167" s="13"/>
    </row>
    <row r="168" spans="2:34" ht="15.75" customHeight="1">
      <c r="B168" s="13">
        <v>57</v>
      </c>
      <c r="C168" s="50" t="s">
        <v>86</v>
      </c>
      <c r="D168" s="50" t="s">
        <v>87</v>
      </c>
      <c r="E168" s="51">
        <v>55.633481204402997</v>
      </c>
      <c r="F168" s="51">
        <v>37.764372392936998</v>
      </c>
      <c r="G168" s="50">
        <v>1</v>
      </c>
      <c r="H168" s="50">
        <f t="shared" si="0"/>
        <v>12.322000000000003</v>
      </c>
      <c r="I168" s="50">
        <v>0.20699999999999999</v>
      </c>
      <c r="J168" s="50">
        <v>30</v>
      </c>
      <c r="L168" s="12">
        <v>57</v>
      </c>
      <c r="M168" s="50">
        <v>0</v>
      </c>
      <c r="N168" s="50">
        <v>25</v>
      </c>
      <c r="O168" s="21"/>
      <c r="P168" s="55"/>
      <c r="Q168" s="32"/>
      <c r="R168" s="32"/>
      <c r="S168" s="32"/>
      <c r="T168" s="32"/>
      <c r="U168" s="32"/>
      <c r="V168" s="32"/>
      <c r="W168" s="32"/>
      <c r="X168" s="55"/>
      <c r="Y168" s="55"/>
      <c r="Z168" s="55"/>
      <c r="AA168" s="55"/>
      <c r="AB168" s="55"/>
      <c r="AH168" s="13"/>
    </row>
    <row r="169" spans="2:34" ht="15.75" customHeight="1">
      <c r="B169" s="13" t="s">
        <v>115</v>
      </c>
      <c r="C169" s="50" t="s">
        <v>115</v>
      </c>
      <c r="D169" s="50" t="s">
        <v>115</v>
      </c>
      <c r="E169" s="51" t="s">
        <v>115</v>
      </c>
      <c r="F169" s="51" t="s">
        <v>115</v>
      </c>
      <c r="G169" s="50" t="s">
        <v>115</v>
      </c>
      <c r="H169" s="50" t="s">
        <v>115</v>
      </c>
      <c r="I169" s="50" t="s">
        <v>115</v>
      </c>
      <c r="J169" s="50" t="s">
        <v>115</v>
      </c>
      <c r="L169" s="12">
        <v>58</v>
      </c>
      <c r="M169" s="50">
        <v>0</v>
      </c>
      <c r="N169" s="50">
        <v>26</v>
      </c>
      <c r="O169" s="21"/>
      <c r="P169" s="55"/>
      <c r="Q169" s="32"/>
      <c r="R169" s="32"/>
      <c r="S169" s="32"/>
      <c r="T169" s="32"/>
      <c r="U169" s="32"/>
      <c r="V169" s="32"/>
      <c r="W169" s="32"/>
      <c r="X169" s="55"/>
      <c r="Y169" s="55"/>
      <c r="Z169" s="55"/>
      <c r="AA169" s="55"/>
      <c r="AB169" s="55"/>
      <c r="AH169" s="13"/>
    </row>
    <row r="170" spans="2:34" ht="15.75" customHeight="1">
      <c r="B170" s="13" t="s">
        <v>115</v>
      </c>
      <c r="C170" s="50" t="s">
        <v>115</v>
      </c>
      <c r="D170" s="50" t="s">
        <v>115</v>
      </c>
      <c r="E170" s="51" t="s">
        <v>115</v>
      </c>
      <c r="F170" s="51" t="s">
        <v>115</v>
      </c>
      <c r="G170" s="50" t="s">
        <v>115</v>
      </c>
      <c r="H170" s="50" t="s">
        <v>115</v>
      </c>
      <c r="I170" s="50" t="s">
        <v>115</v>
      </c>
      <c r="J170" s="50" t="s">
        <v>115</v>
      </c>
      <c r="L170" s="12">
        <v>59</v>
      </c>
      <c r="M170" s="50">
        <v>0</v>
      </c>
      <c r="N170" s="50">
        <v>27</v>
      </c>
      <c r="O170" s="21"/>
      <c r="P170" s="55"/>
      <c r="Q170" s="32"/>
      <c r="R170" s="32"/>
      <c r="S170" s="32"/>
      <c r="T170" s="32"/>
      <c r="U170" s="32"/>
      <c r="V170" s="32"/>
      <c r="W170" s="32"/>
      <c r="X170" s="55"/>
      <c r="Y170" s="55"/>
      <c r="Z170" s="55"/>
      <c r="AA170" s="55"/>
      <c r="AB170" s="55"/>
      <c r="AH170" s="1"/>
    </row>
    <row r="171" spans="2:34" ht="15.75" customHeight="1">
      <c r="B171" s="13" t="s">
        <v>115</v>
      </c>
      <c r="C171" s="50" t="s">
        <v>115</v>
      </c>
      <c r="D171" s="50" t="s">
        <v>115</v>
      </c>
      <c r="E171" s="51" t="s">
        <v>115</v>
      </c>
      <c r="F171" s="51" t="s">
        <v>115</v>
      </c>
      <c r="G171" s="50" t="s">
        <v>115</v>
      </c>
      <c r="H171" s="50" t="s">
        <v>115</v>
      </c>
      <c r="I171" s="50" t="s">
        <v>115</v>
      </c>
      <c r="J171" s="50" t="s">
        <v>115</v>
      </c>
      <c r="L171" s="12">
        <v>60</v>
      </c>
      <c r="M171" s="50">
        <v>0</v>
      </c>
      <c r="N171" s="50">
        <v>999</v>
      </c>
      <c r="O171" s="21"/>
      <c r="P171" s="55"/>
      <c r="Q171" s="32"/>
      <c r="R171" s="32"/>
      <c r="S171" s="32"/>
      <c r="T171" s="32"/>
      <c r="U171" s="32"/>
      <c r="V171" s="32"/>
      <c r="W171" s="32"/>
      <c r="X171" s="55"/>
      <c r="Y171" s="55"/>
      <c r="Z171" s="55"/>
      <c r="AA171" s="55"/>
      <c r="AB171" s="55"/>
      <c r="AH171" s="1"/>
    </row>
    <row r="172" spans="2:34" ht="15.75" customHeight="1">
      <c r="B172" s="13" t="s">
        <v>115</v>
      </c>
      <c r="C172" s="50" t="s">
        <v>115</v>
      </c>
      <c r="D172" s="50" t="s">
        <v>115</v>
      </c>
      <c r="E172" s="51" t="s">
        <v>115</v>
      </c>
      <c r="F172" s="51" t="s">
        <v>115</v>
      </c>
      <c r="G172" s="50" t="s">
        <v>115</v>
      </c>
      <c r="H172" s="50" t="s">
        <v>115</v>
      </c>
      <c r="I172" s="50" t="s">
        <v>115</v>
      </c>
      <c r="J172" s="50" t="s">
        <v>115</v>
      </c>
      <c r="L172" s="12">
        <v>61</v>
      </c>
      <c r="M172" s="50">
        <v>0</v>
      </c>
      <c r="N172" s="50">
        <v>0</v>
      </c>
      <c r="O172" s="21"/>
      <c r="P172" s="55"/>
      <c r="Q172" s="32"/>
      <c r="R172" s="32"/>
      <c r="S172" s="32"/>
      <c r="T172" s="32"/>
      <c r="U172" s="32"/>
      <c r="V172" s="32"/>
      <c r="W172" s="32"/>
      <c r="X172" s="55"/>
      <c r="Y172" s="55"/>
      <c r="Z172" s="55"/>
      <c r="AA172" s="55"/>
      <c r="AB172" s="55"/>
      <c r="AH172" s="1"/>
    </row>
    <row r="173" spans="2:34" ht="15.75" customHeight="1">
      <c r="B173" s="13" t="s">
        <v>115</v>
      </c>
      <c r="C173" s="50" t="s">
        <v>115</v>
      </c>
      <c r="D173" s="50" t="s">
        <v>115</v>
      </c>
      <c r="E173" s="51" t="s">
        <v>115</v>
      </c>
      <c r="F173" s="51" t="s">
        <v>115</v>
      </c>
      <c r="G173" s="50" t="s">
        <v>115</v>
      </c>
      <c r="H173" s="50" t="s">
        <v>115</v>
      </c>
      <c r="I173" s="50" t="s">
        <v>115</v>
      </c>
      <c r="J173" s="50" t="s">
        <v>115</v>
      </c>
      <c r="L173" s="12">
        <v>62</v>
      </c>
      <c r="M173" s="50">
        <v>0</v>
      </c>
      <c r="N173" s="50">
        <v>0</v>
      </c>
      <c r="O173" s="21"/>
      <c r="P173" s="55"/>
      <c r="Q173" s="32"/>
      <c r="R173" s="32"/>
      <c r="S173" s="32"/>
      <c r="T173" s="32"/>
      <c r="U173" s="32"/>
      <c r="V173" s="32"/>
      <c r="W173" s="32"/>
      <c r="X173" s="55"/>
      <c r="Y173" s="55"/>
      <c r="Z173" s="55"/>
      <c r="AA173" s="55"/>
      <c r="AB173" s="55"/>
      <c r="AH173" s="1"/>
    </row>
    <row r="174" spans="2:34" ht="15.75" customHeight="1">
      <c r="B174" s="13" t="s">
        <v>115</v>
      </c>
      <c r="C174" s="50" t="s">
        <v>115</v>
      </c>
      <c r="D174" s="50" t="s">
        <v>115</v>
      </c>
      <c r="E174" s="51" t="s">
        <v>115</v>
      </c>
      <c r="F174" s="51" t="s">
        <v>115</v>
      </c>
      <c r="G174" s="50" t="s">
        <v>115</v>
      </c>
      <c r="H174" s="50" t="s">
        <v>115</v>
      </c>
      <c r="I174" s="50" t="s">
        <v>115</v>
      </c>
      <c r="J174" s="50" t="s">
        <v>115</v>
      </c>
      <c r="L174" s="12">
        <v>63</v>
      </c>
      <c r="M174" s="50">
        <v>0</v>
      </c>
      <c r="N174" s="50">
        <v>0</v>
      </c>
      <c r="O174" s="21"/>
      <c r="P174" s="55"/>
      <c r="Q174" s="32"/>
      <c r="R174" s="32"/>
      <c r="S174" s="32"/>
      <c r="T174" s="32"/>
      <c r="U174" s="32"/>
      <c r="V174" s="32"/>
      <c r="W174" s="32"/>
      <c r="X174" s="55"/>
      <c r="Y174" s="55"/>
      <c r="Z174" s="55"/>
      <c r="AA174" s="55"/>
      <c r="AB174" s="55"/>
      <c r="AH174" s="1"/>
    </row>
    <row r="175" spans="2:34" ht="15.75" customHeight="1">
      <c r="B175" s="13" t="s">
        <v>115</v>
      </c>
      <c r="C175" s="50" t="s">
        <v>115</v>
      </c>
      <c r="D175" s="50" t="s">
        <v>115</v>
      </c>
      <c r="E175" s="51" t="s">
        <v>115</v>
      </c>
      <c r="F175" s="51" t="s">
        <v>115</v>
      </c>
      <c r="G175" s="50" t="s">
        <v>115</v>
      </c>
      <c r="H175" s="50" t="s">
        <v>115</v>
      </c>
      <c r="I175" s="50" t="s">
        <v>115</v>
      </c>
      <c r="J175" s="50" t="s">
        <v>115</v>
      </c>
      <c r="L175" s="12">
        <v>64</v>
      </c>
      <c r="M175" s="50">
        <v>0</v>
      </c>
      <c r="N175" s="50">
        <v>0</v>
      </c>
      <c r="O175" s="21"/>
      <c r="P175" s="55"/>
      <c r="Q175" s="32"/>
      <c r="R175" s="32"/>
      <c r="S175" s="32"/>
      <c r="T175" s="32"/>
      <c r="U175" s="32"/>
      <c r="V175" s="32"/>
      <c r="W175" s="32"/>
      <c r="X175" s="55"/>
      <c r="Y175" s="55"/>
      <c r="Z175" s="55"/>
      <c r="AA175" s="55"/>
      <c r="AB175" s="55"/>
      <c r="AH175" s="1"/>
    </row>
    <row r="176" spans="2:34" ht="15.75" customHeight="1">
      <c r="B176" s="13" t="s">
        <v>115</v>
      </c>
      <c r="C176" s="50" t="s">
        <v>115</v>
      </c>
      <c r="D176" s="50" t="s">
        <v>115</v>
      </c>
      <c r="E176" s="51" t="s">
        <v>115</v>
      </c>
      <c r="F176" s="51" t="s">
        <v>115</v>
      </c>
      <c r="G176" s="50" t="s">
        <v>115</v>
      </c>
      <c r="H176" s="50" t="s">
        <v>115</v>
      </c>
      <c r="I176" s="50" t="s">
        <v>115</v>
      </c>
      <c r="J176" s="50" t="s">
        <v>115</v>
      </c>
      <c r="L176" s="12">
        <v>65</v>
      </c>
      <c r="M176" s="50">
        <v>0</v>
      </c>
      <c r="N176" s="50">
        <v>0</v>
      </c>
      <c r="O176" s="21"/>
      <c r="P176" s="55"/>
      <c r="Q176" s="32"/>
      <c r="R176" s="32"/>
      <c r="S176" s="32"/>
      <c r="T176" s="32"/>
      <c r="U176" s="32"/>
      <c r="V176" s="32"/>
      <c r="W176" s="32"/>
      <c r="X176" s="55"/>
      <c r="Y176" s="55"/>
      <c r="Z176" s="55"/>
      <c r="AA176" s="55"/>
      <c r="AB176" s="55"/>
      <c r="AH176" s="1"/>
    </row>
    <row r="177" spans="2:34" ht="15.75" customHeight="1">
      <c r="B177" s="13" t="s">
        <v>115</v>
      </c>
      <c r="C177" s="50" t="s">
        <v>115</v>
      </c>
      <c r="D177" s="50" t="s">
        <v>115</v>
      </c>
      <c r="E177" s="51" t="s">
        <v>115</v>
      </c>
      <c r="F177" s="51" t="s">
        <v>115</v>
      </c>
      <c r="G177" s="50" t="s">
        <v>115</v>
      </c>
      <c r="H177" s="50" t="s">
        <v>115</v>
      </c>
      <c r="I177" s="50" t="s">
        <v>115</v>
      </c>
      <c r="J177" s="50" t="s">
        <v>115</v>
      </c>
      <c r="L177" s="12">
        <v>66</v>
      </c>
      <c r="M177" s="50">
        <v>0</v>
      </c>
      <c r="N177" s="50">
        <v>0</v>
      </c>
      <c r="O177" s="21"/>
      <c r="P177" s="55"/>
      <c r="Q177" s="32"/>
      <c r="R177" s="32"/>
      <c r="S177" s="32"/>
      <c r="T177" s="32"/>
      <c r="U177" s="32"/>
      <c r="V177" s="32"/>
      <c r="W177" s="32"/>
      <c r="X177" s="55"/>
      <c r="Y177" s="55"/>
      <c r="Z177" s="55"/>
      <c r="AA177" s="55"/>
      <c r="AB177" s="55"/>
      <c r="AH177" s="1"/>
    </row>
    <row r="178" spans="2:34" ht="15.75" customHeight="1">
      <c r="B178" s="13" t="s">
        <v>115</v>
      </c>
      <c r="C178" s="50" t="s">
        <v>115</v>
      </c>
      <c r="D178" s="50" t="s">
        <v>115</v>
      </c>
      <c r="E178" s="51" t="s">
        <v>115</v>
      </c>
      <c r="F178" s="51" t="s">
        <v>115</v>
      </c>
      <c r="G178" s="50" t="s">
        <v>115</v>
      </c>
      <c r="H178" s="50" t="s">
        <v>115</v>
      </c>
      <c r="I178" s="50" t="s">
        <v>115</v>
      </c>
      <c r="J178" s="50" t="s">
        <v>115</v>
      </c>
      <c r="L178" s="12">
        <v>67</v>
      </c>
      <c r="M178" s="50">
        <v>0</v>
      </c>
      <c r="N178" s="50">
        <v>0</v>
      </c>
      <c r="O178" s="21"/>
      <c r="P178" s="55"/>
      <c r="Q178" s="32"/>
      <c r="R178" s="32"/>
      <c r="S178" s="32"/>
      <c r="T178" s="32"/>
      <c r="U178" s="32"/>
      <c r="V178" s="32"/>
      <c r="W178" s="32"/>
      <c r="X178" s="55"/>
      <c r="Y178" s="55"/>
      <c r="Z178" s="55"/>
      <c r="AA178" s="55"/>
      <c r="AB178" s="55"/>
      <c r="AH178" s="1"/>
    </row>
    <row r="179" spans="2:34" ht="15.75" customHeight="1">
      <c r="B179" s="13" t="s">
        <v>115</v>
      </c>
      <c r="C179" s="50" t="s">
        <v>115</v>
      </c>
      <c r="D179" s="50" t="s">
        <v>115</v>
      </c>
      <c r="E179" s="51" t="s">
        <v>115</v>
      </c>
      <c r="F179" s="51" t="s">
        <v>115</v>
      </c>
      <c r="G179" s="50" t="s">
        <v>115</v>
      </c>
      <c r="H179" s="50" t="s">
        <v>115</v>
      </c>
      <c r="I179" s="50" t="s">
        <v>115</v>
      </c>
      <c r="J179" s="50" t="s">
        <v>115</v>
      </c>
      <c r="L179" s="12">
        <v>68</v>
      </c>
      <c r="M179" s="50">
        <v>0</v>
      </c>
      <c r="N179" s="50">
        <v>0</v>
      </c>
      <c r="O179" s="21"/>
      <c r="P179" s="55"/>
      <c r="Q179" s="32"/>
      <c r="R179" s="32"/>
      <c r="S179" s="32"/>
      <c r="T179" s="32"/>
      <c r="U179" s="32"/>
      <c r="V179" s="32"/>
      <c r="W179" s="32"/>
      <c r="X179" s="55"/>
      <c r="Y179" s="55"/>
      <c r="Z179" s="55"/>
      <c r="AA179" s="55"/>
      <c r="AB179" s="55"/>
      <c r="AH179" s="1"/>
    </row>
    <row r="180" spans="2:34" ht="15.75" customHeight="1">
      <c r="B180" s="13" t="s">
        <v>115</v>
      </c>
      <c r="C180" s="50" t="s">
        <v>115</v>
      </c>
      <c r="D180" s="50" t="s">
        <v>115</v>
      </c>
      <c r="E180" s="51" t="s">
        <v>115</v>
      </c>
      <c r="F180" s="51" t="s">
        <v>115</v>
      </c>
      <c r="G180" s="50" t="s">
        <v>115</v>
      </c>
      <c r="H180" s="50" t="s">
        <v>115</v>
      </c>
      <c r="I180" s="50" t="s">
        <v>115</v>
      </c>
      <c r="J180" s="50" t="s">
        <v>115</v>
      </c>
      <c r="L180" s="12">
        <v>69</v>
      </c>
      <c r="M180" s="50">
        <v>0</v>
      </c>
      <c r="N180" s="50">
        <v>0</v>
      </c>
      <c r="O180" s="21"/>
      <c r="P180" s="55"/>
      <c r="Q180" s="32"/>
      <c r="R180" s="32"/>
      <c r="S180" s="32"/>
      <c r="T180" s="32"/>
      <c r="U180" s="32"/>
      <c r="V180" s="32"/>
      <c r="W180" s="32"/>
      <c r="X180" s="55"/>
      <c r="Y180" s="55"/>
      <c r="Z180" s="55"/>
      <c r="AA180" s="55"/>
      <c r="AB180" s="55"/>
      <c r="AH180" s="1"/>
    </row>
    <row r="181" spans="2:34" ht="15.75" customHeight="1">
      <c r="B181" s="13" t="s">
        <v>115</v>
      </c>
      <c r="C181" s="50" t="s">
        <v>115</v>
      </c>
      <c r="D181" s="50" t="s">
        <v>115</v>
      </c>
      <c r="E181" s="51" t="s">
        <v>115</v>
      </c>
      <c r="F181" s="51" t="s">
        <v>115</v>
      </c>
      <c r="G181" s="50" t="s">
        <v>115</v>
      </c>
      <c r="H181" s="50" t="s">
        <v>115</v>
      </c>
      <c r="I181" s="50" t="s">
        <v>115</v>
      </c>
      <c r="J181" s="50" t="s">
        <v>115</v>
      </c>
      <c r="L181" s="12">
        <v>70</v>
      </c>
      <c r="M181" s="50">
        <v>0</v>
      </c>
      <c r="N181" s="50">
        <v>0</v>
      </c>
      <c r="O181" s="21"/>
      <c r="P181" s="55"/>
      <c r="Q181" s="32"/>
      <c r="R181" s="32"/>
      <c r="S181" s="32"/>
      <c r="T181" s="32"/>
      <c r="U181" s="32"/>
      <c r="V181" s="32"/>
      <c r="W181" s="32"/>
      <c r="X181" s="55"/>
      <c r="Y181" s="55"/>
      <c r="Z181" s="55"/>
      <c r="AA181" s="55"/>
      <c r="AB181" s="55"/>
      <c r="AH181" s="1"/>
    </row>
    <row r="182" spans="2:34" ht="15.75" customHeight="1">
      <c r="B182" s="13" t="s">
        <v>115</v>
      </c>
      <c r="C182" s="50" t="s">
        <v>115</v>
      </c>
      <c r="D182" s="50" t="s">
        <v>115</v>
      </c>
      <c r="E182" s="51" t="s">
        <v>115</v>
      </c>
      <c r="F182" s="51" t="s">
        <v>115</v>
      </c>
      <c r="G182" s="50" t="s">
        <v>115</v>
      </c>
      <c r="H182" s="50" t="s">
        <v>115</v>
      </c>
      <c r="I182" s="50" t="s">
        <v>115</v>
      </c>
      <c r="J182" s="50" t="s">
        <v>115</v>
      </c>
      <c r="L182" s="12">
        <v>71</v>
      </c>
      <c r="M182" s="50">
        <v>0</v>
      </c>
      <c r="N182" s="50">
        <v>0</v>
      </c>
      <c r="O182" s="21"/>
      <c r="P182" s="55"/>
      <c r="Q182" s="32"/>
      <c r="R182" s="32"/>
      <c r="S182" s="32"/>
      <c r="T182" s="32"/>
      <c r="U182" s="32"/>
      <c r="V182" s="32"/>
      <c r="W182" s="32"/>
      <c r="X182" s="55"/>
      <c r="Y182" s="55"/>
      <c r="Z182" s="55"/>
      <c r="AA182" s="55"/>
      <c r="AB182" s="55"/>
      <c r="AH182" s="1"/>
    </row>
    <row r="183" spans="2:34" ht="15.75" customHeight="1">
      <c r="B183" s="13" t="s">
        <v>115</v>
      </c>
      <c r="C183" s="50" t="s">
        <v>115</v>
      </c>
      <c r="D183" s="50" t="s">
        <v>115</v>
      </c>
      <c r="E183" s="51" t="s">
        <v>115</v>
      </c>
      <c r="F183" s="51" t="s">
        <v>115</v>
      </c>
      <c r="G183" s="50" t="s">
        <v>115</v>
      </c>
      <c r="H183" s="50" t="s">
        <v>115</v>
      </c>
      <c r="I183" s="50" t="s">
        <v>115</v>
      </c>
      <c r="J183" s="50" t="s">
        <v>115</v>
      </c>
      <c r="L183" s="12">
        <v>72</v>
      </c>
      <c r="M183" s="50">
        <v>0</v>
      </c>
      <c r="N183" s="50">
        <v>0</v>
      </c>
      <c r="O183" s="21"/>
      <c r="P183" s="55"/>
      <c r="Q183" s="32"/>
      <c r="R183" s="32"/>
      <c r="S183" s="32"/>
      <c r="T183" s="32"/>
      <c r="U183" s="32"/>
      <c r="V183" s="32"/>
      <c r="W183" s="32"/>
      <c r="X183" s="55"/>
      <c r="Y183" s="55"/>
      <c r="Z183" s="55"/>
      <c r="AA183" s="55"/>
      <c r="AB183" s="55"/>
      <c r="AH183" s="1"/>
    </row>
    <row r="184" spans="2:34" ht="15.75" customHeight="1">
      <c r="B184" s="13" t="s">
        <v>115</v>
      </c>
      <c r="C184" s="50" t="s">
        <v>115</v>
      </c>
      <c r="D184" s="50" t="s">
        <v>115</v>
      </c>
      <c r="E184" s="51" t="s">
        <v>115</v>
      </c>
      <c r="F184" s="51" t="s">
        <v>115</v>
      </c>
      <c r="G184" s="50" t="s">
        <v>115</v>
      </c>
      <c r="H184" s="50" t="s">
        <v>115</v>
      </c>
      <c r="I184" s="50" t="s">
        <v>115</v>
      </c>
      <c r="J184" s="50" t="s">
        <v>115</v>
      </c>
      <c r="L184" s="12">
        <v>73</v>
      </c>
      <c r="M184" s="50">
        <v>0</v>
      </c>
      <c r="N184" s="50">
        <v>0</v>
      </c>
      <c r="O184" s="21"/>
      <c r="P184" s="55"/>
      <c r="Q184" s="32"/>
      <c r="R184" s="32"/>
      <c r="S184" s="32"/>
      <c r="T184" s="32"/>
      <c r="U184" s="32"/>
      <c r="V184" s="32"/>
      <c r="W184" s="32"/>
      <c r="X184" s="55"/>
      <c r="Y184" s="55"/>
      <c r="Z184" s="55"/>
      <c r="AA184" s="55"/>
      <c r="AB184" s="55"/>
      <c r="AH184" s="1"/>
    </row>
    <row r="185" spans="2:34" ht="15.75" customHeight="1">
      <c r="B185" s="13" t="s">
        <v>115</v>
      </c>
      <c r="C185" s="50" t="s">
        <v>115</v>
      </c>
      <c r="D185" s="50" t="s">
        <v>115</v>
      </c>
      <c r="E185" s="51" t="s">
        <v>115</v>
      </c>
      <c r="F185" s="51" t="s">
        <v>115</v>
      </c>
      <c r="G185" s="50" t="s">
        <v>115</v>
      </c>
      <c r="H185" s="50" t="s">
        <v>115</v>
      </c>
      <c r="I185" s="50" t="s">
        <v>115</v>
      </c>
      <c r="J185" s="50" t="s">
        <v>115</v>
      </c>
      <c r="L185" s="12">
        <v>74</v>
      </c>
      <c r="M185" s="50">
        <v>0</v>
      </c>
      <c r="N185" s="50">
        <v>0</v>
      </c>
      <c r="O185" s="21"/>
      <c r="P185" s="55"/>
      <c r="Q185" s="32"/>
      <c r="R185" s="32"/>
      <c r="S185" s="32"/>
      <c r="T185" s="32"/>
      <c r="U185" s="32"/>
      <c r="V185" s="32"/>
      <c r="W185" s="32"/>
      <c r="X185" s="55"/>
      <c r="Y185" s="55"/>
      <c r="Z185" s="55"/>
      <c r="AA185" s="55"/>
      <c r="AB185" s="55"/>
      <c r="AH185" s="1"/>
    </row>
    <row r="186" spans="2:34" ht="15.75" customHeight="1">
      <c r="B186" s="13" t="s">
        <v>115</v>
      </c>
      <c r="C186" s="50" t="s">
        <v>115</v>
      </c>
      <c r="D186" s="50" t="s">
        <v>115</v>
      </c>
      <c r="E186" s="51" t="s">
        <v>115</v>
      </c>
      <c r="F186" s="51" t="s">
        <v>115</v>
      </c>
      <c r="G186" s="50" t="s">
        <v>115</v>
      </c>
      <c r="H186" s="50" t="s">
        <v>115</v>
      </c>
      <c r="I186" s="50" t="s">
        <v>115</v>
      </c>
      <c r="J186" s="50" t="s">
        <v>115</v>
      </c>
      <c r="L186" s="12">
        <v>75</v>
      </c>
      <c r="M186" s="50">
        <v>0</v>
      </c>
      <c r="N186" s="50">
        <v>0</v>
      </c>
      <c r="O186" s="21"/>
      <c r="P186" s="55"/>
      <c r="Q186" s="32"/>
      <c r="R186" s="32"/>
      <c r="S186" s="32"/>
      <c r="T186" s="32"/>
      <c r="U186" s="32"/>
      <c r="V186" s="32"/>
      <c r="W186" s="32"/>
      <c r="X186" s="55"/>
      <c r="Y186" s="55"/>
      <c r="Z186" s="55"/>
      <c r="AA186" s="55"/>
      <c r="AB186" s="55"/>
      <c r="AH186" s="1"/>
    </row>
    <row r="187" spans="2:34" ht="15.75" customHeight="1">
      <c r="B187" s="13" t="s">
        <v>115</v>
      </c>
      <c r="C187" s="50" t="s">
        <v>115</v>
      </c>
      <c r="D187" s="50" t="s">
        <v>115</v>
      </c>
      <c r="E187" s="51" t="s">
        <v>115</v>
      </c>
      <c r="F187" s="51" t="s">
        <v>115</v>
      </c>
      <c r="G187" s="50" t="s">
        <v>115</v>
      </c>
      <c r="H187" s="50" t="s">
        <v>115</v>
      </c>
      <c r="I187" s="50" t="s">
        <v>115</v>
      </c>
      <c r="J187" s="50" t="s">
        <v>115</v>
      </c>
      <c r="L187" s="12">
        <v>76</v>
      </c>
      <c r="M187" s="50">
        <v>0</v>
      </c>
      <c r="N187" s="50">
        <v>0</v>
      </c>
      <c r="O187" s="21"/>
      <c r="P187" s="55"/>
      <c r="Q187" s="32"/>
      <c r="R187" s="32"/>
      <c r="S187" s="32"/>
      <c r="T187" s="32"/>
      <c r="U187" s="32"/>
      <c r="V187" s="32"/>
      <c r="W187" s="32"/>
      <c r="X187" s="55"/>
      <c r="Y187" s="55"/>
      <c r="Z187" s="55"/>
      <c r="AA187" s="55"/>
      <c r="AB187" s="55"/>
      <c r="AH187" s="1"/>
    </row>
    <row r="188" spans="2:34" ht="15.75" customHeight="1">
      <c r="B188" s="13" t="s">
        <v>115</v>
      </c>
      <c r="C188" s="50" t="s">
        <v>115</v>
      </c>
      <c r="D188" s="50" t="s">
        <v>115</v>
      </c>
      <c r="E188" s="51" t="s">
        <v>115</v>
      </c>
      <c r="F188" s="51" t="s">
        <v>115</v>
      </c>
      <c r="G188" s="50" t="s">
        <v>115</v>
      </c>
      <c r="H188" s="50" t="s">
        <v>115</v>
      </c>
      <c r="I188" s="50" t="s">
        <v>115</v>
      </c>
      <c r="J188" s="50" t="s">
        <v>115</v>
      </c>
      <c r="L188" s="12">
        <v>77</v>
      </c>
      <c r="M188" s="50">
        <v>0</v>
      </c>
      <c r="N188" s="50">
        <v>0</v>
      </c>
      <c r="O188" s="21"/>
      <c r="P188" s="55"/>
      <c r="Q188" s="32"/>
      <c r="R188" s="32"/>
      <c r="S188" s="32"/>
      <c r="T188" s="32"/>
      <c r="U188" s="32"/>
      <c r="V188" s="32"/>
      <c r="W188" s="32"/>
      <c r="X188" s="55"/>
      <c r="Y188" s="55"/>
      <c r="Z188" s="55"/>
      <c r="AA188" s="55"/>
      <c r="AB188" s="55"/>
      <c r="AH188" s="1"/>
    </row>
    <row r="189" spans="2:34" ht="15.75" customHeight="1">
      <c r="B189" s="13" t="s">
        <v>115</v>
      </c>
      <c r="C189" s="50" t="s">
        <v>115</v>
      </c>
      <c r="D189" s="50" t="s">
        <v>115</v>
      </c>
      <c r="E189" s="51" t="s">
        <v>115</v>
      </c>
      <c r="F189" s="51" t="s">
        <v>115</v>
      </c>
      <c r="G189" s="50" t="s">
        <v>115</v>
      </c>
      <c r="H189" s="50" t="s">
        <v>115</v>
      </c>
      <c r="I189" s="50" t="s">
        <v>115</v>
      </c>
      <c r="J189" s="50" t="s">
        <v>115</v>
      </c>
      <c r="L189" s="12">
        <v>78</v>
      </c>
      <c r="M189" s="50">
        <v>0</v>
      </c>
      <c r="N189" s="50">
        <v>0</v>
      </c>
      <c r="O189" s="21"/>
      <c r="P189" s="55"/>
      <c r="Q189" s="32"/>
      <c r="R189" s="32"/>
      <c r="S189" s="32"/>
      <c r="T189" s="32"/>
      <c r="U189" s="32"/>
      <c r="V189" s="32"/>
      <c r="W189" s="32"/>
      <c r="X189" s="55"/>
      <c r="Y189" s="55"/>
      <c r="Z189" s="55"/>
      <c r="AA189" s="55"/>
      <c r="AB189" s="55"/>
      <c r="AH189" s="1"/>
    </row>
    <row r="190" spans="2:34" ht="15.75" customHeight="1">
      <c r="B190" s="13" t="s">
        <v>115</v>
      </c>
      <c r="C190" s="50" t="s">
        <v>115</v>
      </c>
      <c r="D190" s="50" t="s">
        <v>115</v>
      </c>
      <c r="E190" s="51" t="s">
        <v>115</v>
      </c>
      <c r="F190" s="51" t="s">
        <v>115</v>
      </c>
      <c r="G190" s="50" t="s">
        <v>115</v>
      </c>
      <c r="H190" s="50" t="s">
        <v>115</v>
      </c>
      <c r="I190" s="50" t="s">
        <v>115</v>
      </c>
      <c r="J190" s="50" t="s">
        <v>115</v>
      </c>
      <c r="L190" s="12">
        <v>79</v>
      </c>
      <c r="M190" s="50">
        <v>0</v>
      </c>
      <c r="N190" s="50">
        <v>0</v>
      </c>
      <c r="O190" s="21"/>
      <c r="P190" s="55"/>
      <c r="Q190" s="32"/>
      <c r="R190" s="32"/>
      <c r="S190" s="32"/>
      <c r="T190" s="32"/>
      <c r="U190" s="32"/>
      <c r="V190" s="32"/>
      <c r="W190" s="32"/>
      <c r="X190" s="55"/>
      <c r="Y190" s="55"/>
      <c r="Z190" s="55"/>
      <c r="AA190" s="55"/>
      <c r="AB190" s="55"/>
      <c r="AH190" s="1"/>
    </row>
    <row r="191" spans="2:34" ht="15.75" customHeight="1">
      <c r="B191" s="13" t="s">
        <v>115</v>
      </c>
      <c r="C191" s="50" t="s">
        <v>115</v>
      </c>
      <c r="D191" s="50" t="s">
        <v>115</v>
      </c>
      <c r="E191" s="51" t="s">
        <v>115</v>
      </c>
      <c r="F191" s="51" t="s">
        <v>115</v>
      </c>
      <c r="G191" s="50" t="s">
        <v>115</v>
      </c>
      <c r="H191" s="50" t="s">
        <v>115</v>
      </c>
      <c r="I191" s="50" t="s">
        <v>115</v>
      </c>
      <c r="J191" s="50" t="s">
        <v>115</v>
      </c>
      <c r="L191" s="12">
        <v>80</v>
      </c>
      <c r="M191" s="50">
        <v>0</v>
      </c>
      <c r="N191" s="50">
        <v>0</v>
      </c>
      <c r="O191" s="21"/>
      <c r="P191" s="55"/>
      <c r="Q191" s="32"/>
      <c r="R191" s="32"/>
      <c r="S191" s="32"/>
      <c r="T191" s="32"/>
      <c r="U191" s="32"/>
      <c r="V191" s="32"/>
      <c r="W191" s="32"/>
      <c r="X191" s="55"/>
      <c r="Y191" s="55"/>
      <c r="Z191" s="55"/>
      <c r="AA191" s="55"/>
      <c r="AB191" s="55"/>
      <c r="AH191" s="1"/>
    </row>
    <row r="192" spans="2:34" ht="15.75" customHeight="1">
      <c r="B192" s="13" t="s">
        <v>115</v>
      </c>
      <c r="C192" s="50" t="s">
        <v>115</v>
      </c>
      <c r="D192" s="50" t="s">
        <v>115</v>
      </c>
      <c r="E192" s="51" t="s">
        <v>115</v>
      </c>
      <c r="F192" s="51" t="s">
        <v>115</v>
      </c>
      <c r="G192" s="50" t="s">
        <v>115</v>
      </c>
      <c r="H192" s="50" t="s">
        <v>115</v>
      </c>
      <c r="I192" s="50" t="s">
        <v>115</v>
      </c>
      <c r="J192" s="50" t="s">
        <v>115</v>
      </c>
      <c r="L192" s="12">
        <v>81</v>
      </c>
      <c r="M192" s="50">
        <v>0</v>
      </c>
      <c r="N192" s="50">
        <v>0</v>
      </c>
      <c r="O192" s="21"/>
      <c r="P192" s="55"/>
      <c r="Q192" s="32"/>
      <c r="R192" s="32"/>
      <c r="S192" s="32"/>
      <c r="T192" s="32"/>
      <c r="U192" s="32"/>
      <c r="V192" s="32"/>
      <c r="W192" s="32"/>
      <c r="X192" s="55"/>
      <c r="Y192" s="55"/>
      <c r="Z192" s="55"/>
      <c r="AA192" s="55"/>
      <c r="AB192" s="55"/>
      <c r="AH192" s="1"/>
    </row>
    <row r="193" spans="2:34" ht="15.75" customHeight="1">
      <c r="B193" s="13" t="s">
        <v>115</v>
      </c>
      <c r="C193" s="50" t="s">
        <v>115</v>
      </c>
      <c r="D193" s="50" t="s">
        <v>115</v>
      </c>
      <c r="E193" s="51" t="s">
        <v>115</v>
      </c>
      <c r="F193" s="51" t="s">
        <v>115</v>
      </c>
      <c r="G193" s="50" t="s">
        <v>115</v>
      </c>
      <c r="H193" s="50" t="s">
        <v>115</v>
      </c>
      <c r="I193" s="50" t="s">
        <v>115</v>
      </c>
      <c r="J193" s="50" t="s">
        <v>115</v>
      </c>
      <c r="L193" s="12">
        <v>82</v>
      </c>
      <c r="M193" s="50">
        <v>0</v>
      </c>
      <c r="N193" s="50">
        <v>0</v>
      </c>
      <c r="O193" s="21"/>
      <c r="P193" s="55"/>
      <c r="Q193" s="32"/>
      <c r="R193" s="32"/>
      <c r="S193" s="32"/>
      <c r="T193" s="32"/>
      <c r="U193" s="32"/>
      <c r="V193" s="32"/>
      <c r="W193" s="32"/>
      <c r="X193" s="55"/>
      <c r="Y193" s="55"/>
      <c r="Z193" s="55"/>
      <c r="AA193" s="55"/>
      <c r="AB193" s="55"/>
      <c r="AH193" s="1"/>
    </row>
    <row r="194" spans="2:34" ht="15.75" customHeight="1">
      <c r="B194" s="13" t="s">
        <v>115</v>
      </c>
      <c r="C194" s="50" t="s">
        <v>115</v>
      </c>
      <c r="D194" s="50" t="s">
        <v>115</v>
      </c>
      <c r="E194" s="51" t="s">
        <v>115</v>
      </c>
      <c r="F194" s="51" t="s">
        <v>115</v>
      </c>
      <c r="G194" s="50" t="s">
        <v>115</v>
      </c>
      <c r="H194" s="50" t="s">
        <v>115</v>
      </c>
      <c r="I194" s="50" t="s">
        <v>115</v>
      </c>
      <c r="J194" s="50" t="s">
        <v>115</v>
      </c>
      <c r="L194" s="12">
        <v>83</v>
      </c>
      <c r="M194" s="50">
        <v>0</v>
      </c>
      <c r="N194" s="50">
        <v>0</v>
      </c>
      <c r="O194" s="21"/>
      <c r="P194" s="55"/>
      <c r="Q194" s="32"/>
      <c r="R194" s="32"/>
      <c r="S194" s="32"/>
      <c r="T194" s="32"/>
      <c r="U194" s="32"/>
      <c r="V194" s="32"/>
      <c r="W194" s="32"/>
      <c r="X194" s="55"/>
      <c r="Y194" s="55"/>
      <c r="Z194" s="55"/>
      <c r="AA194" s="55"/>
      <c r="AB194" s="55"/>
      <c r="AH194" s="1"/>
    </row>
    <row r="195" spans="2:34" ht="15.75" customHeight="1">
      <c r="B195" s="13" t="s">
        <v>115</v>
      </c>
      <c r="C195" s="50" t="s">
        <v>115</v>
      </c>
      <c r="D195" s="50" t="s">
        <v>115</v>
      </c>
      <c r="E195" s="51" t="s">
        <v>115</v>
      </c>
      <c r="F195" s="51" t="s">
        <v>115</v>
      </c>
      <c r="G195" s="50" t="s">
        <v>115</v>
      </c>
      <c r="H195" s="50" t="s">
        <v>115</v>
      </c>
      <c r="I195" s="50" t="s">
        <v>115</v>
      </c>
      <c r="J195" s="50" t="s">
        <v>115</v>
      </c>
      <c r="L195" s="12">
        <v>84</v>
      </c>
      <c r="M195" s="50">
        <v>0</v>
      </c>
      <c r="N195" s="50">
        <v>0</v>
      </c>
      <c r="O195" s="21"/>
      <c r="P195" s="55"/>
      <c r="Q195" s="32"/>
      <c r="R195" s="32"/>
      <c r="S195" s="32"/>
      <c r="T195" s="32"/>
      <c r="U195" s="32"/>
      <c r="V195" s="32"/>
      <c r="W195" s="32"/>
      <c r="X195" s="55"/>
      <c r="Y195" s="55"/>
      <c r="Z195" s="55"/>
      <c r="AA195" s="55"/>
      <c r="AB195" s="55"/>
      <c r="AH195" s="1"/>
    </row>
    <row r="196" spans="2:34" ht="15.75" customHeight="1">
      <c r="B196" s="13" t="s">
        <v>115</v>
      </c>
      <c r="C196" s="50" t="s">
        <v>115</v>
      </c>
      <c r="D196" s="50" t="s">
        <v>115</v>
      </c>
      <c r="E196" s="51" t="s">
        <v>115</v>
      </c>
      <c r="F196" s="51" t="s">
        <v>115</v>
      </c>
      <c r="G196" s="50" t="s">
        <v>115</v>
      </c>
      <c r="H196" s="50" t="s">
        <v>115</v>
      </c>
      <c r="I196" s="50" t="s">
        <v>115</v>
      </c>
      <c r="J196" s="50" t="s">
        <v>115</v>
      </c>
      <c r="L196" s="12">
        <v>85</v>
      </c>
      <c r="M196" s="50">
        <v>0</v>
      </c>
      <c r="N196" s="50">
        <v>0</v>
      </c>
      <c r="O196" s="21"/>
      <c r="P196" s="55"/>
      <c r="Q196" s="32"/>
      <c r="R196" s="32"/>
      <c r="S196" s="32"/>
      <c r="T196" s="32"/>
      <c r="U196" s="32"/>
      <c r="V196" s="32"/>
      <c r="W196" s="32"/>
      <c r="X196" s="55"/>
      <c r="Y196" s="55"/>
      <c r="Z196" s="55"/>
      <c r="AA196" s="55"/>
      <c r="AB196" s="55"/>
      <c r="AH196" s="1"/>
    </row>
    <row r="197" spans="2:34" ht="15.75" customHeight="1">
      <c r="B197" s="13" t="s">
        <v>115</v>
      </c>
      <c r="C197" s="50" t="s">
        <v>115</v>
      </c>
      <c r="D197" s="50" t="s">
        <v>115</v>
      </c>
      <c r="E197" s="51" t="s">
        <v>115</v>
      </c>
      <c r="F197" s="51" t="s">
        <v>115</v>
      </c>
      <c r="G197" s="50" t="s">
        <v>115</v>
      </c>
      <c r="H197" s="50" t="s">
        <v>115</v>
      </c>
      <c r="I197" s="50" t="s">
        <v>115</v>
      </c>
      <c r="J197" s="50" t="s">
        <v>115</v>
      </c>
      <c r="L197" s="12">
        <v>86</v>
      </c>
      <c r="M197" s="50">
        <v>0</v>
      </c>
      <c r="N197" s="50">
        <v>0</v>
      </c>
      <c r="O197" s="21"/>
      <c r="P197" s="55"/>
      <c r="Q197" s="32"/>
      <c r="R197" s="32"/>
      <c r="S197" s="32"/>
      <c r="T197" s="32"/>
      <c r="U197" s="32"/>
      <c r="V197" s="32"/>
      <c r="W197" s="32"/>
      <c r="X197" s="55"/>
      <c r="Y197" s="55"/>
      <c r="Z197" s="55"/>
      <c r="AA197" s="55"/>
      <c r="AB197" s="55"/>
      <c r="AH197" s="1"/>
    </row>
    <row r="198" spans="2:34" ht="15.75" customHeight="1">
      <c r="B198" s="13" t="s">
        <v>115</v>
      </c>
      <c r="C198" s="50" t="s">
        <v>115</v>
      </c>
      <c r="D198" s="50" t="s">
        <v>115</v>
      </c>
      <c r="E198" s="51" t="s">
        <v>115</v>
      </c>
      <c r="F198" s="51" t="s">
        <v>115</v>
      </c>
      <c r="G198" s="50" t="s">
        <v>115</v>
      </c>
      <c r="H198" s="50" t="s">
        <v>115</v>
      </c>
      <c r="I198" s="50" t="s">
        <v>115</v>
      </c>
      <c r="J198" s="50" t="s">
        <v>115</v>
      </c>
      <c r="L198" s="12">
        <v>87</v>
      </c>
      <c r="M198" s="50">
        <v>0</v>
      </c>
      <c r="N198" s="50">
        <v>0</v>
      </c>
      <c r="O198" s="21"/>
      <c r="P198" s="55"/>
      <c r="Q198" s="32"/>
      <c r="R198" s="32"/>
      <c r="S198" s="32"/>
      <c r="T198" s="32"/>
      <c r="U198" s="32"/>
      <c r="V198" s="32"/>
      <c r="W198" s="32"/>
      <c r="X198" s="55"/>
      <c r="Y198" s="55"/>
      <c r="Z198" s="55"/>
      <c r="AA198" s="55"/>
      <c r="AB198" s="55"/>
      <c r="AH198" s="1"/>
    </row>
    <row r="199" spans="2:34" ht="15.75" customHeight="1">
      <c r="B199" s="13" t="s">
        <v>115</v>
      </c>
      <c r="C199" s="50" t="s">
        <v>115</v>
      </c>
      <c r="D199" s="50" t="s">
        <v>115</v>
      </c>
      <c r="E199" s="51" t="s">
        <v>115</v>
      </c>
      <c r="F199" s="51" t="s">
        <v>115</v>
      </c>
      <c r="G199" s="50" t="s">
        <v>115</v>
      </c>
      <c r="H199" s="50" t="s">
        <v>115</v>
      </c>
      <c r="I199" s="50" t="s">
        <v>115</v>
      </c>
      <c r="J199" s="50" t="s">
        <v>115</v>
      </c>
      <c r="L199" s="12">
        <v>88</v>
      </c>
      <c r="M199" s="50">
        <v>0</v>
      </c>
      <c r="N199" s="50">
        <v>0</v>
      </c>
      <c r="O199" s="21"/>
      <c r="P199" s="55"/>
      <c r="Q199" s="32"/>
      <c r="R199" s="32"/>
      <c r="S199" s="32"/>
      <c r="T199" s="32"/>
      <c r="U199" s="32"/>
      <c r="V199" s="32"/>
      <c r="W199" s="32"/>
      <c r="X199" s="55"/>
      <c r="Y199" s="55"/>
      <c r="Z199" s="55"/>
      <c r="AA199" s="55"/>
      <c r="AB199" s="55"/>
      <c r="AH199" s="1"/>
    </row>
    <row r="200" spans="2:34" ht="15.75" customHeight="1">
      <c r="B200" s="13" t="s">
        <v>115</v>
      </c>
      <c r="C200" s="50" t="s">
        <v>115</v>
      </c>
      <c r="D200" s="50" t="s">
        <v>115</v>
      </c>
      <c r="E200" s="51" t="s">
        <v>115</v>
      </c>
      <c r="F200" s="51" t="s">
        <v>115</v>
      </c>
      <c r="G200" s="50" t="s">
        <v>115</v>
      </c>
      <c r="H200" s="50" t="s">
        <v>115</v>
      </c>
      <c r="I200" s="50" t="s">
        <v>115</v>
      </c>
      <c r="J200" s="50" t="s">
        <v>115</v>
      </c>
      <c r="L200" s="12">
        <v>89</v>
      </c>
      <c r="M200" s="50">
        <v>0</v>
      </c>
      <c r="N200" s="50">
        <v>0</v>
      </c>
      <c r="O200" s="21"/>
      <c r="P200" s="55"/>
      <c r="Q200" s="32"/>
      <c r="R200" s="32"/>
      <c r="S200" s="32"/>
      <c r="T200" s="32"/>
      <c r="U200" s="32"/>
      <c r="V200" s="32"/>
      <c r="W200" s="32"/>
      <c r="X200" s="55"/>
      <c r="Y200" s="55"/>
      <c r="Z200" s="55"/>
      <c r="AA200" s="55"/>
      <c r="AB200" s="55"/>
      <c r="AH200" s="1"/>
    </row>
    <row r="201" spans="2:34" ht="15.75" customHeight="1">
      <c r="B201" s="13" t="s">
        <v>115</v>
      </c>
      <c r="C201" s="50" t="s">
        <v>115</v>
      </c>
      <c r="D201" s="50" t="s">
        <v>115</v>
      </c>
      <c r="E201" s="51" t="s">
        <v>115</v>
      </c>
      <c r="F201" s="51" t="s">
        <v>115</v>
      </c>
      <c r="G201" s="50" t="s">
        <v>115</v>
      </c>
      <c r="H201" s="50" t="s">
        <v>115</v>
      </c>
      <c r="I201" s="50" t="s">
        <v>115</v>
      </c>
      <c r="J201" s="50" t="s">
        <v>115</v>
      </c>
      <c r="L201" s="12">
        <v>90</v>
      </c>
      <c r="M201" s="50">
        <v>0</v>
      </c>
      <c r="N201" s="50">
        <v>0</v>
      </c>
      <c r="O201" s="21"/>
      <c r="P201" s="55"/>
      <c r="Q201" s="32"/>
      <c r="R201" s="32"/>
      <c r="S201" s="32"/>
      <c r="T201" s="32"/>
      <c r="U201" s="32"/>
      <c r="V201" s="32"/>
      <c r="W201" s="32"/>
      <c r="X201" s="55"/>
      <c r="Y201" s="55"/>
      <c r="Z201" s="55"/>
      <c r="AA201" s="55"/>
      <c r="AB201" s="55"/>
      <c r="AH201" s="1"/>
    </row>
    <row r="202" spans="2:34" ht="15.75" customHeight="1">
      <c r="B202" s="13" t="s">
        <v>115</v>
      </c>
      <c r="C202" s="50" t="s">
        <v>115</v>
      </c>
      <c r="D202" s="50" t="s">
        <v>115</v>
      </c>
      <c r="E202" s="51" t="s">
        <v>115</v>
      </c>
      <c r="F202" s="51" t="s">
        <v>115</v>
      </c>
      <c r="G202" s="50" t="s">
        <v>115</v>
      </c>
      <c r="H202" s="50" t="s">
        <v>115</v>
      </c>
      <c r="I202" s="50" t="s">
        <v>115</v>
      </c>
      <c r="J202" s="50" t="s">
        <v>115</v>
      </c>
      <c r="L202" s="12">
        <v>91</v>
      </c>
      <c r="M202" s="50">
        <v>0</v>
      </c>
      <c r="N202" s="50">
        <v>0</v>
      </c>
      <c r="O202" s="21"/>
      <c r="P202" s="55"/>
      <c r="Q202" s="32"/>
      <c r="R202" s="32"/>
      <c r="S202" s="32"/>
      <c r="T202" s="32"/>
      <c r="U202" s="32"/>
      <c r="V202" s="32"/>
      <c r="W202" s="32"/>
      <c r="X202" s="55"/>
      <c r="Y202" s="55"/>
      <c r="Z202" s="55"/>
      <c r="AA202" s="55"/>
      <c r="AB202" s="55"/>
      <c r="AH202" s="1"/>
    </row>
    <row r="203" spans="2:34" ht="15.75" customHeight="1">
      <c r="B203" s="13" t="s">
        <v>115</v>
      </c>
      <c r="C203" s="50" t="s">
        <v>115</v>
      </c>
      <c r="D203" s="50" t="s">
        <v>115</v>
      </c>
      <c r="E203" s="51" t="s">
        <v>115</v>
      </c>
      <c r="F203" s="51" t="s">
        <v>115</v>
      </c>
      <c r="G203" s="50" t="s">
        <v>115</v>
      </c>
      <c r="H203" s="50" t="s">
        <v>115</v>
      </c>
      <c r="I203" s="50" t="s">
        <v>115</v>
      </c>
      <c r="J203" s="50" t="s">
        <v>115</v>
      </c>
      <c r="L203" s="12">
        <v>92</v>
      </c>
      <c r="M203" s="50">
        <v>0</v>
      </c>
      <c r="N203" s="50">
        <v>0</v>
      </c>
      <c r="O203" s="21"/>
      <c r="P203" s="55"/>
      <c r="Q203" s="32"/>
      <c r="R203" s="32"/>
      <c r="S203" s="32"/>
      <c r="T203" s="32"/>
      <c r="U203" s="32"/>
      <c r="V203" s="32"/>
      <c r="W203" s="32"/>
      <c r="X203" s="55"/>
      <c r="Y203" s="55"/>
      <c r="Z203" s="55"/>
      <c r="AA203" s="55"/>
      <c r="AB203" s="55"/>
      <c r="AH203" s="1"/>
    </row>
    <row r="204" spans="2:34" ht="15.75" customHeight="1">
      <c r="B204" s="13" t="s">
        <v>115</v>
      </c>
      <c r="C204" s="50" t="s">
        <v>115</v>
      </c>
      <c r="D204" s="50" t="s">
        <v>115</v>
      </c>
      <c r="E204" s="51" t="s">
        <v>115</v>
      </c>
      <c r="F204" s="51" t="s">
        <v>115</v>
      </c>
      <c r="G204" s="50" t="s">
        <v>115</v>
      </c>
      <c r="H204" s="50" t="s">
        <v>115</v>
      </c>
      <c r="I204" s="50" t="s">
        <v>115</v>
      </c>
      <c r="J204" s="50" t="s">
        <v>115</v>
      </c>
      <c r="L204" s="12">
        <v>93</v>
      </c>
      <c r="M204" s="50">
        <v>0</v>
      </c>
      <c r="N204" s="50">
        <v>0</v>
      </c>
      <c r="O204" s="21"/>
      <c r="P204" s="55"/>
      <c r="Q204" s="32"/>
      <c r="R204" s="32"/>
      <c r="S204" s="32"/>
      <c r="T204" s="32"/>
      <c r="U204" s="32"/>
      <c r="V204" s="32"/>
      <c r="W204" s="32"/>
      <c r="X204" s="55"/>
      <c r="Y204" s="55"/>
      <c r="Z204" s="55"/>
      <c r="AA204" s="55"/>
      <c r="AB204" s="55"/>
      <c r="AH204" s="1"/>
    </row>
    <row r="205" spans="2:34" ht="15.75" customHeight="1">
      <c r="B205" s="13" t="s">
        <v>115</v>
      </c>
      <c r="C205" s="50" t="s">
        <v>115</v>
      </c>
      <c r="D205" s="50" t="s">
        <v>115</v>
      </c>
      <c r="E205" s="51" t="s">
        <v>115</v>
      </c>
      <c r="F205" s="51" t="s">
        <v>115</v>
      </c>
      <c r="G205" s="50" t="s">
        <v>115</v>
      </c>
      <c r="H205" s="50" t="s">
        <v>115</v>
      </c>
      <c r="I205" s="50" t="s">
        <v>115</v>
      </c>
      <c r="J205" s="50" t="s">
        <v>115</v>
      </c>
      <c r="L205" s="12">
        <v>94</v>
      </c>
      <c r="M205" s="50">
        <v>0</v>
      </c>
      <c r="N205" s="50">
        <v>0</v>
      </c>
      <c r="O205" s="21"/>
      <c r="P205" s="55"/>
      <c r="Q205" s="32"/>
      <c r="R205" s="32"/>
      <c r="S205" s="32"/>
      <c r="T205" s="32"/>
      <c r="U205" s="32"/>
      <c r="V205" s="32"/>
      <c r="W205" s="32"/>
      <c r="X205" s="55"/>
      <c r="Y205" s="55"/>
      <c r="Z205" s="55"/>
      <c r="AA205" s="55"/>
      <c r="AB205" s="55"/>
      <c r="AH205" s="1"/>
    </row>
    <row r="206" spans="2:34" ht="15.75" customHeight="1">
      <c r="B206" s="13" t="s">
        <v>115</v>
      </c>
      <c r="C206" s="50" t="s">
        <v>115</v>
      </c>
      <c r="D206" s="50" t="s">
        <v>115</v>
      </c>
      <c r="E206" s="51" t="s">
        <v>115</v>
      </c>
      <c r="F206" s="51" t="s">
        <v>115</v>
      </c>
      <c r="G206" s="50" t="s">
        <v>115</v>
      </c>
      <c r="H206" s="50" t="s">
        <v>115</v>
      </c>
      <c r="I206" s="50" t="s">
        <v>115</v>
      </c>
      <c r="J206" s="50" t="s">
        <v>115</v>
      </c>
      <c r="L206" s="12">
        <v>95</v>
      </c>
      <c r="M206" s="50">
        <v>0</v>
      </c>
      <c r="N206" s="50">
        <v>0</v>
      </c>
      <c r="O206" s="21"/>
      <c r="P206" s="55"/>
      <c r="Q206" s="32"/>
      <c r="R206" s="32"/>
      <c r="S206" s="32"/>
      <c r="T206" s="32"/>
      <c r="U206" s="32"/>
      <c r="V206" s="32"/>
      <c r="W206" s="32"/>
      <c r="X206" s="55"/>
      <c r="Y206" s="55"/>
      <c r="Z206" s="55"/>
      <c r="AA206" s="55"/>
      <c r="AB206" s="55"/>
      <c r="AH206" s="1"/>
    </row>
    <row r="207" spans="2:34" ht="15.75" customHeight="1">
      <c r="B207" s="13" t="s">
        <v>115</v>
      </c>
      <c r="C207" s="50" t="s">
        <v>115</v>
      </c>
      <c r="D207" s="50" t="s">
        <v>115</v>
      </c>
      <c r="E207" s="51" t="s">
        <v>115</v>
      </c>
      <c r="F207" s="51" t="s">
        <v>115</v>
      </c>
      <c r="G207" s="50" t="s">
        <v>115</v>
      </c>
      <c r="H207" s="50" t="s">
        <v>115</v>
      </c>
      <c r="I207" s="50" t="s">
        <v>115</v>
      </c>
      <c r="J207" s="50" t="s">
        <v>115</v>
      </c>
      <c r="L207" s="12">
        <v>96</v>
      </c>
      <c r="M207" s="50">
        <v>0</v>
      </c>
      <c r="N207" s="50">
        <v>0</v>
      </c>
      <c r="O207" s="21"/>
      <c r="P207" s="55"/>
      <c r="Q207" s="32"/>
      <c r="R207" s="32"/>
      <c r="S207" s="32"/>
      <c r="T207" s="32"/>
      <c r="U207" s="32"/>
      <c r="V207" s="32"/>
      <c r="W207" s="32"/>
      <c r="X207" s="55"/>
      <c r="Y207" s="55"/>
      <c r="Z207" s="55"/>
      <c r="AA207" s="55"/>
      <c r="AB207" s="55"/>
      <c r="AH207" s="1"/>
    </row>
    <row r="208" spans="2:34" ht="15.75" customHeight="1">
      <c r="B208" s="13" t="s">
        <v>115</v>
      </c>
      <c r="C208" s="50" t="s">
        <v>115</v>
      </c>
      <c r="D208" s="50" t="s">
        <v>115</v>
      </c>
      <c r="E208" s="51" t="s">
        <v>115</v>
      </c>
      <c r="F208" s="51" t="s">
        <v>115</v>
      </c>
      <c r="G208" s="50" t="s">
        <v>115</v>
      </c>
      <c r="H208" s="50" t="s">
        <v>115</v>
      </c>
      <c r="I208" s="50" t="s">
        <v>115</v>
      </c>
      <c r="J208" s="50" t="s">
        <v>115</v>
      </c>
      <c r="L208" s="12">
        <v>97</v>
      </c>
      <c r="M208" s="50">
        <v>0</v>
      </c>
      <c r="N208" s="50">
        <v>0</v>
      </c>
      <c r="O208" s="21"/>
      <c r="P208" s="55"/>
      <c r="Q208" s="32"/>
      <c r="R208" s="32"/>
      <c r="S208" s="32"/>
      <c r="T208" s="32"/>
      <c r="U208" s="32"/>
      <c r="V208" s="32"/>
      <c r="W208" s="32"/>
      <c r="X208" s="55"/>
      <c r="Y208" s="55"/>
      <c r="Z208" s="55"/>
      <c r="AA208" s="55"/>
      <c r="AB208" s="55"/>
      <c r="AH208" s="1"/>
    </row>
    <row r="209" spans="2:34" ht="15.75" customHeight="1">
      <c r="B209" s="13" t="s">
        <v>115</v>
      </c>
      <c r="C209" s="50" t="s">
        <v>115</v>
      </c>
      <c r="D209" s="50" t="s">
        <v>115</v>
      </c>
      <c r="E209" s="51" t="s">
        <v>115</v>
      </c>
      <c r="F209" s="51" t="s">
        <v>115</v>
      </c>
      <c r="G209" s="50" t="s">
        <v>115</v>
      </c>
      <c r="H209" s="50" t="s">
        <v>115</v>
      </c>
      <c r="I209" s="50" t="s">
        <v>115</v>
      </c>
      <c r="J209" s="50" t="s">
        <v>115</v>
      </c>
      <c r="L209" s="12">
        <v>98</v>
      </c>
      <c r="M209" s="50">
        <v>0</v>
      </c>
      <c r="N209" s="50">
        <v>0</v>
      </c>
      <c r="O209" s="21"/>
      <c r="P209" s="55"/>
      <c r="Q209" s="32"/>
      <c r="R209" s="32"/>
      <c r="S209" s="32"/>
      <c r="T209" s="32"/>
      <c r="U209" s="32"/>
      <c r="V209" s="32"/>
      <c r="W209" s="32"/>
      <c r="X209" s="55"/>
      <c r="Y209" s="55"/>
      <c r="Z209" s="55"/>
      <c r="AA209" s="55"/>
      <c r="AB209" s="55"/>
      <c r="AH209" s="1"/>
    </row>
    <row r="210" spans="2:34" ht="15.75" customHeight="1">
      <c r="B210" s="13" t="s">
        <v>115</v>
      </c>
      <c r="C210" s="50" t="s">
        <v>115</v>
      </c>
      <c r="D210" s="50" t="s">
        <v>115</v>
      </c>
      <c r="E210" s="51" t="s">
        <v>115</v>
      </c>
      <c r="F210" s="51" t="s">
        <v>115</v>
      </c>
      <c r="G210" s="50" t="s">
        <v>115</v>
      </c>
      <c r="H210" s="50" t="s">
        <v>115</v>
      </c>
      <c r="I210" s="50" t="s">
        <v>115</v>
      </c>
      <c r="J210" s="50" t="s">
        <v>115</v>
      </c>
      <c r="L210" s="12">
        <v>99</v>
      </c>
      <c r="M210" s="50">
        <v>0</v>
      </c>
      <c r="N210" s="50">
        <v>0</v>
      </c>
      <c r="O210" s="21"/>
      <c r="P210" s="55"/>
      <c r="Q210" s="32"/>
      <c r="R210" s="32"/>
      <c r="S210" s="32"/>
      <c r="T210" s="32"/>
      <c r="U210" s="32"/>
      <c r="V210" s="32"/>
      <c r="W210" s="32"/>
      <c r="X210" s="55"/>
      <c r="Y210" s="55"/>
      <c r="Z210" s="55"/>
      <c r="AA210" s="55"/>
      <c r="AB210" s="55"/>
      <c r="AH210" s="1"/>
    </row>
    <row r="211" spans="2:34" ht="15.75" customHeight="1">
      <c r="B211" s="13" t="s">
        <v>115</v>
      </c>
      <c r="C211" s="50" t="s">
        <v>115</v>
      </c>
      <c r="D211" s="50" t="s">
        <v>115</v>
      </c>
      <c r="E211" s="51" t="s">
        <v>115</v>
      </c>
      <c r="F211" s="51" t="s">
        <v>115</v>
      </c>
      <c r="G211" s="50" t="s">
        <v>115</v>
      </c>
      <c r="H211" s="50" t="s">
        <v>115</v>
      </c>
      <c r="I211" s="50" t="s">
        <v>115</v>
      </c>
      <c r="J211" s="50" t="s">
        <v>115</v>
      </c>
      <c r="L211" s="12">
        <v>100</v>
      </c>
      <c r="M211" s="50">
        <v>0</v>
      </c>
      <c r="N211" s="50">
        <v>0</v>
      </c>
      <c r="O211" s="21"/>
      <c r="P211" s="55"/>
      <c r="Q211" s="32"/>
      <c r="R211" s="32"/>
      <c r="S211" s="32"/>
      <c r="T211" s="32"/>
      <c r="U211" s="32"/>
      <c r="V211" s="32"/>
      <c r="W211" s="32"/>
      <c r="X211" s="55"/>
      <c r="Y211" s="55"/>
      <c r="Z211" s="55"/>
      <c r="AA211" s="55"/>
      <c r="AB211" s="55"/>
      <c r="AH211" s="1"/>
    </row>
    <row r="212" spans="2:34" ht="15.75" customHeight="1">
      <c r="B212" s="13" t="s">
        <v>115</v>
      </c>
      <c r="C212" s="50" t="s">
        <v>115</v>
      </c>
      <c r="D212" s="50" t="s">
        <v>115</v>
      </c>
      <c r="E212" s="51" t="s">
        <v>115</v>
      </c>
      <c r="F212" s="51" t="s">
        <v>115</v>
      </c>
      <c r="G212" s="50" t="s">
        <v>115</v>
      </c>
      <c r="H212" s="50" t="s">
        <v>115</v>
      </c>
      <c r="I212" s="50" t="s">
        <v>115</v>
      </c>
      <c r="J212" s="50" t="s">
        <v>115</v>
      </c>
      <c r="L212" s="12">
        <v>101</v>
      </c>
      <c r="M212" s="50">
        <v>0</v>
      </c>
      <c r="N212" s="50">
        <v>0</v>
      </c>
      <c r="O212" s="21"/>
      <c r="P212" s="55"/>
      <c r="Q212" s="32"/>
      <c r="R212" s="32"/>
      <c r="S212" s="32"/>
      <c r="T212" s="32"/>
      <c r="U212" s="32"/>
      <c r="V212" s="32"/>
      <c r="W212" s="32"/>
      <c r="X212" s="55"/>
      <c r="Y212" s="55"/>
      <c r="Z212" s="55"/>
      <c r="AA212" s="55"/>
      <c r="AB212" s="55"/>
      <c r="AH212" s="1"/>
    </row>
    <row r="213" spans="2:34" ht="15.75" customHeight="1">
      <c r="B213" s="13" t="s">
        <v>115</v>
      </c>
      <c r="C213" s="50" t="s">
        <v>115</v>
      </c>
      <c r="D213" s="50" t="s">
        <v>115</v>
      </c>
      <c r="E213" s="51" t="s">
        <v>115</v>
      </c>
      <c r="F213" s="51" t="s">
        <v>115</v>
      </c>
      <c r="G213" s="50" t="s">
        <v>115</v>
      </c>
      <c r="H213" s="50" t="s">
        <v>115</v>
      </c>
      <c r="I213" s="50" t="s">
        <v>115</v>
      </c>
      <c r="J213" s="50" t="s">
        <v>115</v>
      </c>
      <c r="L213" s="12">
        <v>102</v>
      </c>
      <c r="M213" s="50">
        <v>0</v>
      </c>
      <c r="N213" s="50">
        <v>0</v>
      </c>
      <c r="O213" s="21"/>
      <c r="P213" s="55"/>
      <c r="Q213" s="32"/>
      <c r="R213" s="32"/>
      <c r="S213" s="32"/>
      <c r="T213" s="32"/>
      <c r="U213" s="32"/>
      <c r="V213" s="32"/>
      <c r="W213" s="32"/>
      <c r="X213" s="55"/>
      <c r="Y213" s="55"/>
      <c r="Z213" s="55"/>
      <c r="AA213" s="55"/>
      <c r="AB213" s="55"/>
      <c r="AH213" s="1"/>
    </row>
    <row r="214" spans="2:34" ht="15.75" customHeight="1">
      <c r="B214" s="13" t="s">
        <v>115</v>
      </c>
      <c r="C214" s="50" t="s">
        <v>115</v>
      </c>
      <c r="D214" s="50" t="s">
        <v>115</v>
      </c>
      <c r="E214" s="51" t="s">
        <v>115</v>
      </c>
      <c r="F214" s="51" t="s">
        <v>115</v>
      </c>
      <c r="G214" s="50" t="s">
        <v>115</v>
      </c>
      <c r="H214" s="50" t="s">
        <v>115</v>
      </c>
      <c r="I214" s="50" t="s">
        <v>115</v>
      </c>
      <c r="J214" s="50" t="s">
        <v>115</v>
      </c>
      <c r="L214" s="12">
        <v>103</v>
      </c>
      <c r="M214" s="50">
        <v>0</v>
      </c>
      <c r="N214" s="50">
        <v>0</v>
      </c>
      <c r="O214" s="21"/>
      <c r="P214" s="55"/>
      <c r="Q214" s="32"/>
      <c r="R214" s="32"/>
      <c r="S214" s="32"/>
      <c r="T214" s="32"/>
      <c r="U214" s="32"/>
      <c r="V214" s="32"/>
      <c r="W214" s="32"/>
      <c r="X214" s="55"/>
      <c r="Y214" s="55"/>
      <c r="Z214" s="55"/>
      <c r="AA214" s="55"/>
      <c r="AB214" s="55"/>
      <c r="AH214" s="1"/>
    </row>
    <row r="215" spans="2:34" ht="15.75" customHeight="1">
      <c r="B215" s="13" t="s">
        <v>115</v>
      </c>
      <c r="C215" s="50" t="s">
        <v>115</v>
      </c>
      <c r="D215" s="50" t="s">
        <v>115</v>
      </c>
      <c r="E215" s="51" t="s">
        <v>115</v>
      </c>
      <c r="F215" s="51" t="s">
        <v>115</v>
      </c>
      <c r="G215" s="50" t="s">
        <v>115</v>
      </c>
      <c r="H215" s="50" t="s">
        <v>115</v>
      </c>
      <c r="I215" s="50" t="s">
        <v>115</v>
      </c>
      <c r="J215" s="50" t="s">
        <v>115</v>
      </c>
      <c r="L215" s="12">
        <v>104</v>
      </c>
      <c r="M215" s="50">
        <v>0</v>
      </c>
      <c r="N215" s="50">
        <v>0</v>
      </c>
      <c r="O215" s="21"/>
      <c r="P215" s="55"/>
      <c r="Q215" s="32"/>
      <c r="R215" s="32"/>
      <c r="S215" s="32"/>
      <c r="T215" s="32"/>
      <c r="U215" s="32"/>
      <c r="V215" s="32"/>
      <c r="W215" s="32"/>
      <c r="X215" s="55"/>
      <c r="Y215" s="55"/>
      <c r="Z215" s="55"/>
      <c r="AA215" s="55"/>
      <c r="AB215" s="55"/>
      <c r="AH215" s="1"/>
    </row>
    <row r="216" spans="2:34" ht="15.75" customHeight="1">
      <c r="B216" s="13" t="s">
        <v>115</v>
      </c>
      <c r="C216" s="50" t="s">
        <v>115</v>
      </c>
      <c r="D216" s="50" t="s">
        <v>115</v>
      </c>
      <c r="E216" s="51" t="s">
        <v>115</v>
      </c>
      <c r="F216" s="51" t="s">
        <v>115</v>
      </c>
      <c r="G216" s="50" t="s">
        <v>115</v>
      </c>
      <c r="H216" s="50" t="s">
        <v>115</v>
      </c>
      <c r="I216" s="50" t="s">
        <v>115</v>
      </c>
      <c r="J216" s="50" t="s">
        <v>115</v>
      </c>
      <c r="L216" s="12">
        <v>105</v>
      </c>
      <c r="M216" s="50">
        <v>0</v>
      </c>
      <c r="N216" s="50">
        <v>0</v>
      </c>
      <c r="O216" s="21"/>
      <c r="P216" s="55"/>
      <c r="Q216" s="32"/>
      <c r="R216" s="32"/>
      <c r="S216" s="32"/>
      <c r="T216" s="32"/>
      <c r="U216" s="32"/>
      <c r="V216" s="32"/>
      <c r="W216" s="32"/>
      <c r="X216" s="55"/>
      <c r="Y216" s="55"/>
      <c r="Z216" s="55"/>
      <c r="AA216" s="55"/>
      <c r="AB216" s="55"/>
      <c r="AH216" s="1"/>
    </row>
    <row r="217" spans="2:34" ht="15.75" customHeight="1">
      <c r="B217" s="13" t="s">
        <v>115</v>
      </c>
      <c r="C217" s="50" t="s">
        <v>115</v>
      </c>
      <c r="D217" s="50" t="s">
        <v>115</v>
      </c>
      <c r="E217" s="51" t="s">
        <v>115</v>
      </c>
      <c r="F217" s="51" t="s">
        <v>115</v>
      </c>
      <c r="G217" s="50" t="s">
        <v>115</v>
      </c>
      <c r="H217" s="50" t="s">
        <v>115</v>
      </c>
      <c r="I217" s="50" t="s">
        <v>115</v>
      </c>
      <c r="J217" s="50" t="s">
        <v>115</v>
      </c>
      <c r="L217" s="12">
        <v>106</v>
      </c>
      <c r="M217" s="50">
        <v>0</v>
      </c>
      <c r="N217" s="50">
        <v>0</v>
      </c>
      <c r="O217" s="21"/>
      <c r="P217" s="55"/>
      <c r="Q217" s="32"/>
      <c r="R217" s="32"/>
      <c r="S217" s="32"/>
      <c r="T217" s="32"/>
      <c r="U217" s="32"/>
      <c r="V217" s="32"/>
      <c r="W217" s="32"/>
      <c r="X217" s="55"/>
      <c r="Y217" s="55"/>
      <c r="Z217" s="55"/>
      <c r="AA217" s="55"/>
      <c r="AB217" s="55"/>
      <c r="AH217" s="1"/>
    </row>
    <row r="218" spans="2:34" ht="15.75" customHeight="1">
      <c r="B218" s="13" t="s">
        <v>115</v>
      </c>
      <c r="C218" s="50" t="s">
        <v>115</v>
      </c>
      <c r="D218" s="50" t="s">
        <v>115</v>
      </c>
      <c r="E218" s="51" t="s">
        <v>115</v>
      </c>
      <c r="F218" s="51" t="s">
        <v>115</v>
      </c>
      <c r="G218" s="50" t="s">
        <v>115</v>
      </c>
      <c r="H218" s="50" t="s">
        <v>115</v>
      </c>
      <c r="I218" s="50" t="s">
        <v>115</v>
      </c>
      <c r="J218" s="50" t="s">
        <v>115</v>
      </c>
      <c r="L218" s="12">
        <v>107</v>
      </c>
      <c r="M218" s="50">
        <v>0</v>
      </c>
      <c r="N218" s="50">
        <v>0</v>
      </c>
      <c r="O218" s="21"/>
      <c r="P218" s="55"/>
      <c r="Q218" s="32"/>
      <c r="R218" s="32"/>
      <c r="S218" s="32"/>
      <c r="T218" s="32"/>
      <c r="U218" s="32"/>
      <c r="V218" s="32"/>
      <c r="W218" s="32"/>
      <c r="X218" s="55"/>
      <c r="Y218" s="55"/>
      <c r="Z218" s="55"/>
      <c r="AA218" s="55"/>
      <c r="AB218" s="55"/>
      <c r="AH218" s="1"/>
    </row>
    <row r="219" spans="2:34" ht="15.75" customHeight="1">
      <c r="B219" s="13" t="s">
        <v>115</v>
      </c>
      <c r="C219" s="50" t="s">
        <v>115</v>
      </c>
      <c r="D219" s="50" t="s">
        <v>115</v>
      </c>
      <c r="E219" s="51" t="s">
        <v>115</v>
      </c>
      <c r="F219" s="51" t="s">
        <v>115</v>
      </c>
      <c r="G219" s="50" t="s">
        <v>115</v>
      </c>
      <c r="H219" s="50" t="s">
        <v>115</v>
      </c>
      <c r="I219" s="50" t="s">
        <v>115</v>
      </c>
      <c r="J219" s="50" t="s">
        <v>115</v>
      </c>
      <c r="L219" s="12">
        <v>108</v>
      </c>
      <c r="M219" s="50">
        <v>0</v>
      </c>
      <c r="N219" s="50">
        <v>0</v>
      </c>
      <c r="O219" s="21"/>
      <c r="P219" s="55"/>
      <c r="Q219" s="32"/>
      <c r="R219" s="32"/>
      <c r="S219" s="32"/>
      <c r="T219" s="32"/>
      <c r="U219" s="32"/>
      <c r="V219" s="32"/>
      <c r="W219" s="32"/>
      <c r="X219" s="55"/>
      <c r="Y219" s="55"/>
      <c r="Z219" s="55"/>
      <c r="AA219" s="55"/>
      <c r="AB219" s="55"/>
      <c r="AH219" s="1"/>
    </row>
    <row r="220" spans="2:34" ht="15.75" customHeight="1">
      <c r="B220" s="13" t="s">
        <v>115</v>
      </c>
      <c r="C220" s="50" t="s">
        <v>115</v>
      </c>
      <c r="D220" s="50" t="s">
        <v>115</v>
      </c>
      <c r="E220" s="51" t="s">
        <v>115</v>
      </c>
      <c r="F220" s="51" t="s">
        <v>115</v>
      </c>
      <c r="G220" s="50" t="s">
        <v>115</v>
      </c>
      <c r="H220" s="50" t="s">
        <v>115</v>
      </c>
      <c r="I220" s="50" t="s">
        <v>115</v>
      </c>
      <c r="J220" s="50" t="s">
        <v>115</v>
      </c>
      <c r="L220" s="12">
        <v>109</v>
      </c>
      <c r="M220" s="50">
        <v>0</v>
      </c>
      <c r="N220" s="50">
        <v>0</v>
      </c>
      <c r="O220" s="21"/>
      <c r="P220" s="55"/>
      <c r="Q220" s="32"/>
      <c r="R220" s="32"/>
      <c r="S220" s="32"/>
      <c r="T220" s="32"/>
      <c r="U220" s="32"/>
      <c r="V220" s="32"/>
      <c r="W220" s="32"/>
      <c r="X220" s="55"/>
      <c r="Y220" s="55"/>
      <c r="Z220" s="55"/>
      <c r="AA220" s="55"/>
      <c r="AB220" s="55"/>
      <c r="AH220" s="1"/>
    </row>
    <row r="221" spans="2:34" ht="15.75" customHeight="1">
      <c r="D221" s="50" t="s">
        <v>115</v>
      </c>
      <c r="J221" s="1"/>
      <c r="L221" s="12">
        <v>110</v>
      </c>
      <c r="M221" s="50">
        <v>0</v>
      </c>
      <c r="N221" s="50">
        <v>0</v>
      </c>
      <c r="O221" s="21"/>
      <c r="P221" s="55"/>
      <c r="Q221" s="32"/>
      <c r="R221" s="32"/>
      <c r="S221" s="32"/>
      <c r="T221" s="32"/>
      <c r="U221" s="32"/>
      <c r="V221" s="32"/>
      <c r="W221" s="32"/>
      <c r="X221" s="55"/>
      <c r="Y221" s="55"/>
      <c r="Z221" s="55"/>
      <c r="AA221" s="55"/>
      <c r="AB221" s="55"/>
      <c r="AH221" s="1"/>
    </row>
    <row r="222" spans="2:34" ht="15.75" customHeight="1">
      <c r="D222" s="50" t="s">
        <v>115</v>
      </c>
      <c r="J222" s="1"/>
      <c r="L222" s="12"/>
      <c r="M222" s="12"/>
      <c r="N222" s="12"/>
      <c r="O222" s="21"/>
      <c r="P222" s="55"/>
      <c r="Q222" s="32"/>
      <c r="R222" s="32"/>
      <c r="S222" s="32"/>
      <c r="T222" s="32"/>
      <c r="U222" s="32"/>
      <c r="V222" s="32"/>
      <c r="W222" s="32"/>
      <c r="X222" s="55"/>
      <c r="Y222" s="55"/>
      <c r="Z222" s="55"/>
      <c r="AA222" s="55"/>
      <c r="AB222" s="55"/>
      <c r="AH222" s="1"/>
    </row>
    <row r="223" spans="2:34" ht="15.75" customHeight="1">
      <c r="J223" s="1"/>
      <c r="L223" s="12"/>
      <c r="M223" s="12"/>
      <c r="N223" s="12"/>
      <c r="P223" s="55"/>
      <c r="Q223" s="32"/>
      <c r="R223" s="32"/>
      <c r="S223" s="32"/>
      <c r="T223" s="32"/>
      <c r="U223" s="32"/>
      <c r="V223" s="32"/>
      <c r="W223" s="32"/>
      <c r="X223" s="55"/>
      <c r="Y223" s="55"/>
      <c r="Z223" s="55"/>
      <c r="AA223" s="55"/>
      <c r="AB223" s="55"/>
      <c r="AH223" s="1"/>
    </row>
    <row r="224" spans="2:34" ht="15.75" customHeight="1">
      <c r="J224" s="1"/>
      <c r="P224" s="55"/>
      <c r="Q224" s="32"/>
      <c r="R224" s="32"/>
      <c r="S224" s="32"/>
      <c r="T224" s="32"/>
      <c r="U224" s="32"/>
      <c r="V224" s="32"/>
      <c r="W224" s="32"/>
      <c r="X224" s="55"/>
      <c r="Y224" s="55"/>
      <c r="Z224" s="55"/>
      <c r="AA224" s="55"/>
      <c r="AB224" s="55"/>
      <c r="AH224" s="1"/>
    </row>
    <row r="225" spans="16:34" ht="15.75" customHeight="1">
      <c r="P225" s="55"/>
      <c r="Q225" s="32"/>
      <c r="R225" s="32"/>
      <c r="S225" s="32"/>
      <c r="T225" s="32"/>
      <c r="U225" s="32"/>
      <c r="V225" s="32"/>
      <c r="W225" s="32"/>
      <c r="X225" s="55"/>
      <c r="Y225" s="55"/>
      <c r="Z225" s="55"/>
      <c r="AA225" s="55"/>
      <c r="AB225" s="55"/>
      <c r="AH225" s="1"/>
    </row>
    <row r="226" spans="16:34">
      <c r="P226" s="55"/>
      <c r="Q226" s="32"/>
      <c r="R226" s="32"/>
      <c r="S226" s="32"/>
      <c r="T226" s="32"/>
      <c r="U226" s="32"/>
      <c r="V226" s="32"/>
      <c r="W226" s="32"/>
      <c r="X226" s="55"/>
      <c r="Y226" s="55"/>
      <c r="Z226" s="55"/>
      <c r="AA226" s="55"/>
      <c r="AB226" s="55"/>
    </row>
    <row r="227" spans="16:34">
      <c r="P227" s="55"/>
      <c r="Q227" s="32"/>
      <c r="R227" s="32"/>
      <c r="S227" s="32"/>
      <c r="T227" s="32"/>
      <c r="U227" s="32"/>
      <c r="V227" s="32"/>
      <c r="W227" s="32"/>
      <c r="X227" s="55"/>
      <c r="Y227" s="55"/>
      <c r="Z227" s="55"/>
      <c r="AA227" s="55"/>
      <c r="AB227" s="55"/>
    </row>
    <row r="228" spans="16:34">
      <c r="P228" s="55"/>
      <c r="Q228" s="32"/>
      <c r="R228" s="32"/>
      <c r="S228" s="32"/>
      <c r="T228" s="32"/>
      <c r="U228" s="32"/>
      <c r="V228" s="32"/>
      <c r="W228" s="32"/>
      <c r="X228" s="55"/>
      <c r="Y228" s="55"/>
      <c r="Z228" s="55"/>
      <c r="AA228" s="55"/>
      <c r="AB228" s="55"/>
    </row>
    <row r="229" spans="16:34">
      <c r="P229" s="55"/>
      <c r="Q229" s="32"/>
      <c r="R229" s="32"/>
      <c r="S229" s="32"/>
      <c r="T229" s="32"/>
      <c r="U229" s="32"/>
      <c r="V229" s="32"/>
      <c r="W229" s="32"/>
      <c r="X229" s="55"/>
      <c r="Y229" s="55"/>
      <c r="Z229" s="55"/>
      <c r="AA229" s="55"/>
      <c r="AB229" s="55"/>
    </row>
    <row r="230" spans="16:34">
      <c r="P230" s="55"/>
      <c r="Q230" s="32"/>
      <c r="R230" s="32"/>
      <c r="S230" s="32"/>
      <c r="T230" s="32"/>
      <c r="U230" s="32"/>
      <c r="V230" s="32"/>
      <c r="W230" s="32"/>
      <c r="X230" s="55"/>
      <c r="Y230" s="55"/>
      <c r="Z230" s="55"/>
      <c r="AA230" s="55"/>
      <c r="AB230" s="55"/>
    </row>
    <row r="231" spans="16:34">
      <c r="P231" s="55"/>
      <c r="Q231" s="32"/>
      <c r="R231" s="32"/>
      <c r="S231" s="32"/>
      <c r="T231" s="32"/>
      <c r="U231" s="32"/>
      <c r="V231" s="32"/>
      <c r="W231" s="32"/>
      <c r="X231" s="55"/>
      <c r="Y231" s="55"/>
      <c r="Z231" s="55"/>
      <c r="AA231" s="55"/>
      <c r="AB231" s="55"/>
    </row>
    <row r="232" spans="16:34">
      <c r="P232" s="55"/>
      <c r="Q232" s="32"/>
      <c r="R232" s="32"/>
      <c r="S232" s="32"/>
      <c r="T232" s="32"/>
      <c r="U232" s="32"/>
      <c r="V232" s="32"/>
      <c r="W232" s="32"/>
      <c r="X232" s="55"/>
      <c r="Y232" s="55"/>
      <c r="Z232" s="55"/>
      <c r="AA232" s="55"/>
      <c r="AB232" s="55"/>
    </row>
    <row r="233" spans="16:34">
      <c r="P233" s="55"/>
      <c r="Q233" s="32"/>
      <c r="R233" s="32"/>
      <c r="S233" s="32"/>
      <c r="T233" s="32"/>
      <c r="U233" s="32"/>
      <c r="V233" s="32"/>
      <c r="W233" s="32"/>
      <c r="X233" s="55"/>
      <c r="Y233" s="55"/>
      <c r="Z233" s="55"/>
      <c r="AA233" s="55"/>
      <c r="AB233" s="55"/>
    </row>
    <row r="234" spans="16:34">
      <c r="P234" s="55"/>
      <c r="Q234" s="32"/>
      <c r="R234" s="32"/>
      <c r="S234" s="32"/>
      <c r="T234" s="32"/>
      <c r="U234" s="32"/>
      <c r="V234" s="32"/>
      <c r="W234" s="32"/>
      <c r="X234" s="55"/>
      <c r="Y234" s="55"/>
      <c r="Z234" s="55"/>
      <c r="AA234" s="55"/>
      <c r="AB234" s="55"/>
    </row>
    <row r="235" spans="16:34">
      <c r="P235" s="55"/>
      <c r="Q235" s="32"/>
      <c r="R235" s="32"/>
      <c r="S235" s="32"/>
      <c r="T235" s="32"/>
      <c r="U235" s="32"/>
      <c r="V235" s="32"/>
      <c r="W235" s="32"/>
      <c r="X235" s="55"/>
      <c r="Y235" s="55"/>
      <c r="Z235" s="55"/>
      <c r="AA235" s="55"/>
      <c r="AB235" s="55"/>
    </row>
    <row r="236" spans="16:34">
      <c r="P236" s="55"/>
      <c r="Q236" s="32"/>
      <c r="R236" s="32"/>
      <c r="S236" s="32"/>
      <c r="T236" s="32"/>
      <c r="U236" s="32"/>
      <c r="V236" s="32"/>
      <c r="W236" s="32"/>
      <c r="X236" s="55"/>
      <c r="Y236" s="55"/>
      <c r="Z236" s="55"/>
      <c r="AA236" s="55"/>
      <c r="AB236" s="55"/>
    </row>
    <row r="40432" spans="15:15">
      <c r="O40432" s="1"/>
    </row>
    <row r="40433" spans="4:34">
      <c r="AH40433" s="1"/>
    </row>
    <row r="40434" spans="4:34">
      <c r="D40434" s="1">
        <v>1888</v>
      </c>
      <c r="J40434" s="1"/>
    </row>
    <row r="40435" spans="4:34">
      <c r="K40435" s="1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U22:U26"/>
    <mergeCell ref="Y22:Y26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E35:E36"/>
    <mergeCell ref="B37:D38"/>
    <mergeCell ref="E37:E38"/>
    <mergeCell ref="T22:T26"/>
    <mergeCell ref="B35:D36"/>
    <mergeCell ref="B26:J27"/>
    <mergeCell ref="B33:J34"/>
    <mergeCell ref="B30:J31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</mergeCells>
  <conditionalFormatting sqref="D112:J112 C112:C220 D113:D222 E113:J220">
    <cfRule type="notContainsBlanks" dxfId="2" priority="2">
      <formula>LEN(TRIM(C112))&gt;0</formula>
    </cfRule>
  </conditionalFormatting>
  <conditionalFormatting sqref="B112:B220">
    <cfRule type="expression" dxfId="1" priority="3">
      <formula>IF($C112=" ",FALSE,TRUE)</formula>
    </cfRule>
  </conditionalFormatting>
  <conditionalFormatting sqref="B112:B220">
    <cfRule type="expression" dxfId="0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8</vt:i4>
      </vt:variant>
    </vt:vector>
  </HeadingPairs>
  <TitlesOfParts>
    <vt:vector size="12" baseType="lpstr">
      <vt:lpstr>312</vt:lpstr>
      <vt:lpstr>326</vt:lpstr>
      <vt:lpstr>511</vt:lpstr>
      <vt:lpstr>619</vt:lpstr>
      <vt:lpstr>'312'!_ftnref1</vt:lpstr>
      <vt:lpstr>'326'!_ftnref1</vt:lpstr>
      <vt:lpstr>'511'!_ftnref1</vt:lpstr>
      <vt:lpstr>'619'!_ftnref1</vt:lpstr>
      <vt:lpstr>'312'!Область_печати</vt:lpstr>
      <vt:lpstr>'326'!Область_печати</vt:lpstr>
      <vt:lpstr>'511'!Область_печати</vt:lpstr>
      <vt:lpstr>'619'!Область_печати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2015-07-30T12:25:50Z</dcterms:modified>
</cp:coreProperties>
</file>