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434" sheetId="33" r:id="rId1"/>
    <sheet name="119" sheetId="41" r:id="rId2"/>
  </sheets>
  <definedNames>
    <definedName name="_ftn1" localSheetId="1">'119'!#REF!</definedName>
    <definedName name="_ftn1" localSheetId="0">'434'!#REF!</definedName>
    <definedName name="_ftnref1" localSheetId="1">'119'!$B$37</definedName>
    <definedName name="_ftnref1" localSheetId="0">'434'!$B$37</definedName>
    <definedName name="_xlnm.Print_Area" localSheetId="1">'119'!$A$1:$AC$191</definedName>
    <definedName name="_xlnm.Print_Area" localSheetId="0">'434'!$A$1:$AC$158</definedName>
  </definedNames>
  <calcPr calcId="125725"/>
</workbook>
</file>

<file path=xl/calcChain.xml><?xml version="1.0" encoding="utf-8"?>
<calcChain xmlns="http://schemas.openxmlformats.org/spreadsheetml/2006/main">
  <c r="J217" i="41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B197"/>
  <c r="B196"/>
  <c r="J192"/>
  <c r="G192"/>
  <c r="J191"/>
  <c r="I191"/>
  <c r="G191"/>
  <c r="J190"/>
  <c r="I190"/>
  <c r="G190"/>
  <c r="J189"/>
  <c r="I189"/>
  <c r="G189"/>
  <c r="J188"/>
  <c r="I188"/>
  <c r="G188"/>
  <c r="J187"/>
  <c r="I187"/>
  <c r="G187"/>
  <c r="J186"/>
  <c r="I186"/>
  <c r="G186"/>
  <c r="J185"/>
  <c r="I185"/>
  <c r="G185"/>
  <c r="J184"/>
  <c r="I184"/>
  <c r="G184"/>
  <c r="J183"/>
  <c r="I183"/>
  <c r="G183"/>
  <c r="J182"/>
  <c r="I182"/>
  <c r="G182"/>
  <c r="J181"/>
  <c r="I181"/>
  <c r="G181"/>
  <c r="J180"/>
  <c r="I180"/>
  <c r="G180"/>
  <c r="J179"/>
  <c r="I179"/>
  <c r="G179"/>
  <c r="J178"/>
  <c r="I178"/>
  <c r="G178"/>
  <c r="J177"/>
  <c r="I177"/>
  <c r="G177"/>
  <c r="J176"/>
  <c r="I176"/>
  <c r="G176"/>
  <c r="J175"/>
  <c r="I175"/>
  <c r="G175"/>
  <c r="J174"/>
  <c r="I174"/>
  <c r="G174"/>
  <c r="J173"/>
  <c r="I173"/>
  <c r="G173"/>
  <c r="J172"/>
  <c r="I172"/>
  <c r="G172"/>
  <c r="J171"/>
  <c r="I171"/>
  <c r="G171"/>
  <c r="J170"/>
  <c r="I170"/>
  <c r="G170"/>
  <c r="J169"/>
  <c r="I169"/>
  <c r="G169"/>
  <c r="J168"/>
  <c r="I168"/>
  <c r="G168"/>
  <c r="J167"/>
  <c r="I167"/>
  <c r="G167"/>
  <c r="J166"/>
  <c r="I166"/>
  <c r="G166"/>
  <c r="J165"/>
  <c r="I165"/>
  <c r="G165"/>
  <c r="J164"/>
  <c r="I164"/>
  <c r="G164"/>
  <c r="J163"/>
  <c r="I163"/>
  <c r="G163"/>
  <c r="J162"/>
  <c r="I162"/>
  <c r="G162"/>
  <c r="J161"/>
  <c r="I161"/>
  <c r="G161"/>
  <c r="J160"/>
  <c r="I160"/>
  <c r="G160"/>
  <c r="J159"/>
  <c r="I159"/>
  <c r="G159"/>
  <c r="AA158"/>
  <c r="Y158"/>
  <c r="T158"/>
  <c r="R158"/>
  <c r="J158"/>
  <c r="I158"/>
  <c r="G158"/>
  <c r="J157"/>
  <c r="I157"/>
  <c r="G157"/>
  <c r="AC156"/>
  <c r="V156"/>
  <c r="J156"/>
  <c r="I156"/>
  <c r="G156"/>
  <c r="AC155"/>
  <c r="V155"/>
  <c r="J155"/>
  <c r="I155"/>
  <c r="G155"/>
  <c r="AC154"/>
  <c r="V154"/>
  <c r="J154"/>
  <c r="I154"/>
  <c r="G154"/>
  <c r="AC153"/>
  <c r="V153"/>
  <c r="J153"/>
  <c r="I153"/>
  <c r="G153"/>
  <c r="AC152"/>
  <c r="V152"/>
  <c r="J152"/>
  <c r="I152"/>
  <c r="G152"/>
  <c r="AC151"/>
  <c r="V151"/>
  <c r="J151"/>
  <c r="I151"/>
  <c r="G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B124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B118"/>
  <c r="B119" s="1"/>
  <c r="B120" s="1"/>
  <c r="B121" s="1"/>
  <c r="B122" s="1"/>
  <c r="B123" s="1"/>
  <c r="AC117"/>
  <c r="V117"/>
  <c r="J117"/>
  <c r="I117"/>
  <c r="G117"/>
  <c r="AC116"/>
  <c r="V116"/>
  <c r="J116"/>
  <c r="I116"/>
  <c r="G116"/>
  <c r="B116"/>
  <c r="B117" s="1"/>
  <c r="AC115"/>
  <c r="V115"/>
  <c r="J115"/>
  <c r="I115"/>
  <c r="G115"/>
  <c r="AC114"/>
  <c r="V114"/>
  <c r="J114"/>
  <c r="I114"/>
  <c r="G114"/>
  <c r="B114"/>
  <c r="B115" s="1"/>
  <c r="AC113"/>
  <c r="V113"/>
  <c r="J113"/>
  <c r="I113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1" i="33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I149"/>
  <c r="G149"/>
  <c r="B149"/>
  <c r="AC148"/>
  <c r="V148"/>
  <c r="J148"/>
  <c r="I148"/>
  <c r="G148"/>
  <c r="B148"/>
  <c r="AC147"/>
  <c r="V147"/>
  <c r="J147"/>
  <c r="I147"/>
  <c r="G147"/>
  <c r="B147"/>
  <c r="AC146"/>
  <c r="V146"/>
  <c r="J146"/>
  <c r="I146"/>
  <c r="G146"/>
  <c r="B146"/>
  <c r="AC145"/>
  <c r="V145"/>
  <c r="J145"/>
  <c r="I145"/>
  <c r="G145"/>
  <c r="B145"/>
  <c r="AC144"/>
  <c r="V144"/>
  <c r="J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AC115"/>
  <c r="V115"/>
  <c r="J115"/>
  <c r="I115"/>
  <c r="G115"/>
  <c r="AC114"/>
  <c r="V114"/>
  <c r="J114"/>
  <c r="I114"/>
  <c r="G114"/>
  <c r="AC113"/>
  <c r="V113"/>
  <c r="J113"/>
  <c r="I113"/>
  <c r="G113"/>
  <c r="B113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2" i="41"/>
  <c r="L2" i="33"/>
  <c r="L3" i="41"/>
  <c r="L10" i="33"/>
  <c r="L10" i="41"/>
  <c r="L3" i="33"/>
</calcChain>
</file>

<file path=xl/sharedStrings.xml><?xml version="1.0" encoding="utf-8"?>
<sst xmlns="http://schemas.openxmlformats.org/spreadsheetml/2006/main" count="1772" uniqueCount="157">
  <si>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</si>
  <si>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</si>
  <si>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</si>
  <si>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</si>
  <si>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</si>
  <si>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</si>
  <si>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</si>
  <si>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</si>
  <si>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</si>
  <si>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</si>
  <si>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</si>
  <si>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</si>
  <si>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</si>
  <si>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</si>
  <si>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</si>
  <si>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</si>
  <si>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</si>
  <si>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</si>
  <si>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</si>
  <si>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</si>
  <si>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</si>
  <si>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</si>
  <si>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</si>
  <si>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</si>
  <si>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</si>
  <si>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</si>
  <si>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</si>
  <si>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</si>
  <si>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</si>
  <si>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</si>
  <si>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</si>
  <si>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</si>
  <si>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</si>
  <si>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</si>
  <si>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</si>
  <si>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</si>
  <si>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</si>
  <si>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</si>
  <si>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</si>
  <si>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</si>
  <si>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</si>
  <si>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</si>
  <si>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</si>
  <si>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</si>
  <si>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</si>
  <si>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</si>
  <si>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</si>
  <si>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</si>
  <si>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</si>
  <si>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</si>
  <si>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</si>
  <si>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</si>
  <si>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</si>
  <si>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</si>
  <si>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</si>
  <si>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</si>
  <si>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</si>
  <si>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</si>
  <si>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</si>
  <si>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</si>
  <si>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</si>
  <si>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</si>
  <si>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</si>
  <si>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</si>
  <si>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</si>
  <si>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улица Ремизова</t>
  </si>
  <si>
    <t>Поликлиника</t>
  </si>
  <si>
    <t>Севастопольский просп., 22</t>
  </si>
  <si>
    <t>Школа № 520</t>
  </si>
  <si>
    <t>Ул. Винокурова</t>
  </si>
  <si>
    <t xml:space="preserve"> </t>
  </si>
  <si>
    <t/>
  </si>
  <si>
    <t>6-й Загородный пр.</t>
  </si>
  <si>
    <t>18 - 22</t>
  </si>
  <si>
    <t>Школа</t>
  </si>
  <si>
    <t>20 - 25</t>
  </si>
  <si>
    <t>Мичуринский просп.</t>
  </si>
  <si>
    <t xml:space="preserve"> Ленинский проспект</t>
  </si>
  <si>
    <t>Детская п-ка</t>
  </si>
  <si>
    <t>Новочеремушкинская ул.</t>
  </si>
  <si>
    <t>Менделеевская ул.</t>
  </si>
  <si>
    <t>Д/к МГУ</t>
  </si>
  <si>
    <t>Ул. Лебедева</t>
  </si>
  <si>
    <t>Метро "Университет" (выс.)</t>
  </si>
  <si>
    <t>Метро "Университет"</t>
  </si>
  <si>
    <t>улица Лебедева</t>
  </si>
  <si>
    <t>улица Академика Хохлова</t>
  </si>
  <si>
    <t>Категория транспортного средства для использования на маршруте: БВ</t>
  </si>
  <si>
    <t>Минимальное количество транспортных средств:  6  ед.</t>
  </si>
  <si>
    <t>Техникум</t>
  </si>
  <si>
    <t>11 - 15</t>
  </si>
  <si>
    <t>Начальный пункт: Метро "Университет"</t>
  </si>
  <si>
    <t xml:space="preserve"> Ломоносовский проспект</t>
  </si>
  <si>
    <t>Ул. Ивана Бабушкина</t>
  </si>
  <si>
    <t>Ленинский просп.</t>
  </si>
  <si>
    <t>Драмтеатр</t>
  </si>
  <si>
    <t>Университетский просп.</t>
  </si>
  <si>
    <t>Молодежная ул.</t>
  </si>
  <si>
    <t>Ленинский просп., 68</t>
  </si>
  <si>
    <t xml:space="preserve"> Нагорная улица</t>
  </si>
  <si>
    <t>Нагорный бульв.</t>
  </si>
  <si>
    <t>15 - 19</t>
  </si>
  <si>
    <t>№ (ID) Маршрута: 434</t>
  </si>
  <si>
    <t xml:space="preserve">Нагорный бульв. </t>
  </si>
  <si>
    <t xml:space="preserve">Конечный пункт: Нагорный бульв. </t>
  </si>
  <si>
    <t>21 - 27</t>
  </si>
  <si>
    <t xml:space="preserve"> улица Дмитрия Ульянова</t>
  </si>
  <si>
    <t>Дарвиновский музей</t>
  </si>
  <si>
    <t>Метро "Академическая" (южн.)</t>
  </si>
  <si>
    <t>Ул. Дмитрия Ульянова</t>
  </si>
  <si>
    <t>Ул. Дмитрия Ульянова, 44</t>
  </si>
  <si>
    <t>Метро "Академическая" (сев.)</t>
  </si>
  <si>
    <t>К/т "Улан-Батор"</t>
  </si>
  <si>
    <t>Ул. Гримау, 1</t>
  </si>
  <si>
    <t>Ул. Шверника, 10</t>
  </si>
  <si>
    <t>Ул. Винокурова, 7</t>
  </si>
  <si>
    <t>ТЭЦ № 12 (по требованию)</t>
  </si>
  <si>
    <t>Ул. Пудовкина</t>
  </si>
  <si>
    <t>Мосфильм</t>
  </si>
  <si>
    <t>Троицкое-Голенищево</t>
  </si>
  <si>
    <t>Мосфильмовская ул., 13</t>
  </si>
  <si>
    <t>Киевский вокз. (выс.)</t>
  </si>
  <si>
    <t>№ (ID) Маршрута: 119</t>
  </si>
  <si>
    <t>Киевский вокз.</t>
  </si>
  <si>
    <t>Минимальное количество транспортных средств:  14  ед.</t>
  </si>
  <si>
    <t xml:space="preserve">Начальный пункт: Нагорный бульв. </t>
  </si>
  <si>
    <t>Конечный пункт: Киевский вокз.</t>
  </si>
  <si>
    <t>Нагорный бульв. (к/ст)</t>
  </si>
  <si>
    <t>Нагорный бульв. (пос.)</t>
  </si>
  <si>
    <t>Менделеевская улица</t>
  </si>
  <si>
    <t>Ул. Дружбы</t>
  </si>
  <si>
    <t>Акад. Внешней торговли</t>
  </si>
  <si>
    <t>Воробьевское ш.</t>
  </si>
  <si>
    <t>Патентное ведомство</t>
  </si>
  <si>
    <t>Бережковская наб.,14</t>
  </si>
  <si>
    <t>Бережковская наб., 4</t>
  </si>
  <si>
    <t>Пл. Европы</t>
  </si>
  <si>
    <t>Бережковская наб., 8</t>
  </si>
  <si>
    <t>Нагорный бульв. (выс.)</t>
  </si>
  <si>
    <t>Университетский проспект</t>
  </si>
  <si>
    <t>Нагорный бульвар</t>
  </si>
  <si>
    <t>Нагорная улица</t>
  </si>
  <si>
    <t>улица Ремизова</t>
  </si>
  <si>
    <t>Севастопольский проспект</t>
  </si>
  <si>
    <t>улица Винокурова</t>
  </si>
  <si>
    <t>Новочеремушкинская улица</t>
  </si>
  <si>
    <t>улица Шверника</t>
  </si>
  <si>
    <t>улица Гримау</t>
  </si>
  <si>
    <t>улица Дмитрия Ульянова</t>
  </si>
  <si>
    <t>Ленинский проспект</t>
  </si>
  <si>
    <t>Ломоносовский проспект</t>
  </si>
  <si>
    <t>Ломоносовский проспект (дублер)</t>
  </si>
  <si>
    <t>Мосфильмовская улица</t>
  </si>
  <si>
    <t>Воробьевское шоссе</t>
  </si>
  <si>
    <t>Бережковская набережная</t>
  </si>
  <si>
    <t>площадь Киевского Вокзала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</si>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</sst>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11" fillId="0" borderId="0" xfId="1" applyFont="1" applyFill="1" applyAlignment="1">
      <alignment horizontal="center" wrapText="1"/>
    </xf>
    <xf numFmtId="0" fontId="11" fillId="0" borderId="0" xfId="1" applyFont="1" applyAlignment="1">
      <alignment horizontal="center" wrapText="1"/>
    </xf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3" fillId="0" borderId="0" xfId="1" applyNumberFormat="1" applyFont="1" applyFill="1" applyAlignment="1">
      <alignment horizontal="left" vertical="center"/>
    </xf>
    <xf numFmtId="0" fontId="8" fillId="0" borderId="0" xfId="1" applyFont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/>
    </xf>
    <xf numFmtId="0" fontId="3" fillId="0" borderId="0" xfId="1" applyFont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2" fillId="0" borderId="3" xfId="1" applyFont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6"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355062</xdr:colOff>
      <xdr:row>87</xdr:row>
      <xdr:rowOff>119062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18087"/>
        <a:stretch/>
      </xdr:blipFill>
      <xdr:spPr>
        <a:xfrm>
          <a:off x="0" y="9124950"/>
          <a:ext cx="12842337" cy="9120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42</xdr:row>
      <xdr:rowOff>38100</xdr:rowOff>
    </xdr:from>
    <xdr:to>
      <xdr:col>10</xdr:col>
      <xdr:colOff>368383</xdr:colOff>
      <xdr:row>98</xdr:row>
      <xdr:rowOff>176429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9525000"/>
          <a:ext cx="12836608" cy="1187312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4</xdr:col>
      <xdr:colOff>142875</xdr:colOff>
      <xdr:row>60</xdr:row>
      <xdr:rowOff>6865</xdr:rowOff>
    </xdr:from>
    <xdr:to>
      <xdr:col>10</xdr:col>
      <xdr:colOff>365124</xdr:colOff>
      <xdr:row>78</xdr:row>
      <xdr:rowOff>71437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89" r="10827"/>
        <a:stretch/>
      </xdr:blipFill>
      <xdr:spPr>
        <a:xfrm>
          <a:off x="6667500" y="12732265"/>
          <a:ext cx="6184899" cy="3665022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40" zoomScaleNormal="50" zoomScaleSheetLayoutView="4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08" t="s">
        <v>156</v>
      </c>
      <c r="F1" s="108"/>
      <c r="G1" s="108"/>
      <c r="H1" s="108"/>
      <c r="I1" s="108"/>
      <c r="J1" s="108"/>
      <c r="L1" s="3" t="s">
        <v>0</v>
      </c>
      <c r="M1" s="4"/>
      <c r="N1" s="5">
        <v>1</v>
      </c>
    </row>
    <row r="2" spans="1:38" ht="16.5" customHeight="1">
      <c r="D2" s="9"/>
      <c r="E2" s="108"/>
      <c r="F2" s="108"/>
      <c r="G2" s="108"/>
      <c r="H2" s="108"/>
      <c r="I2" s="108"/>
      <c r="J2" s="108"/>
      <c r="L2" s="10" t="e">
        <f ca="1">INDIRECT("лоты!C"&amp;SUM(N1,3))</f>
        <v>#REF!</v>
      </c>
      <c r="M2" s="11" t="s">
        <v>1</v>
      </c>
      <c r="N2" s="12"/>
      <c r="O2" s="13"/>
      <c r="P2" s="89" t="s">
        <v>2</v>
      </c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08"/>
      <c r="F3" s="108"/>
      <c r="G3" s="108"/>
      <c r="H3" s="108"/>
      <c r="I3" s="108"/>
      <c r="J3" s="108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52</v>
      </c>
      <c r="M4" s="11" t="s">
        <v>4</v>
      </c>
      <c r="N4" s="12"/>
      <c r="O4" s="13"/>
      <c r="P4" s="109" t="s">
        <v>5</v>
      </c>
      <c r="Q4" s="109" t="s">
        <v>6</v>
      </c>
      <c r="R4" s="109" t="s">
        <v>7</v>
      </c>
      <c r="S4" s="109" t="s">
        <v>8</v>
      </c>
      <c r="T4" s="109" t="s">
        <v>9</v>
      </c>
      <c r="U4" s="109" t="s">
        <v>10</v>
      </c>
      <c r="V4" s="109" t="s">
        <v>11</v>
      </c>
      <c r="W4" s="109" t="s">
        <v>12</v>
      </c>
      <c r="X4" s="99" t="s">
        <v>13</v>
      </c>
      <c r="Y4" s="101" t="s">
        <v>14</v>
      </c>
      <c r="Z4" s="102"/>
      <c r="AA4" s="101" t="s">
        <v>15</v>
      </c>
      <c r="AB4" s="102"/>
      <c r="AI4" s="14"/>
      <c r="AJ4" s="14"/>
      <c r="AK4" s="15"/>
      <c r="AL4" s="14"/>
    </row>
    <row r="5" spans="1:38" ht="15" customHeight="1">
      <c r="B5" s="96" t="s">
        <v>102</v>
      </c>
      <c r="C5" s="96"/>
      <c r="D5" s="96"/>
      <c r="E5" s="96"/>
      <c r="F5" s="96"/>
      <c r="G5" s="96"/>
      <c r="H5" s="96"/>
      <c r="I5" s="96"/>
      <c r="J5" s="96"/>
      <c r="L5" s="18">
        <v>52</v>
      </c>
      <c r="M5" s="14" t="s">
        <v>16</v>
      </c>
      <c r="N5" s="17"/>
      <c r="O5" s="13"/>
      <c r="P5" s="110"/>
      <c r="Q5" s="110"/>
      <c r="R5" s="110"/>
      <c r="S5" s="110"/>
      <c r="T5" s="110"/>
      <c r="U5" s="110"/>
      <c r="V5" s="110"/>
      <c r="W5" s="110"/>
      <c r="X5" s="99"/>
      <c r="Y5" s="103"/>
      <c r="Z5" s="104"/>
      <c r="AA5" s="103"/>
      <c r="AB5" s="104"/>
      <c r="AI5" s="14"/>
      <c r="AJ5" s="14"/>
      <c r="AK5" s="15"/>
      <c r="AL5" s="14"/>
    </row>
    <row r="6" spans="1:38" ht="15.75" customHeight="1">
      <c r="B6" s="96"/>
      <c r="C6" s="96"/>
      <c r="D6" s="96"/>
      <c r="E6" s="96"/>
      <c r="F6" s="96"/>
      <c r="G6" s="96"/>
      <c r="H6" s="96"/>
      <c r="I6" s="96"/>
      <c r="J6" s="96"/>
      <c r="L6" s="19">
        <v>102</v>
      </c>
      <c r="M6" s="11" t="s">
        <v>17</v>
      </c>
      <c r="N6" s="11"/>
      <c r="P6" s="110"/>
      <c r="Q6" s="110"/>
      <c r="R6" s="110"/>
      <c r="S6" s="110"/>
      <c r="T6" s="110"/>
      <c r="U6" s="110"/>
      <c r="V6" s="110"/>
      <c r="W6" s="110"/>
      <c r="X6" s="99"/>
      <c r="Y6" s="103"/>
      <c r="Z6" s="104"/>
      <c r="AA6" s="103"/>
      <c r="AB6" s="104"/>
      <c r="AI6" s="14"/>
      <c r="AJ6" s="14"/>
      <c r="AK6" s="15"/>
      <c r="AL6" s="14"/>
    </row>
    <row r="7" spans="1:38" ht="15.75" customHeight="1">
      <c r="A7" s="20"/>
      <c r="L7" s="18">
        <v>103</v>
      </c>
      <c r="M7" s="14" t="s">
        <v>18</v>
      </c>
      <c r="N7" s="14"/>
      <c r="P7" s="111"/>
      <c r="Q7" s="111"/>
      <c r="R7" s="111"/>
      <c r="S7" s="111"/>
      <c r="T7" s="111"/>
      <c r="U7" s="111"/>
      <c r="V7" s="111"/>
      <c r="W7" s="111"/>
      <c r="X7" s="99"/>
      <c r="Y7" s="105"/>
      <c r="Z7" s="106"/>
      <c r="AA7" s="105"/>
      <c r="AB7" s="106"/>
      <c r="AI7" s="14"/>
      <c r="AJ7" s="14"/>
      <c r="AK7" s="15"/>
      <c r="AL7" s="14"/>
    </row>
    <row r="8" spans="1:38" ht="15.75" customHeight="1">
      <c r="A8" s="20"/>
      <c r="B8" s="96" t="s">
        <v>19</v>
      </c>
      <c r="C8" s="96"/>
      <c r="D8" s="96"/>
      <c r="E8" s="96"/>
      <c r="F8" s="96"/>
      <c r="G8" s="96"/>
      <c r="H8" s="96"/>
      <c r="I8" s="96"/>
      <c r="J8" s="96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07" t="s">
        <v>21</v>
      </c>
      <c r="Z8" s="107"/>
      <c r="AA8" s="107" t="s">
        <v>22</v>
      </c>
      <c r="AB8" s="107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6"/>
      <c r="C9" s="96"/>
      <c r="D9" s="96"/>
      <c r="E9" s="96"/>
      <c r="F9" s="96"/>
      <c r="G9" s="96"/>
      <c r="H9" s="96"/>
      <c r="I9" s="96"/>
      <c r="J9" s="96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07" t="s">
        <v>21</v>
      </c>
      <c r="Z9" s="107"/>
      <c r="AA9" s="107" t="s">
        <v>22</v>
      </c>
      <c r="AB9" s="107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5" t="s">
        <v>25</v>
      </c>
      <c r="C10" s="95"/>
      <c r="D10" s="95"/>
      <c r="E10" s="95"/>
      <c r="F10" s="95"/>
      <c r="G10" s="95"/>
      <c r="H10" s="95"/>
      <c r="I10" s="95"/>
      <c r="J10" s="95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07" t="s">
        <v>27</v>
      </c>
      <c r="Z10" s="107"/>
      <c r="AA10" s="107" t="s">
        <v>28</v>
      </c>
      <c r="AB10" s="107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5"/>
      <c r="C11" s="95"/>
      <c r="D11" s="95"/>
      <c r="E11" s="95"/>
      <c r="F11" s="95"/>
      <c r="G11" s="95"/>
      <c r="H11" s="95"/>
      <c r="I11" s="95"/>
      <c r="J11" s="95"/>
      <c r="L11" s="18" t="s">
        <v>103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07" t="s">
        <v>27</v>
      </c>
      <c r="Z11" s="107"/>
      <c r="AA11" s="107" t="s">
        <v>28</v>
      </c>
      <c r="AB11" s="107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00" t="s">
        <v>30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6" t="s">
        <v>31</v>
      </c>
      <c r="C14" s="96"/>
      <c r="D14" s="96"/>
      <c r="E14" s="96"/>
      <c r="F14" s="96"/>
      <c r="G14" s="96"/>
      <c r="H14" s="96"/>
      <c r="I14" s="96"/>
      <c r="J14" s="96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6"/>
      <c r="C15" s="96"/>
      <c r="D15" s="96"/>
      <c r="E15" s="96"/>
      <c r="F15" s="96"/>
      <c r="G15" s="96"/>
      <c r="H15" s="96"/>
      <c r="I15" s="96"/>
      <c r="J15" s="96"/>
      <c r="L15" s="25"/>
      <c r="M15" s="18"/>
      <c r="N15" s="18"/>
      <c r="O15" s="26"/>
      <c r="P15" s="98" t="s">
        <v>5</v>
      </c>
      <c r="Q15" s="98"/>
      <c r="R15" s="98"/>
      <c r="S15" s="98"/>
      <c r="T15" s="99" t="s">
        <v>32</v>
      </c>
      <c r="U15" s="99"/>
      <c r="V15" s="99"/>
      <c r="W15" s="99" t="s">
        <v>33</v>
      </c>
      <c r="X15" s="99"/>
      <c r="Y15" s="99"/>
      <c r="Z15" s="99" t="s">
        <v>34</v>
      </c>
      <c r="AA15" s="99"/>
      <c r="AB15" s="99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5" t="s">
        <v>87</v>
      </c>
      <c r="C16" s="95"/>
      <c r="D16" s="95"/>
      <c r="E16" s="95"/>
      <c r="F16" s="95"/>
      <c r="G16" s="95"/>
      <c r="H16" s="95"/>
      <c r="I16" s="95"/>
      <c r="J16" s="95"/>
      <c r="L16" s="25"/>
      <c r="M16" s="18"/>
      <c r="N16" s="18"/>
      <c r="O16" s="26"/>
      <c r="P16" s="98"/>
      <c r="Q16" s="98"/>
      <c r="R16" s="98"/>
      <c r="S16" s="98"/>
      <c r="T16" s="99"/>
      <c r="U16" s="99"/>
      <c r="V16" s="99"/>
      <c r="W16" s="99"/>
      <c r="X16" s="99"/>
      <c r="Y16" s="99"/>
      <c r="Z16" s="99"/>
      <c r="AA16" s="99"/>
      <c r="AB16" s="99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5"/>
      <c r="C17" s="95"/>
      <c r="D17" s="95"/>
      <c r="E17" s="95"/>
      <c r="F17" s="95"/>
      <c r="G17" s="95"/>
      <c r="H17" s="95"/>
      <c r="I17" s="95"/>
      <c r="J17" s="95"/>
      <c r="L17" s="18"/>
      <c r="M17" s="18"/>
      <c r="N17" s="18"/>
      <c r="O17" s="26"/>
      <c r="P17" s="98" t="s">
        <v>35</v>
      </c>
      <c r="Q17" s="98"/>
      <c r="R17" s="98"/>
      <c r="S17" s="98"/>
      <c r="T17" s="99" t="s">
        <v>36</v>
      </c>
      <c r="U17" s="99"/>
      <c r="V17" s="99"/>
      <c r="W17" s="99" t="s">
        <v>37</v>
      </c>
      <c r="X17" s="99"/>
      <c r="Y17" s="99"/>
      <c r="Z17" s="99" t="s">
        <v>35</v>
      </c>
      <c r="AA17" s="99"/>
      <c r="AB17" s="99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6" t="s">
        <v>38</v>
      </c>
      <c r="C19" s="96"/>
      <c r="D19" s="96"/>
      <c r="E19" s="96"/>
      <c r="F19" s="96"/>
      <c r="G19" s="96"/>
      <c r="H19" s="96"/>
      <c r="I19" s="96"/>
      <c r="J19" s="96"/>
      <c r="L19" s="18"/>
      <c r="M19" s="18"/>
      <c r="N19" s="18"/>
      <c r="O19" s="26"/>
      <c r="P19" s="97" t="s">
        <v>39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6"/>
      <c r="C20" s="96"/>
      <c r="D20" s="96"/>
      <c r="E20" s="96"/>
      <c r="F20" s="96"/>
      <c r="G20" s="96"/>
      <c r="H20" s="96"/>
      <c r="I20" s="96"/>
      <c r="J20" s="96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3" t="s">
        <v>5</v>
      </c>
      <c r="Q21" s="83" t="s">
        <v>40</v>
      </c>
      <c r="R21" s="81" t="s">
        <v>41</v>
      </c>
      <c r="S21" s="82"/>
      <c r="T21" s="81" t="s">
        <v>42</v>
      </c>
      <c r="U21" s="82"/>
      <c r="V21" s="33"/>
      <c r="W21" s="83" t="s">
        <v>5</v>
      </c>
      <c r="X21" s="83" t="s">
        <v>40</v>
      </c>
      <c r="Y21" s="81" t="s">
        <v>41</v>
      </c>
      <c r="Z21" s="82"/>
      <c r="AA21" s="81" t="s">
        <v>42</v>
      </c>
      <c r="AB21" s="82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5" t="s">
        <v>88</v>
      </c>
      <c r="C22" s="95"/>
      <c r="D22" s="95"/>
      <c r="E22" s="95"/>
      <c r="F22" s="95"/>
      <c r="G22" s="95"/>
      <c r="H22" s="95"/>
      <c r="I22" s="95"/>
      <c r="J22" s="95"/>
      <c r="P22" s="84"/>
      <c r="Q22" s="84"/>
      <c r="R22" s="83" t="s">
        <v>43</v>
      </c>
      <c r="S22" s="83" t="s">
        <v>44</v>
      </c>
      <c r="T22" s="83" t="s">
        <v>43</v>
      </c>
      <c r="U22" s="83" t="s">
        <v>44</v>
      </c>
      <c r="V22" s="33"/>
      <c r="W22" s="84"/>
      <c r="X22" s="84"/>
      <c r="Y22" s="83" t="s">
        <v>43</v>
      </c>
      <c r="Z22" s="83" t="s">
        <v>44</v>
      </c>
      <c r="AA22" s="83" t="s">
        <v>43</v>
      </c>
      <c r="AB22" s="83" t="s">
        <v>44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5"/>
      <c r="C23" s="95"/>
      <c r="D23" s="95"/>
      <c r="E23" s="95"/>
      <c r="F23" s="95"/>
      <c r="G23" s="95"/>
      <c r="H23" s="95"/>
      <c r="I23" s="95"/>
      <c r="J23" s="95"/>
      <c r="P23" s="84"/>
      <c r="Q23" s="84"/>
      <c r="R23" s="84"/>
      <c r="S23" s="84"/>
      <c r="T23" s="84"/>
      <c r="U23" s="84"/>
      <c r="V23" s="33"/>
      <c r="W23" s="84"/>
      <c r="X23" s="84"/>
      <c r="Y23" s="84"/>
      <c r="Z23" s="84"/>
      <c r="AA23" s="84"/>
      <c r="AB23" s="84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4"/>
      <c r="Q24" s="84"/>
      <c r="R24" s="84"/>
      <c r="S24" s="84"/>
      <c r="T24" s="84"/>
      <c r="U24" s="84"/>
      <c r="V24" s="33"/>
      <c r="W24" s="84"/>
      <c r="X24" s="84"/>
      <c r="Y24" s="84"/>
      <c r="Z24" s="84"/>
      <c r="AA24" s="84"/>
      <c r="AB24" s="84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4"/>
      <c r="Q25" s="84"/>
      <c r="R25" s="84"/>
      <c r="S25" s="84"/>
      <c r="T25" s="84"/>
      <c r="U25" s="84"/>
      <c r="V25" s="33"/>
      <c r="W25" s="84"/>
      <c r="X25" s="84"/>
      <c r="Y25" s="84"/>
      <c r="Z25" s="84"/>
      <c r="AA25" s="84"/>
      <c r="AB25" s="84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5" t="s">
        <v>45</v>
      </c>
      <c r="C26" s="95"/>
      <c r="D26" s="95"/>
      <c r="E26" s="95"/>
      <c r="F26" s="95"/>
      <c r="G26" s="95"/>
      <c r="H26" s="95"/>
      <c r="I26" s="95"/>
      <c r="J26" s="95"/>
      <c r="P26" s="85"/>
      <c r="Q26" s="85"/>
      <c r="R26" s="85"/>
      <c r="S26" s="85"/>
      <c r="T26" s="85"/>
      <c r="U26" s="85"/>
      <c r="V26" s="34"/>
      <c r="W26" s="85"/>
      <c r="X26" s="85"/>
      <c r="Y26" s="85"/>
      <c r="Z26" s="85"/>
      <c r="AA26" s="85"/>
      <c r="AB26" s="85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5"/>
      <c r="C27" s="95"/>
      <c r="D27" s="95"/>
      <c r="E27" s="95"/>
      <c r="F27" s="95"/>
      <c r="G27" s="95"/>
      <c r="H27" s="95"/>
      <c r="I27" s="95"/>
      <c r="J27" s="95"/>
      <c r="N27" s="1">
        <v>180</v>
      </c>
      <c r="P27" s="35">
        <v>1</v>
      </c>
      <c r="Q27" s="36">
        <v>0.125</v>
      </c>
      <c r="R27" s="35">
        <v>0</v>
      </c>
      <c r="S27" s="35" t="s">
        <v>46</v>
      </c>
      <c r="T27" s="35">
        <v>0</v>
      </c>
      <c r="U27" s="35" t="s">
        <v>46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46</v>
      </c>
      <c r="AA27" s="35">
        <v>0</v>
      </c>
      <c r="AB27" s="35" t="s">
        <v>46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5" t="s">
        <v>91</v>
      </c>
      <c r="C28" s="95"/>
      <c r="D28" s="95"/>
      <c r="E28" s="95"/>
      <c r="F28" s="95"/>
      <c r="G28" s="95"/>
      <c r="H28" s="95"/>
      <c r="I28" s="95"/>
      <c r="J28" s="95"/>
      <c r="N28" s="1">
        <v>210</v>
      </c>
      <c r="P28" s="22">
        <v>1</v>
      </c>
      <c r="Q28" s="39">
        <v>0.14583333333333301</v>
      </c>
      <c r="R28" s="35">
        <v>0</v>
      </c>
      <c r="S28" s="35" t="s">
        <v>46</v>
      </c>
      <c r="T28" s="35">
        <v>0</v>
      </c>
      <c r="U28" s="35" t="s">
        <v>46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46</v>
      </c>
      <c r="AA28" s="35">
        <v>0</v>
      </c>
      <c r="AB28" s="35" t="s">
        <v>46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5"/>
      <c r="C29" s="95"/>
      <c r="D29" s="95"/>
      <c r="E29" s="95"/>
      <c r="F29" s="95"/>
      <c r="G29" s="95"/>
      <c r="H29" s="95"/>
      <c r="I29" s="95"/>
      <c r="J29" s="95"/>
      <c r="N29" s="1">
        <v>240</v>
      </c>
      <c r="P29" s="22">
        <v>1</v>
      </c>
      <c r="Q29" s="39">
        <v>0.16666666666666699</v>
      </c>
      <c r="R29" s="35">
        <v>0</v>
      </c>
      <c r="S29" s="35" t="s">
        <v>46</v>
      </c>
      <c r="T29" s="35">
        <v>0</v>
      </c>
      <c r="U29" s="35" t="s">
        <v>46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46</v>
      </c>
      <c r="AA29" s="35">
        <v>0</v>
      </c>
      <c r="AB29" s="35" t="s">
        <v>46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5" t="s">
        <v>104</v>
      </c>
      <c r="C30" s="95"/>
      <c r="D30" s="95"/>
      <c r="E30" s="95"/>
      <c r="F30" s="95"/>
      <c r="G30" s="95"/>
      <c r="H30" s="95"/>
      <c r="I30" s="95"/>
      <c r="J30" s="95"/>
      <c r="N30" s="1">
        <v>270</v>
      </c>
      <c r="P30" s="22">
        <v>1</v>
      </c>
      <c r="Q30" s="39">
        <v>0.1875</v>
      </c>
      <c r="R30" s="35">
        <v>0</v>
      </c>
      <c r="S30" s="35" t="s">
        <v>46</v>
      </c>
      <c r="T30" s="35">
        <v>0</v>
      </c>
      <c r="U30" s="35" t="s">
        <v>46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46</v>
      </c>
      <c r="AA30" s="35">
        <v>0</v>
      </c>
      <c r="AB30" s="35" t="s">
        <v>46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5"/>
      <c r="C31" s="95"/>
      <c r="D31" s="95"/>
      <c r="E31" s="95"/>
      <c r="F31" s="95"/>
      <c r="G31" s="95"/>
      <c r="H31" s="95"/>
      <c r="I31" s="95"/>
      <c r="J31" s="95"/>
      <c r="N31" s="1">
        <v>300</v>
      </c>
      <c r="P31" s="22">
        <v>1</v>
      </c>
      <c r="Q31" s="39">
        <v>0.20833333333333334</v>
      </c>
      <c r="R31" s="35">
        <v>0</v>
      </c>
      <c r="S31" s="35" t="s">
        <v>46</v>
      </c>
      <c r="T31" s="35">
        <v>0</v>
      </c>
      <c r="U31" s="35" t="s">
        <v>46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46</v>
      </c>
      <c r="AA31" s="35">
        <v>0</v>
      </c>
      <c r="AB31" s="35" t="s">
        <v>46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46</v>
      </c>
      <c r="T32" s="35">
        <v>0</v>
      </c>
      <c r="U32" s="35" t="s">
        <v>46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46</v>
      </c>
      <c r="AA32" s="35">
        <v>0</v>
      </c>
      <c r="AB32" s="35" t="s">
        <v>46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6" t="s">
        <v>47</v>
      </c>
      <c r="C33" s="96"/>
      <c r="D33" s="96"/>
      <c r="E33" s="96"/>
      <c r="F33" s="96"/>
      <c r="G33" s="96"/>
      <c r="H33" s="96"/>
      <c r="I33" s="96"/>
      <c r="J33" s="96"/>
      <c r="N33" s="42">
        <v>360</v>
      </c>
      <c r="P33" s="35">
        <v>1</v>
      </c>
      <c r="Q33" s="36">
        <v>0.25</v>
      </c>
      <c r="R33" s="35">
        <v>0</v>
      </c>
      <c r="S33" s="35" t="s">
        <v>46</v>
      </c>
      <c r="T33" s="35">
        <v>0</v>
      </c>
      <c r="U33" s="35" t="s">
        <v>46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46</v>
      </c>
      <c r="AA33" s="35">
        <v>0</v>
      </c>
      <c r="AB33" s="35" t="s">
        <v>46</v>
      </c>
      <c r="AC33" s="37">
        <f t="shared" si="1"/>
        <v>0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6"/>
      <c r="C34" s="96"/>
      <c r="D34" s="96"/>
      <c r="E34" s="96"/>
      <c r="F34" s="96"/>
      <c r="G34" s="96"/>
      <c r="H34" s="96"/>
      <c r="I34" s="96"/>
      <c r="J34" s="96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48</v>
      </c>
      <c r="T34" s="35">
        <v>1</v>
      </c>
      <c r="U34" s="35" t="s">
        <v>48</v>
      </c>
      <c r="V34" s="37">
        <f t="shared" si="0"/>
        <v>4</v>
      </c>
      <c r="W34" s="38">
        <v>2</v>
      </c>
      <c r="X34" s="43">
        <v>0.27083333333333331</v>
      </c>
      <c r="Y34" s="35">
        <v>0</v>
      </c>
      <c r="Z34" s="35" t="s">
        <v>46</v>
      </c>
      <c r="AA34" s="35">
        <v>0</v>
      </c>
      <c r="AB34" s="35" t="s">
        <v>46</v>
      </c>
      <c r="AC34" s="37">
        <f t="shared" si="1"/>
        <v>1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4" t="s">
        <v>50</v>
      </c>
      <c r="C35" s="94"/>
      <c r="D35" s="94"/>
      <c r="E35" s="93">
        <v>5.3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48</v>
      </c>
      <c r="AA35" s="35">
        <v>1</v>
      </c>
      <c r="AB35" s="35" t="s">
        <v>48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4"/>
      <c r="C36" s="94"/>
      <c r="D36" s="94"/>
      <c r="E36" s="93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48</v>
      </c>
      <c r="AA36" s="35">
        <v>1</v>
      </c>
      <c r="AB36" s="35" t="s">
        <v>48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4" t="s">
        <v>51</v>
      </c>
      <c r="C37" s="94"/>
      <c r="D37" s="94"/>
      <c r="E37" s="93">
        <v>5.5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1</v>
      </c>
      <c r="Z37" s="35" t="s">
        <v>48</v>
      </c>
      <c r="AA37" s="35">
        <v>1</v>
      </c>
      <c r="AB37" s="35" t="s">
        <v>48</v>
      </c>
      <c r="AC37" s="37">
        <f t="shared" si="1"/>
        <v>2</v>
      </c>
    </row>
    <row r="38" spans="1:38" ht="15.75" customHeight="1">
      <c r="A38" s="20"/>
      <c r="B38" s="94"/>
      <c r="C38" s="94"/>
      <c r="D38" s="94"/>
      <c r="E38" s="93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48</v>
      </c>
      <c r="AA38" s="35">
        <v>1</v>
      </c>
      <c r="AB38" s="35" t="s">
        <v>48</v>
      </c>
      <c r="AC38" s="37">
        <f t="shared" si="1"/>
        <v>2</v>
      </c>
    </row>
    <row r="39" spans="1:38" ht="15.75" customHeight="1">
      <c r="A39" s="20"/>
      <c r="B39" s="87" t="s">
        <v>52</v>
      </c>
      <c r="C39" s="87"/>
      <c r="D39" s="87"/>
      <c r="E39" s="93">
        <v>10.8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5</v>
      </c>
      <c r="W39" s="40">
        <v>2</v>
      </c>
      <c r="X39" s="41">
        <v>0.375</v>
      </c>
      <c r="Y39" s="35">
        <v>1</v>
      </c>
      <c r="Z39" s="35" t="s">
        <v>48</v>
      </c>
      <c r="AA39" s="35">
        <v>1</v>
      </c>
      <c r="AB39" s="35" t="s">
        <v>48</v>
      </c>
      <c r="AC39" s="37">
        <f t="shared" si="1"/>
        <v>2</v>
      </c>
    </row>
    <row r="40" spans="1:38" ht="15.75" customHeight="1">
      <c r="A40" s="20"/>
      <c r="B40" s="87"/>
      <c r="C40" s="87"/>
      <c r="D40" s="87"/>
      <c r="E40" s="93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73</v>
      </c>
      <c r="T40" s="35">
        <v>2</v>
      </c>
      <c r="U40" s="35" t="s">
        <v>73</v>
      </c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48</v>
      </c>
      <c r="AA40" s="35">
        <v>1</v>
      </c>
      <c r="AB40" s="35" t="s">
        <v>48</v>
      </c>
      <c r="AC40" s="37">
        <f t="shared" si="1"/>
        <v>3</v>
      </c>
    </row>
    <row r="41" spans="1:38" ht="15.75" customHeight="1">
      <c r="A41" s="20"/>
      <c r="B41" s="87"/>
      <c r="C41" s="87"/>
      <c r="D41" s="87"/>
      <c r="E41" s="88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73</v>
      </c>
      <c r="T41" s="35">
        <v>1</v>
      </c>
      <c r="U41" s="35" t="s">
        <v>73</v>
      </c>
      <c r="V41" s="37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101</v>
      </c>
      <c r="AA41" s="35">
        <v>2</v>
      </c>
      <c r="AB41" s="35" t="s">
        <v>101</v>
      </c>
      <c r="AC41" s="37">
        <f t="shared" si="1"/>
        <v>3</v>
      </c>
    </row>
    <row r="42" spans="1:38" ht="15.75" customHeight="1">
      <c r="A42" s="20"/>
      <c r="B42" s="87"/>
      <c r="C42" s="87"/>
      <c r="D42" s="87"/>
      <c r="E42" s="88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73</v>
      </c>
      <c r="T42" s="35">
        <v>2</v>
      </c>
      <c r="U42" s="35" t="s">
        <v>73</v>
      </c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101</v>
      </c>
      <c r="AA42" s="35">
        <v>1</v>
      </c>
      <c r="AB42" s="35" t="s">
        <v>101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73</v>
      </c>
      <c r="T43" s="35">
        <v>1</v>
      </c>
      <c r="U43" s="35" t="s">
        <v>73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101</v>
      </c>
      <c r="AA43" s="35">
        <v>2</v>
      </c>
      <c r="AB43" s="35" t="s">
        <v>101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73</v>
      </c>
      <c r="T44" s="35">
        <v>2</v>
      </c>
      <c r="U44" s="35" t="s">
        <v>73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101</v>
      </c>
      <c r="AA44" s="35">
        <v>2</v>
      </c>
      <c r="AB44" s="35" t="s">
        <v>101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73</v>
      </c>
      <c r="T45" s="35">
        <v>1</v>
      </c>
      <c r="U45" s="35" t="s">
        <v>73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101</v>
      </c>
      <c r="AA45" s="35">
        <v>2</v>
      </c>
      <c r="AB45" s="35" t="s">
        <v>101</v>
      </c>
      <c r="AC45" s="37">
        <f t="shared" si="1"/>
        <v>4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73</v>
      </c>
      <c r="T46" s="35">
        <v>2</v>
      </c>
      <c r="U46" s="35" t="s">
        <v>73</v>
      </c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35" t="s">
        <v>101</v>
      </c>
      <c r="AA46" s="35">
        <v>2</v>
      </c>
      <c r="AB46" s="35" t="s">
        <v>101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73</v>
      </c>
      <c r="T47" s="35">
        <v>1</v>
      </c>
      <c r="U47" s="35" t="s">
        <v>73</v>
      </c>
      <c r="V47" s="37">
        <f t="shared" si="0"/>
        <v>3</v>
      </c>
      <c r="W47" s="40">
        <v>2</v>
      </c>
      <c r="X47" s="41">
        <v>0.54166666666666663</v>
      </c>
      <c r="Y47" s="35">
        <v>1</v>
      </c>
      <c r="Z47" s="35" t="s">
        <v>101</v>
      </c>
      <c r="AA47" s="35">
        <v>1</v>
      </c>
      <c r="AB47" s="35" t="s">
        <v>101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73</v>
      </c>
      <c r="T48" s="35">
        <v>2</v>
      </c>
      <c r="U48" s="35" t="s">
        <v>73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101</v>
      </c>
      <c r="AA48" s="35">
        <v>2</v>
      </c>
      <c r="AB48" s="35" t="s">
        <v>101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73</v>
      </c>
      <c r="T49" s="35">
        <v>1</v>
      </c>
      <c r="U49" s="35" t="s">
        <v>73</v>
      </c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101</v>
      </c>
      <c r="AA49" s="35">
        <v>2</v>
      </c>
      <c r="AB49" s="35" t="s">
        <v>101</v>
      </c>
      <c r="AC49" s="37">
        <f t="shared" si="1"/>
        <v>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73</v>
      </c>
      <c r="T50" s="35">
        <v>2</v>
      </c>
      <c r="U50" s="35" t="s">
        <v>73</v>
      </c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35" t="s">
        <v>101</v>
      </c>
      <c r="AA50" s="35">
        <v>2</v>
      </c>
      <c r="AB50" s="35" t="s">
        <v>101</v>
      </c>
      <c r="AC50" s="37">
        <f t="shared" si="1"/>
        <v>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73</v>
      </c>
      <c r="T51" s="35">
        <v>1</v>
      </c>
      <c r="U51" s="35" t="s">
        <v>73</v>
      </c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101</v>
      </c>
      <c r="AA51" s="35">
        <v>2</v>
      </c>
      <c r="AB51" s="35" t="s">
        <v>101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73</v>
      </c>
      <c r="T52" s="35">
        <v>2</v>
      </c>
      <c r="U52" s="35" t="s">
        <v>73</v>
      </c>
      <c r="V52" s="37">
        <f t="shared" si="0"/>
        <v>4</v>
      </c>
      <c r="W52" s="40">
        <v>2</v>
      </c>
      <c r="X52" s="41">
        <v>0.64583333333333337</v>
      </c>
      <c r="Y52" s="35">
        <v>1</v>
      </c>
      <c r="Z52" s="35" t="s">
        <v>101</v>
      </c>
      <c r="AA52" s="35">
        <v>1</v>
      </c>
      <c r="AB52" s="35" t="s">
        <v>101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90</v>
      </c>
      <c r="T53" s="35">
        <v>2</v>
      </c>
      <c r="U53" s="35" t="s">
        <v>90</v>
      </c>
      <c r="V53" s="37">
        <f t="shared" si="0"/>
        <v>4</v>
      </c>
      <c r="W53" s="40">
        <v>2</v>
      </c>
      <c r="X53" s="41">
        <v>0.66666666666666663</v>
      </c>
      <c r="Y53" s="35">
        <v>2</v>
      </c>
      <c r="Z53" s="35" t="s">
        <v>101</v>
      </c>
      <c r="AA53" s="35">
        <v>2</v>
      </c>
      <c r="AB53" s="35" t="s">
        <v>101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90</v>
      </c>
      <c r="T54" s="35">
        <v>2</v>
      </c>
      <c r="U54" s="35" t="s">
        <v>90</v>
      </c>
      <c r="V54" s="37">
        <f t="shared" si="0"/>
        <v>5</v>
      </c>
      <c r="W54" s="40">
        <v>2</v>
      </c>
      <c r="X54" s="41">
        <v>0.6875</v>
      </c>
      <c r="Y54" s="35">
        <v>2</v>
      </c>
      <c r="Z54" s="35" t="s">
        <v>101</v>
      </c>
      <c r="AA54" s="35">
        <v>2</v>
      </c>
      <c r="AB54" s="35" t="s">
        <v>101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3</v>
      </c>
      <c r="S55" s="35" t="s">
        <v>90</v>
      </c>
      <c r="T55" s="35">
        <v>3</v>
      </c>
      <c r="U55" s="35" t="s">
        <v>90</v>
      </c>
      <c r="V55" s="37">
        <f t="shared" si="0"/>
        <v>5</v>
      </c>
      <c r="W55" s="40">
        <v>2</v>
      </c>
      <c r="X55" s="41">
        <v>0.70833333333333337</v>
      </c>
      <c r="Y55" s="35">
        <v>2</v>
      </c>
      <c r="Z55" s="35" t="s">
        <v>101</v>
      </c>
      <c r="AA55" s="35">
        <v>2</v>
      </c>
      <c r="AB55" s="35" t="s">
        <v>101</v>
      </c>
      <c r="AC55" s="37">
        <f t="shared" si="1"/>
        <v>4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90</v>
      </c>
      <c r="T56" s="35">
        <v>2</v>
      </c>
      <c r="U56" s="35" t="s">
        <v>90</v>
      </c>
      <c r="V56" s="37">
        <f t="shared" si="0"/>
        <v>5</v>
      </c>
      <c r="W56" s="40">
        <v>2</v>
      </c>
      <c r="X56" s="41">
        <v>0.72916666666666663</v>
      </c>
      <c r="Y56" s="35">
        <v>2</v>
      </c>
      <c r="Z56" s="35" t="s">
        <v>101</v>
      </c>
      <c r="AA56" s="35">
        <v>2</v>
      </c>
      <c r="AB56" s="35" t="s">
        <v>101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3</v>
      </c>
      <c r="S57" s="35" t="s">
        <v>90</v>
      </c>
      <c r="T57" s="35">
        <v>3</v>
      </c>
      <c r="U57" s="35" t="s">
        <v>90</v>
      </c>
      <c r="V57" s="37">
        <f t="shared" si="0"/>
        <v>5</v>
      </c>
      <c r="W57" s="40">
        <v>2</v>
      </c>
      <c r="X57" s="41">
        <v>0.75</v>
      </c>
      <c r="Y57" s="35">
        <v>1</v>
      </c>
      <c r="Z57" s="35" t="s">
        <v>101</v>
      </c>
      <c r="AA57" s="35">
        <v>1</v>
      </c>
      <c r="AB57" s="35" t="s">
        <v>101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90</v>
      </c>
      <c r="T58" s="35">
        <v>2</v>
      </c>
      <c r="U58" s="35" t="s">
        <v>90</v>
      </c>
      <c r="V58" s="37">
        <f t="shared" si="0"/>
        <v>3</v>
      </c>
      <c r="W58" s="40">
        <v>2</v>
      </c>
      <c r="X58" s="41">
        <v>0.77083333333333337</v>
      </c>
      <c r="Y58" s="35">
        <v>2</v>
      </c>
      <c r="Z58" s="35" t="s">
        <v>101</v>
      </c>
      <c r="AA58" s="35">
        <v>2</v>
      </c>
      <c r="AB58" s="35" t="s">
        <v>101</v>
      </c>
      <c r="AC58" s="37">
        <f t="shared" si="1"/>
        <v>4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105</v>
      </c>
      <c r="T59" s="35">
        <v>1</v>
      </c>
      <c r="U59" s="35" t="s">
        <v>105</v>
      </c>
      <c r="V59" s="37">
        <f t="shared" si="0"/>
        <v>3</v>
      </c>
      <c r="W59" s="40">
        <v>2</v>
      </c>
      <c r="X59" s="41">
        <v>0.79166666666666663</v>
      </c>
      <c r="Y59" s="35">
        <v>2</v>
      </c>
      <c r="Z59" s="35" t="s">
        <v>101</v>
      </c>
      <c r="AA59" s="35">
        <v>2</v>
      </c>
      <c r="AB59" s="35" t="s">
        <v>101</v>
      </c>
      <c r="AC59" s="37">
        <f t="shared" si="1"/>
        <v>4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105</v>
      </c>
      <c r="T60" s="35">
        <v>2</v>
      </c>
      <c r="U60" s="35" t="s">
        <v>105</v>
      </c>
      <c r="V60" s="37">
        <f t="shared" si="0"/>
        <v>3</v>
      </c>
      <c r="W60" s="40">
        <v>2</v>
      </c>
      <c r="X60" s="41">
        <v>0.8125</v>
      </c>
      <c r="Y60" s="35">
        <v>2</v>
      </c>
      <c r="Z60" s="35" t="s">
        <v>101</v>
      </c>
      <c r="AA60" s="35">
        <v>2</v>
      </c>
      <c r="AB60" s="35" t="s">
        <v>101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105</v>
      </c>
      <c r="T61" s="35">
        <v>1</v>
      </c>
      <c r="U61" s="35" t="s">
        <v>105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48</v>
      </c>
      <c r="AA61" s="35">
        <v>1</v>
      </c>
      <c r="AB61" s="35" t="s">
        <v>48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105</v>
      </c>
      <c r="T62" s="35">
        <v>1</v>
      </c>
      <c r="U62" s="35" t="s">
        <v>105</v>
      </c>
      <c r="V62" s="37">
        <f t="shared" si="0"/>
        <v>2</v>
      </c>
      <c r="W62" s="40">
        <v>2</v>
      </c>
      <c r="X62" s="41">
        <v>0.85416666666666663</v>
      </c>
      <c r="Y62" s="35">
        <v>1</v>
      </c>
      <c r="Z62" s="35" t="s">
        <v>48</v>
      </c>
      <c r="AA62" s="35">
        <v>1</v>
      </c>
      <c r="AB62" s="35" t="s">
        <v>48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48</v>
      </c>
      <c r="T63" s="35">
        <v>1</v>
      </c>
      <c r="U63" s="35" t="s">
        <v>48</v>
      </c>
      <c r="V63" s="37">
        <f t="shared" si="0"/>
        <v>2</v>
      </c>
      <c r="W63" s="40">
        <v>2</v>
      </c>
      <c r="X63" s="41">
        <v>0.875</v>
      </c>
      <c r="Y63" s="35">
        <v>1</v>
      </c>
      <c r="Z63" s="35" t="s">
        <v>48</v>
      </c>
      <c r="AA63" s="35">
        <v>1</v>
      </c>
      <c r="AB63" s="35" t="s">
        <v>48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48</v>
      </c>
      <c r="T64" s="35">
        <v>1</v>
      </c>
      <c r="U64" s="35" t="s">
        <v>48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48</v>
      </c>
      <c r="AA64" s="35">
        <v>1</v>
      </c>
      <c r="AB64" s="35" t="s">
        <v>48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48</v>
      </c>
      <c r="T65" s="35">
        <v>1</v>
      </c>
      <c r="U65" s="35" t="s">
        <v>48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48</v>
      </c>
      <c r="AA65" s="35">
        <v>1</v>
      </c>
      <c r="AB65" s="35" t="s">
        <v>48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48</v>
      </c>
      <c r="T66" s="35">
        <v>1</v>
      </c>
      <c r="U66" s="35" t="s">
        <v>48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48</v>
      </c>
      <c r="AA66" s="35">
        <v>1</v>
      </c>
      <c r="AB66" s="35" t="s">
        <v>48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46</v>
      </c>
      <c r="T67" s="35">
        <v>0</v>
      </c>
      <c r="U67" s="35" t="s">
        <v>46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46</v>
      </c>
      <c r="AA67" s="35">
        <v>0</v>
      </c>
      <c r="AB67" s="35" t="s">
        <v>46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46</v>
      </c>
      <c r="T68" s="35">
        <v>0</v>
      </c>
      <c r="U68" s="35" t="s">
        <v>46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46</v>
      </c>
      <c r="AA68" s="35">
        <v>0</v>
      </c>
      <c r="AB68" s="35" t="s">
        <v>46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46</v>
      </c>
      <c r="T69" s="35">
        <v>0</v>
      </c>
      <c r="U69" s="35" t="s">
        <v>46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46</v>
      </c>
      <c r="AA69" s="35">
        <v>0</v>
      </c>
      <c r="AB69" s="35" t="s">
        <v>46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46</v>
      </c>
      <c r="T70" s="35">
        <v>0</v>
      </c>
      <c r="U70" s="35" t="s">
        <v>46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46</v>
      </c>
      <c r="AA70" s="35">
        <v>0</v>
      </c>
      <c r="AB70" s="35" t="s">
        <v>46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46</v>
      </c>
      <c r="T71" s="35">
        <v>0</v>
      </c>
      <c r="U71" s="35" t="s">
        <v>46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46</v>
      </c>
      <c r="AA71" s="35">
        <v>0</v>
      </c>
      <c r="AB71" s="35" t="s">
        <v>46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46</v>
      </c>
      <c r="T72" s="35">
        <v>0</v>
      </c>
      <c r="U72" s="35" t="s">
        <v>46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46</v>
      </c>
      <c r="AA72" s="35">
        <v>0</v>
      </c>
      <c r="AB72" s="35" t="s">
        <v>46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46</v>
      </c>
      <c r="T73" s="35">
        <v>0</v>
      </c>
      <c r="U73" s="35" t="s">
        <v>46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46</v>
      </c>
      <c r="AA73" s="35">
        <v>0</v>
      </c>
      <c r="AB73" s="35" t="s">
        <v>46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46</v>
      </c>
      <c r="T74" s="35">
        <v>0</v>
      </c>
      <c r="U74" s="35" t="s">
        <v>46</v>
      </c>
      <c r="V74" s="33"/>
      <c r="W74" s="40">
        <v>2</v>
      </c>
      <c r="X74" s="39">
        <v>0.104166666666667</v>
      </c>
      <c r="Y74" s="35">
        <v>0</v>
      </c>
      <c r="Z74" s="35" t="s">
        <v>46</v>
      </c>
      <c r="AA74" s="35">
        <v>0</v>
      </c>
      <c r="AB74" s="35" t="s">
        <v>46</v>
      </c>
      <c r="AH74" s="1"/>
    </row>
    <row r="75" spans="1:34" ht="15.75" customHeight="1">
      <c r="P75" s="76" t="s">
        <v>43</v>
      </c>
      <c r="Q75" s="77"/>
      <c r="R75" s="72">
        <f>SUM(R27:R74)</f>
        <v>59</v>
      </c>
      <c r="S75" s="72"/>
      <c r="T75" s="72">
        <f>SUM(T27:T74)</f>
        <v>59</v>
      </c>
      <c r="U75" s="72"/>
      <c r="V75" s="33"/>
      <c r="W75" s="76" t="s">
        <v>43</v>
      </c>
      <c r="X75" s="77"/>
      <c r="Y75" s="72">
        <f>SUM(Y27:Y74)</f>
        <v>48</v>
      </c>
      <c r="Z75" s="72"/>
      <c r="AA75" s="72">
        <f>SUM(AA27:AA74)</f>
        <v>48</v>
      </c>
      <c r="AB75" s="72"/>
      <c r="AH75" s="1"/>
    </row>
    <row r="76" spans="1:34" ht="15.75" customHeight="1">
      <c r="P76" s="73"/>
      <c r="Q76" s="73"/>
      <c r="R76" s="73"/>
      <c r="S76" s="73"/>
      <c r="T76" s="73"/>
      <c r="U76" s="73"/>
      <c r="V76" s="33"/>
      <c r="W76" s="73"/>
      <c r="X76" s="73"/>
      <c r="Y76" s="73"/>
      <c r="Z76" s="73"/>
      <c r="AA76" s="73"/>
      <c r="AB76" s="73"/>
      <c r="AH76" s="1"/>
    </row>
    <row r="77" spans="1:34" ht="15.75" customHeight="1">
      <c r="P77" s="73"/>
      <c r="Q77" s="73"/>
      <c r="R77" s="73"/>
      <c r="S77" s="73"/>
      <c r="T77" s="73"/>
      <c r="U77" s="73"/>
      <c r="V77" s="33"/>
      <c r="W77" s="73"/>
      <c r="X77" s="73"/>
      <c r="Y77" s="73"/>
      <c r="Z77" s="73"/>
      <c r="AA77" s="73"/>
      <c r="AB77" s="73"/>
      <c r="AH77" s="1"/>
    </row>
    <row r="78" spans="1:34" ht="15.75" customHeight="1">
      <c r="P78" s="73"/>
      <c r="Q78" s="73"/>
      <c r="R78" s="73"/>
      <c r="S78" s="73"/>
      <c r="T78" s="73"/>
      <c r="U78" s="73"/>
      <c r="V78" s="33"/>
      <c r="W78" s="73"/>
      <c r="X78" s="73"/>
      <c r="Y78" s="73"/>
      <c r="Z78" s="73"/>
      <c r="AA78" s="73"/>
      <c r="AB78" s="73"/>
      <c r="AH78" s="1"/>
    </row>
    <row r="79" spans="1:34" ht="15.75" customHeight="1">
      <c r="P79" s="73"/>
      <c r="Q79" s="73"/>
      <c r="R79" s="73"/>
      <c r="S79" s="73"/>
      <c r="T79" s="73"/>
      <c r="U79" s="73"/>
      <c r="V79" s="33"/>
      <c r="W79" s="73"/>
      <c r="X79" s="73"/>
      <c r="Y79" s="73"/>
      <c r="Z79" s="73"/>
      <c r="AA79" s="73"/>
      <c r="AB79" s="73"/>
      <c r="AH79" s="1"/>
    </row>
    <row r="80" spans="1:34" ht="15.75" customHeight="1">
      <c r="P80" s="73"/>
      <c r="Q80" s="73"/>
      <c r="R80" s="73"/>
      <c r="S80" s="73"/>
      <c r="T80" s="73"/>
      <c r="U80" s="73"/>
      <c r="V80" s="33"/>
      <c r="W80" s="73"/>
      <c r="X80" s="73"/>
      <c r="Y80" s="73"/>
      <c r="Z80" s="73"/>
      <c r="AA80" s="73"/>
      <c r="AB80" s="73"/>
      <c r="AH80" s="1"/>
    </row>
    <row r="81" spans="16:34" ht="15.75" customHeight="1">
      <c r="P81" s="73"/>
      <c r="Q81" s="73"/>
      <c r="R81" s="73"/>
      <c r="S81" s="73"/>
      <c r="T81" s="73"/>
      <c r="U81" s="73"/>
      <c r="V81" s="33"/>
      <c r="W81" s="73"/>
      <c r="X81" s="73"/>
      <c r="Y81" s="73"/>
      <c r="Z81" s="73"/>
      <c r="AA81" s="73"/>
      <c r="AB81" s="73"/>
      <c r="AH81" s="1"/>
    </row>
    <row r="82" spans="16:34" ht="15.75" customHeight="1">
      <c r="P82" s="73"/>
      <c r="Q82" s="73"/>
      <c r="R82" s="73"/>
      <c r="S82" s="73"/>
      <c r="T82" s="73"/>
      <c r="U82" s="73"/>
      <c r="V82" s="33"/>
      <c r="W82" s="73"/>
      <c r="X82" s="73"/>
      <c r="Y82" s="73"/>
      <c r="Z82" s="73"/>
      <c r="AA82" s="73"/>
      <c r="AB82" s="73"/>
      <c r="AH82" s="1"/>
    </row>
    <row r="83" spans="16:34" ht="15.75" customHeight="1">
      <c r="P83" s="73"/>
      <c r="Q83" s="73"/>
      <c r="R83" s="73"/>
      <c r="S83" s="73"/>
      <c r="T83" s="73"/>
      <c r="U83" s="73"/>
      <c r="V83" s="33"/>
      <c r="W83" s="73"/>
      <c r="X83" s="73"/>
      <c r="Y83" s="73"/>
      <c r="Z83" s="73"/>
      <c r="AA83" s="73"/>
      <c r="AB83" s="73"/>
      <c r="AH83" s="1"/>
    </row>
    <row r="84" spans="16:34" ht="15.75" customHeight="1">
      <c r="P84" s="73"/>
      <c r="Q84" s="73"/>
      <c r="R84" s="73"/>
      <c r="S84" s="73"/>
      <c r="T84" s="73"/>
      <c r="U84" s="73"/>
      <c r="V84" s="33"/>
      <c r="W84" s="73"/>
      <c r="X84" s="73"/>
      <c r="Y84" s="73"/>
      <c r="Z84" s="73"/>
      <c r="AA84" s="73"/>
      <c r="AB84" s="73"/>
      <c r="AH84" s="1"/>
    </row>
    <row r="85" spans="16:34" ht="15.75" customHeight="1">
      <c r="P85" s="73"/>
      <c r="Q85" s="73"/>
      <c r="R85" s="73"/>
      <c r="S85" s="73"/>
      <c r="T85" s="73"/>
      <c r="U85" s="73"/>
      <c r="V85" s="33"/>
      <c r="W85" s="73"/>
      <c r="X85" s="73"/>
      <c r="Y85" s="73"/>
      <c r="Z85" s="73"/>
      <c r="AA85" s="73"/>
      <c r="AB85" s="73"/>
      <c r="AH85" s="1"/>
    </row>
    <row r="86" spans="16:34" ht="15.75" customHeight="1">
      <c r="P86" s="73"/>
      <c r="Q86" s="73"/>
      <c r="R86" s="73"/>
      <c r="S86" s="73"/>
      <c r="T86" s="73"/>
      <c r="U86" s="73"/>
      <c r="V86" s="33"/>
      <c r="W86" s="73"/>
      <c r="X86" s="73"/>
      <c r="Y86" s="73"/>
      <c r="Z86" s="73"/>
      <c r="AA86" s="73"/>
      <c r="AB86" s="73"/>
      <c r="AH86" s="1"/>
    </row>
    <row r="87" spans="16:34" ht="15.75" customHeight="1">
      <c r="P87" s="73"/>
      <c r="Q87" s="73"/>
      <c r="R87" s="73"/>
      <c r="S87" s="73"/>
      <c r="T87" s="73"/>
      <c r="U87" s="73"/>
      <c r="V87" s="33"/>
      <c r="W87" s="73"/>
      <c r="X87" s="73"/>
      <c r="Y87" s="73"/>
      <c r="Z87" s="73"/>
      <c r="AA87" s="73"/>
      <c r="AB87" s="73"/>
      <c r="AH87" s="1"/>
    </row>
    <row r="88" spans="16:34" ht="15.75" customHeight="1">
      <c r="P88" s="73"/>
      <c r="Q88" s="73"/>
      <c r="R88" s="73"/>
      <c r="S88" s="73"/>
      <c r="T88" s="73"/>
      <c r="U88" s="73"/>
      <c r="V88" s="33"/>
      <c r="W88" s="73"/>
      <c r="X88" s="73"/>
      <c r="Y88" s="73"/>
      <c r="Z88" s="73"/>
      <c r="AA88" s="73"/>
      <c r="AB88" s="73"/>
      <c r="AH88" s="1"/>
    </row>
    <row r="89" spans="16:34" ht="15.75" customHeight="1">
      <c r="P89" s="73"/>
      <c r="Q89" s="73"/>
      <c r="R89" s="73"/>
      <c r="S89" s="73"/>
      <c r="T89" s="73"/>
      <c r="U89" s="73"/>
      <c r="V89" s="33"/>
      <c r="W89" s="73"/>
      <c r="X89" s="73"/>
      <c r="Y89" s="73"/>
      <c r="Z89" s="73"/>
      <c r="AA89" s="73"/>
      <c r="AB89" s="73"/>
      <c r="AH89" s="1"/>
    </row>
    <row r="90" spans="16:34" ht="15.75" customHeight="1">
      <c r="P90" s="73"/>
      <c r="Q90" s="73"/>
      <c r="R90" s="73"/>
      <c r="S90" s="73"/>
      <c r="T90" s="73"/>
      <c r="U90" s="73"/>
      <c r="V90" s="33"/>
      <c r="W90" s="73"/>
      <c r="X90" s="73"/>
      <c r="Y90" s="73"/>
      <c r="Z90" s="73"/>
      <c r="AA90" s="73"/>
      <c r="AB90" s="73"/>
      <c r="AH90" s="1"/>
    </row>
    <row r="91" spans="16:34" ht="15.75" customHeight="1">
      <c r="P91" s="73"/>
      <c r="Q91" s="73"/>
      <c r="R91" s="73"/>
      <c r="S91" s="73"/>
      <c r="T91" s="73"/>
      <c r="U91" s="73"/>
      <c r="V91" s="33"/>
      <c r="W91" s="73"/>
      <c r="X91" s="73"/>
      <c r="Y91" s="73"/>
      <c r="Z91" s="73"/>
      <c r="AA91" s="73"/>
      <c r="AB91" s="73"/>
      <c r="AH91" s="1"/>
    </row>
    <row r="92" spans="16:34" ht="15.75" customHeight="1">
      <c r="P92" s="73"/>
      <c r="Q92" s="73"/>
      <c r="R92" s="73"/>
      <c r="S92" s="73"/>
      <c r="T92" s="73"/>
      <c r="U92" s="73"/>
      <c r="V92" s="33"/>
      <c r="W92" s="73"/>
      <c r="X92" s="73"/>
      <c r="Y92" s="73"/>
      <c r="Z92" s="73"/>
      <c r="AA92" s="73"/>
      <c r="AB92" s="73"/>
      <c r="AH92" s="1"/>
    </row>
    <row r="93" spans="16:34" ht="15.75" customHeight="1">
      <c r="P93" s="73"/>
      <c r="Q93" s="73"/>
      <c r="R93" s="73"/>
      <c r="S93" s="73"/>
      <c r="T93" s="73"/>
      <c r="U93" s="73"/>
      <c r="V93" s="33"/>
      <c r="W93" s="73"/>
      <c r="X93" s="73"/>
      <c r="Y93" s="73"/>
      <c r="Z93" s="73"/>
      <c r="AA93" s="73"/>
      <c r="AB93" s="73"/>
      <c r="AH93" s="1"/>
    </row>
    <row r="94" spans="16:34" ht="15.75" customHeight="1">
      <c r="P94" s="73"/>
      <c r="Q94" s="73"/>
      <c r="R94" s="73"/>
      <c r="S94" s="73"/>
      <c r="T94" s="73"/>
      <c r="U94" s="73"/>
      <c r="V94" s="33"/>
      <c r="W94" s="73"/>
      <c r="X94" s="73"/>
      <c r="Y94" s="73"/>
      <c r="Z94" s="73"/>
      <c r="AA94" s="73"/>
      <c r="AB94" s="73"/>
      <c r="AH94" s="1"/>
    </row>
    <row r="95" spans="16:34" ht="15.75" customHeight="1">
      <c r="P95" s="73"/>
      <c r="Q95" s="73"/>
      <c r="R95" s="73"/>
      <c r="S95" s="73"/>
      <c r="T95" s="73"/>
      <c r="U95" s="73"/>
      <c r="V95" s="33"/>
      <c r="W95" s="73"/>
      <c r="X95" s="73"/>
      <c r="Y95" s="73"/>
      <c r="Z95" s="73"/>
      <c r="AA95" s="73"/>
      <c r="AB95" s="73"/>
      <c r="AH95" s="1"/>
    </row>
    <row r="96" spans="16:34" ht="15.75" customHeight="1">
      <c r="P96" s="73"/>
      <c r="Q96" s="73"/>
      <c r="R96" s="73"/>
      <c r="S96" s="73"/>
      <c r="T96" s="73"/>
      <c r="U96" s="73"/>
      <c r="V96" s="33"/>
      <c r="W96" s="73"/>
      <c r="X96" s="73"/>
      <c r="Y96" s="73"/>
      <c r="Z96" s="73"/>
      <c r="AA96" s="73"/>
      <c r="AB96" s="73"/>
      <c r="AH96" s="1"/>
    </row>
    <row r="97" spans="1:34" ht="15.75" customHeight="1">
      <c r="P97" s="73"/>
      <c r="Q97" s="73"/>
      <c r="R97" s="73"/>
      <c r="S97" s="73"/>
      <c r="T97" s="73"/>
      <c r="U97" s="73"/>
      <c r="V97" s="33"/>
      <c r="W97" s="73"/>
      <c r="X97" s="73"/>
      <c r="Y97" s="73"/>
      <c r="Z97" s="73"/>
      <c r="AA97" s="73"/>
      <c r="AB97" s="73"/>
      <c r="AH97" s="1"/>
    </row>
    <row r="98" spans="1:34" ht="15.75" customHeight="1">
      <c r="P98" s="73"/>
      <c r="Q98" s="73"/>
      <c r="R98" s="73"/>
      <c r="S98" s="73"/>
      <c r="T98" s="73"/>
      <c r="U98" s="73"/>
      <c r="V98" s="33"/>
      <c r="W98" s="73"/>
      <c r="X98" s="73"/>
      <c r="Y98" s="73"/>
      <c r="Z98" s="73"/>
      <c r="AA98" s="73"/>
      <c r="AB98" s="73"/>
      <c r="AH98" s="1"/>
    </row>
    <row r="99" spans="1:34" ht="15.75" customHeight="1">
      <c r="P99" s="73"/>
      <c r="Q99" s="73"/>
      <c r="R99" s="73"/>
      <c r="S99" s="73"/>
      <c r="T99" s="73"/>
      <c r="U99" s="73"/>
      <c r="V99" s="33"/>
      <c r="W99" s="73"/>
      <c r="X99" s="73"/>
      <c r="Y99" s="73"/>
      <c r="Z99" s="73"/>
      <c r="AA99" s="73"/>
      <c r="AB99" s="73"/>
      <c r="AH99" s="1"/>
    </row>
    <row r="100" spans="1:34" ht="15.75" customHeight="1">
      <c r="P100" s="73"/>
      <c r="Q100" s="73"/>
      <c r="R100" s="73"/>
      <c r="S100" s="73"/>
      <c r="T100" s="73"/>
      <c r="U100" s="73"/>
      <c r="V100" s="33"/>
      <c r="W100" s="73"/>
      <c r="X100" s="73"/>
      <c r="Y100" s="73"/>
      <c r="Z100" s="73"/>
      <c r="AA100" s="73"/>
      <c r="AB100" s="73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89" t="s">
        <v>53</v>
      </c>
      <c r="E102" s="89"/>
      <c r="F102" s="89"/>
      <c r="G102" s="89"/>
      <c r="H102" s="89"/>
      <c r="I102" s="89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86" t="s">
        <v>54</v>
      </c>
      <c r="C104" s="90" t="s">
        <v>55</v>
      </c>
      <c r="D104" s="86" t="s">
        <v>56</v>
      </c>
      <c r="E104" s="86" t="s">
        <v>57</v>
      </c>
      <c r="F104" s="86" t="s">
        <v>58</v>
      </c>
      <c r="G104" s="86" t="s">
        <v>59</v>
      </c>
      <c r="H104" s="86" t="s">
        <v>60</v>
      </c>
      <c r="I104" s="86" t="s">
        <v>61</v>
      </c>
      <c r="J104" s="86" t="s">
        <v>62</v>
      </c>
      <c r="P104" s="78" t="s">
        <v>5</v>
      </c>
      <c r="Q104" s="78" t="s">
        <v>40</v>
      </c>
      <c r="R104" s="81" t="s">
        <v>41</v>
      </c>
      <c r="S104" s="82"/>
      <c r="T104" s="81" t="s">
        <v>42</v>
      </c>
      <c r="U104" s="82"/>
      <c r="V104" s="52"/>
      <c r="W104" s="78" t="s">
        <v>5</v>
      </c>
      <c r="X104" s="78" t="s">
        <v>40</v>
      </c>
      <c r="Y104" s="81" t="s">
        <v>41</v>
      </c>
      <c r="Z104" s="82"/>
      <c r="AA104" s="81" t="s">
        <v>42</v>
      </c>
      <c r="AB104" s="82"/>
      <c r="AH104" s="1"/>
    </row>
    <row r="105" spans="1:34" ht="15.75" customHeight="1">
      <c r="B105" s="86"/>
      <c r="C105" s="91"/>
      <c r="D105" s="86"/>
      <c r="E105" s="86"/>
      <c r="F105" s="86"/>
      <c r="G105" s="86"/>
      <c r="H105" s="86"/>
      <c r="I105" s="86"/>
      <c r="J105" s="86"/>
      <c r="P105" s="79"/>
      <c r="Q105" s="79"/>
      <c r="R105" s="83" t="s">
        <v>43</v>
      </c>
      <c r="S105" s="83" t="s">
        <v>44</v>
      </c>
      <c r="T105" s="83" t="s">
        <v>63</v>
      </c>
      <c r="U105" s="83" t="s">
        <v>44</v>
      </c>
      <c r="V105" s="52"/>
      <c r="W105" s="79"/>
      <c r="X105" s="79"/>
      <c r="Y105" s="83" t="s">
        <v>43</v>
      </c>
      <c r="Z105" s="83" t="s">
        <v>44</v>
      </c>
      <c r="AA105" s="83" t="s">
        <v>43</v>
      </c>
      <c r="AB105" s="83" t="s">
        <v>44</v>
      </c>
      <c r="AH105" s="1"/>
    </row>
    <row r="106" spans="1:34" ht="15.75" customHeight="1">
      <c r="B106" s="86"/>
      <c r="C106" s="91"/>
      <c r="D106" s="86"/>
      <c r="E106" s="86"/>
      <c r="F106" s="86"/>
      <c r="G106" s="86"/>
      <c r="H106" s="86"/>
      <c r="I106" s="86"/>
      <c r="J106" s="86"/>
      <c r="P106" s="79"/>
      <c r="Q106" s="79"/>
      <c r="R106" s="84"/>
      <c r="S106" s="84"/>
      <c r="T106" s="84"/>
      <c r="U106" s="84"/>
      <c r="V106" s="52"/>
      <c r="W106" s="79"/>
      <c r="X106" s="79"/>
      <c r="Y106" s="84"/>
      <c r="Z106" s="84"/>
      <c r="AA106" s="84"/>
      <c r="AB106" s="84"/>
    </row>
    <row r="107" spans="1:34" ht="15.75" customHeight="1">
      <c r="B107" s="86"/>
      <c r="C107" s="91"/>
      <c r="D107" s="86"/>
      <c r="E107" s="86"/>
      <c r="F107" s="86"/>
      <c r="G107" s="86"/>
      <c r="H107" s="86"/>
      <c r="I107" s="86"/>
      <c r="J107" s="86"/>
      <c r="P107" s="79"/>
      <c r="Q107" s="79"/>
      <c r="R107" s="84"/>
      <c r="S107" s="84"/>
      <c r="T107" s="84"/>
      <c r="U107" s="84"/>
      <c r="V107" s="52"/>
      <c r="W107" s="79"/>
      <c r="X107" s="79"/>
      <c r="Y107" s="84"/>
      <c r="Z107" s="84"/>
      <c r="AA107" s="84"/>
      <c r="AB107" s="84"/>
    </row>
    <row r="108" spans="1:34" ht="15.75" customHeight="1">
      <c r="B108" s="86"/>
      <c r="C108" s="91"/>
      <c r="D108" s="86"/>
      <c r="E108" s="86"/>
      <c r="F108" s="86"/>
      <c r="G108" s="86"/>
      <c r="H108" s="86"/>
      <c r="I108" s="86"/>
      <c r="J108" s="86"/>
      <c r="P108" s="79"/>
      <c r="Q108" s="79"/>
      <c r="R108" s="84"/>
      <c r="S108" s="84"/>
      <c r="T108" s="84"/>
      <c r="U108" s="84"/>
      <c r="V108" s="52"/>
      <c r="W108" s="79"/>
      <c r="X108" s="79"/>
      <c r="Y108" s="84"/>
      <c r="Z108" s="84"/>
      <c r="AA108" s="84"/>
      <c r="AB108" s="84"/>
    </row>
    <row r="109" spans="1:34" ht="15.75" customHeight="1">
      <c r="B109" s="86"/>
      <c r="C109" s="91"/>
      <c r="D109" s="86"/>
      <c r="E109" s="86"/>
      <c r="F109" s="86"/>
      <c r="G109" s="86"/>
      <c r="H109" s="86"/>
      <c r="I109" s="86"/>
      <c r="J109" s="86"/>
      <c r="P109" s="80"/>
      <c r="Q109" s="80"/>
      <c r="R109" s="85"/>
      <c r="S109" s="85"/>
      <c r="T109" s="85"/>
      <c r="U109" s="85"/>
      <c r="V109" s="52"/>
      <c r="W109" s="80"/>
      <c r="X109" s="80"/>
      <c r="Y109" s="85"/>
      <c r="Z109" s="85"/>
      <c r="AA109" s="85"/>
      <c r="AB109" s="85"/>
    </row>
    <row r="110" spans="1:34" ht="15.75" customHeight="1">
      <c r="B110" s="86"/>
      <c r="C110" s="91"/>
      <c r="D110" s="86"/>
      <c r="E110" s="86"/>
      <c r="F110" s="86"/>
      <c r="G110" s="86"/>
      <c r="H110" s="86"/>
      <c r="I110" s="86"/>
      <c r="J110" s="86"/>
      <c r="P110" s="22">
        <v>3</v>
      </c>
      <c r="Q110" s="39">
        <v>0.125</v>
      </c>
      <c r="R110" s="22">
        <v>0</v>
      </c>
      <c r="S110" s="22" t="s">
        <v>46</v>
      </c>
      <c r="T110" s="22">
        <v>0</v>
      </c>
      <c r="U110" s="22" t="s">
        <v>46</v>
      </c>
      <c r="V110" s="74">
        <f>R110+R111</f>
        <v>0</v>
      </c>
      <c r="W110" s="40">
        <v>4</v>
      </c>
      <c r="X110" s="39">
        <v>0.125</v>
      </c>
      <c r="Y110" s="22">
        <v>0</v>
      </c>
      <c r="Z110" s="22" t="s">
        <v>46</v>
      </c>
      <c r="AA110" s="22">
        <v>0</v>
      </c>
      <c r="AB110" s="22" t="s">
        <v>46</v>
      </c>
      <c r="AC110" s="37">
        <f>Y110+Y111</f>
        <v>0</v>
      </c>
    </row>
    <row r="111" spans="1:34" ht="15.75" customHeight="1">
      <c r="B111" s="86"/>
      <c r="C111" s="92"/>
      <c r="D111" s="86"/>
      <c r="E111" s="86"/>
      <c r="F111" s="86"/>
      <c r="G111" s="86"/>
      <c r="H111" s="86"/>
      <c r="I111" s="86"/>
      <c r="J111" s="86"/>
      <c r="L111" s="1" t="s">
        <v>64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46</v>
      </c>
      <c r="T111" s="22">
        <v>0</v>
      </c>
      <c r="U111" s="22" t="s">
        <v>46</v>
      </c>
      <c r="V111" s="74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46</v>
      </c>
      <c r="AA111" s="22">
        <v>0</v>
      </c>
      <c r="AB111" s="22" t="s">
        <v>46</v>
      </c>
      <c r="AC111" s="37">
        <f t="shared" ref="AC111:AC156" si="3">Y111+Y112</f>
        <v>0</v>
      </c>
      <c r="AH111" s="15"/>
    </row>
    <row r="112" spans="1:34" ht="15.75" customHeight="1">
      <c r="A112" s="57">
        <v>5456</v>
      </c>
      <c r="B112" s="58">
        <v>1</v>
      </c>
      <c r="C112" s="59" t="s">
        <v>84</v>
      </c>
      <c r="D112" s="60" t="s">
        <v>92</v>
      </c>
      <c r="E112" s="61">
        <v>55.692565127206102</v>
      </c>
      <c r="F112" s="61">
        <v>37.5369964594354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46</v>
      </c>
      <c r="T112" s="22">
        <v>0</v>
      </c>
      <c r="U112" s="22" t="s">
        <v>46</v>
      </c>
      <c r="V112" s="74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46</v>
      </c>
      <c r="AA112" s="22">
        <v>0</v>
      </c>
      <c r="AB112" s="22" t="s">
        <v>46</v>
      </c>
      <c r="AC112" s="37">
        <f t="shared" si="3"/>
        <v>0</v>
      </c>
      <c r="AH112" s="15"/>
    </row>
    <row r="113" spans="1:34" ht="15.75" customHeight="1">
      <c r="A113" s="57">
        <v>4891</v>
      </c>
      <c r="B113" s="58">
        <f t="shared" ref="B113:B176" si="4">IF(C113=" ","",IF(C113=$L$9,B112,B112+1))</f>
        <v>2</v>
      </c>
      <c r="C113" s="59" t="s">
        <v>95</v>
      </c>
      <c r="D113" s="60" t="s">
        <v>92</v>
      </c>
      <c r="E113" s="61">
        <v>55.690842643851603</v>
      </c>
      <c r="F113" s="61">
        <v>37.540025398450503</v>
      </c>
      <c r="G113" s="58">
        <f t="shared" ref="G113:G176" si="5">IF(M113&gt;0,0,IF(N113&gt;0,1,""))</f>
        <v>0</v>
      </c>
      <c r="H113" s="62">
        <v>0.27</v>
      </c>
      <c r="I113" s="63">
        <f>IFERROR(IF(IF(ISERROR(H113-H112),"",H113-H112)&lt;0,"",H113-H112)," ")</f>
        <v>0.27</v>
      </c>
      <c r="J113" s="58">
        <f t="shared" ref="J113:J176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46</v>
      </c>
      <c r="T113" s="22">
        <v>0</v>
      </c>
      <c r="U113" s="22" t="s">
        <v>46</v>
      </c>
      <c r="V113" s="74">
        <f t="shared" si="2"/>
        <v>0</v>
      </c>
      <c r="W113" s="40">
        <v>4</v>
      </c>
      <c r="X113" s="39">
        <v>0.1875</v>
      </c>
      <c r="Y113" s="22">
        <v>0</v>
      </c>
      <c r="Z113" s="22" t="s">
        <v>46</v>
      </c>
      <c r="AA113" s="22">
        <v>0</v>
      </c>
      <c r="AB113" s="22" t="s">
        <v>46</v>
      </c>
      <c r="AC113" s="37">
        <f t="shared" si="3"/>
        <v>0</v>
      </c>
      <c r="AH113" s="65"/>
    </row>
    <row r="114" spans="1:34" ht="15.75" customHeight="1">
      <c r="A114" s="57">
        <v>4892</v>
      </c>
      <c r="B114" s="58">
        <f t="shared" si="4"/>
        <v>3</v>
      </c>
      <c r="C114" s="59" t="s">
        <v>94</v>
      </c>
      <c r="D114" s="60" t="s">
        <v>92</v>
      </c>
      <c r="E114" s="61">
        <v>55.6885872397973</v>
      </c>
      <c r="F114" s="61">
        <v>37.543890582901497</v>
      </c>
      <c r="G114" s="58">
        <f t="shared" si="5"/>
        <v>0</v>
      </c>
      <c r="H114" s="62">
        <v>0.62</v>
      </c>
      <c r="I114" s="63">
        <f t="shared" ref="I114:I177" si="7">IFERROR(IF(IF(ISERROR(H114-H113),"",H114-H113)&lt;0,"",H114-H113)," ")</f>
        <v>0.35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46</v>
      </c>
      <c r="T114" s="22">
        <v>0</v>
      </c>
      <c r="U114" s="22" t="s">
        <v>46</v>
      </c>
      <c r="V114" s="75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46</v>
      </c>
      <c r="AA114" s="22">
        <v>0</v>
      </c>
      <c r="AB114" s="22" t="s">
        <v>46</v>
      </c>
      <c r="AC114" s="37">
        <f t="shared" si="3"/>
        <v>0</v>
      </c>
      <c r="AH114" s="65"/>
    </row>
    <row r="115" spans="1:34" ht="15.75" customHeight="1">
      <c r="A115" s="57">
        <v>2643</v>
      </c>
      <c r="B115" s="58">
        <f t="shared" si="4"/>
        <v>4</v>
      </c>
      <c r="C115" s="59" t="s">
        <v>98</v>
      </c>
      <c r="D115" s="60" t="s">
        <v>77</v>
      </c>
      <c r="E115" s="61">
        <v>55.689475865146299</v>
      </c>
      <c r="F115" s="61">
        <v>37.548359086516797</v>
      </c>
      <c r="G115" s="58">
        <f t="shared" si="5"/>
        <v>0</v>
      </c>
      <c r="H115" s="62">
        <v>1.038</v>
      </c>
      <c r="I115" s="63">
        <f t="shared" si="7"/>
        <v>0.41800000000000004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46</v>
      </c>
      <c r="T115" s="22">
        <v>0</v>
      </c>
      <c r="U115" s="22" t="s">
        <v>46</v>
      </c>
      <c r="V115" s="75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46</v>
      </c>
      <c r="AA115" s="22">
        <v>0</v>
      </c>
      <c r="AB115" s="22" t="s">
        <v>46</v>
      </c>
      <c r="AC115" s="37">
        <f t="shared" si="3"/>
        <v>0</v>
      </c>
      <c r="AH115" s="65"/>
    </row>
    <row r="116" spans="1:34" ht="15.75" customHeight="1">
      <c r="A116" s="57">
        <v>2644</v>
      </c>
      <c r="B116" s="58">
        <f t="shared" si="4"/>
        <v>5</v>
      </c>
      <c r="C116" s="59" t="s">
        <v>97</v>
      </c>
      <c r="D116" s="60" t="s">
        <v>77</v>
      </c>
      <c r="E116" s="61">
        <v>55.691392160936402</v>
      </c>
      <c r="F116" s="61">
        <v>37.551751502464903</v>
      </c>
      <c r="G116" s="58">
        <f t="shared" si="5"/>
        <v>0</v>
      </c>
      <c r="H116" s="62">
        <v>1.34</v>
      </c>
      <c r="I116" s="63">
        <f t="shared" si="7"/>
        <v>0.30200000000000005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46</v>
      </c>
      <c r="T116" s="22">
        <v>0</v>
      </c>
      <c r="U116" s="22" t="s">
        <v>46</v>
      </c>
      <c r="V116" s="75">
        <f t="shared" si="2"/>
        <v>1</v>
      </c>
      <c r="W116" s="40">
        <v>4</v>
      </c>
      <c r="X116" s="39">
        <v>0.25</v>
      </c>
      <c r="Y116" s="22">
        <v>0</v>
      </c>
      <c r="Z116" s="22" t="s">
        <v>46</v>
      </c>
      <c r="AA116" s="22">
        <v>0</v>
      </c>
      <c r="AB116" s="22" t="s">
        <v>46</v>
      </c>
      <c r="AC116" s="37">
        <f t="shared" si="3"/>
        <v>0</v>
      </c>
      <c r="AH116" s="65"/>
    </row>
    <row r="117" spans="1:34" ht="15.75" customHeight="1">
      <c r="A117" s="57">
        <v>7102</v>
      </c>
      <c r="B117" s="58">
        <f t="shared" si="4"/>
        <v>6</v>
      </c>
      <c r="C117" s="59" t="s">
        <v>96</v>
      </c>
      <c r="D117" s="60" t="s">
        <v>106</v>
      </c>
      <c r="E117" s="61">
        <v>55.693725001364498</v>
      </c>
      <c r="F117" s="61">
        <v>37.557224862368201</v>
      </c>
      <c r="G117" s="58">
        <f t="shared" si="5"/>
        <v>0</v>
      </c>
      <c r="H117" s="62">
        <v>1.835</v>
      </c>
      <c r="I117" s="63">
        <f t="shared" si="7"/>
        <v>0.49499999999999988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1</v>
      </c>
      <c r="S117" s="22" t="s">
        <v>48</v>
      </c>
      <c r="T117" s="22">
        <v>1</v>
      </c>
      <c r="U117" s="22" t="s">
        <v>48</v>
      </c>
      <c r="V117" s="75">
        <f t="shared" si="2"/>
        <v>4</v>
      </c>
      <c r="W117" s="40">
        <v>4</v>
      </c>
      <c r="X117" s="39">
        <v>0.27083333333333331</v>
      </c>
      <c r="Y117" s="22">
        <v>0</v>
      </c>
      <c r="Z117" s="22" t="s">
        <v>46</v>
      </c>
      <c r="AA117" s="22">
        <v>0</v>
      </c>
      <c r="AB117" s="22" t="s">
        <v>46</v>
      </c>
      <c r="AC117" s="37">
        <f t="shared" si="3"/>
        <v>1</v>
      </c>
      <c r="AH117" s="65"/>
    </row>
    <row r="118" spans="1:34" ht="15.75" customHeight="1">
      <c r="A118" s="57">
        <v>8083</v>
      </c>
      <c r="B118" s="58">
        <f t="shared" si="4"/>
        <v>7</v>
      </c>
      <c r="C118" s="59" t="s">
        <v>107</v>
      </c>
      <c r="D118" s="60" t="s">
        <v>106</v>
      </c>
      <c r="E118" s="61">
        <v>55.691153726781899</v>
      </c>
      <c r="F118" s="61">
        <v>37.562352511624297</v>
      </c>
      <c r="G118" s="58">
        <f t="shared" si="5"/>
        <v>0</v>
      </c>
      <c r="H118" s="62">
        <v>2.2669999999999999</v>
      </c>
      <c r="I118" s="63">
        <f t="shared" si="7"/>
        <v>0.43199999999999994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75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48</v>
      </c>
      <c r="AA118" s="22">
        <v>1</v>
      </c>
      <c r="AB118" s="22" t="s">
        <v>48</v>
      </c>
      <c r="AC118" s="37">
        <f t="shared" si="3"/>
        <v>2</v>
      </c>
      <c r="AH118" s="65"/>
    </row>
    <row r="119" spans="1:34" ht="15.75" customHeight="1">
      <c r="A119" s="57">
        <v>8159</v>
      </c>
      <c r="B119" s="58">
        <f t="shared" si="4"/>
        <v>8</v>
      </c>
      <c r="C119" s="59" t="s">
        <v>93</v>
      </c>
      <c r="D119" s="60" t="s">
        <v>106</v>
      </c>
      <c r="E119" s="61">
        <v>55.6895172465508</v>
      </c>
      <c r="F119" s="61">
        <v>37.567080649865503</v>
      </c>
      <c r="G119" s="58">
        <f t="shared" si="5"/>
        <v>0</v>
      </c>
      <c r="H119" s="62">
        <v>2.6159999999999997</v>
      </c>
      <c r="I119" s="63">
        <f t="shared" si="7"/>
        <v>0.34899999999999975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3</v>
      </c>
      <c r="S119" s="22">
        <v>10</v>
      </c>
      <c r="T119" s="22">
        <v>3</v>
      </c>
      <c r="U119" s="22">
        <v>10</v>
      </c>
      <c r="V119" s="75">
        <f t="shared" si="2"/>
        <v>6</v>
      </c>
      <c r="W119" s="40">
        <v>4</v>
      </c>
      <c r="X119" s="39">
        <v>0.3125</v>
      </c>
      <c r="Y119" s="22">
        <v>1</v>
      </c>
      <c r="Z119" s="22" t="s">
        <v>48</v>
      </c>
      <c r="AA119" s="22">
        <v>1</v>
      </c>
      <c r="AB119" s="22" t="s">
        <v>48</v>
      </c>
      <c r="AC119" s="37">
        <f t="shared" si="3"/>
        <v>2</v>
      </c>
      <c r="AH119" s="65"/>
    </row>
    <row r="120" spans="1:34" ht="15.75" customHeight="1">
      <c r="A120" s="57">
        <v>8160</v>
      </c>
      <c r="B120" s="58">
        <f t="shared" si="4"/>
        <v>9</v>
      </c>
      <c r="C120" s="59" t="s">
        <v>108</v>
      </c>
      <c r="D120" s="60" t="s">
        <v>106</v>
      </c>
      <c r="E120" s="61">
        <v>55.6866736037991</v>
      </c>
      <c r="F120" s="61">
        <v>37.575440480054603</v>
      </c>
      <c r="G120" s="58">
        <f t="shared" si="5"/>
        <v>0</v>
      </c>
      <c r="H120" s="62">
        <v>2.6159999999999997</v>
      </c>
      <c r="I120" s="63">
        <f t="shared" si="7"/>
        <v>0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10</v>
      </c>
      <c r="T120" s="22">
        <v>3</v>
      </c>
      <c r="U120" s="22">
        <v>10</v>
      </c>
      <c r="V120" s="75">
        <f t="shared" si="2"/>
        <v>6</v>
      </c>
      <c r="W120" s="40">
        <v>4</v>
      </c>
      <c r="X120" s="39">
        <v>0.33333333333333331</v>
      </c>
      <c r="Y120" s="22">
        <v>1</v>
      </c>
      <c r="Z120" s="22" t="s">
        <v>48</v>
      </c>
      <c r="AA120" s="22">
        <v>1</v>
      </c>
      <c r="AB120" s="22" t="s">
        <v>48</v>
      </c>
      <c r="AC120" s="37">
        <f t="shared" si="3"/>
        <v>2</v>
      </c>
      <c r="AH120" s="65"/>
    </row>
    <row r="121" spans="1:34" ht="15.75" customHeight="1">
      <c r="A121" s="57">
        <v>4243</v>
      </c>
      <c r="B121" s="58">
        <f t="shared" si="4"/>
        <v>10</v>
      </c>
      <c r="C121" s="59" t="s">
        <v>89</v>
      </c>
      <c r="D121" s="60" t="s">
        <v>106</v>
      </c>
      <c r="E121" s="61">
        <v>55.685827589296601</v>
      </c>
      <c r="F121" s="61">
        <v>37.577913526769301</v>
      </c>
      <c r="G121" s="58">
        <f t="shared" si="5"/>
        <v>0</v>
      </c>
      <c r="H121" s="62">
        <v>2.8319999999999999</v>
      </c>
      <c r="I121" s="63">
        <f t="shared" si="7"/>
        <v>0.21600000000000019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3</v>
      </c>
      <c r="S121" s="22">
        <v>10</v>
      </c>
      <c r="T121" s="22">
        <v>3</v>
      </c>
      <c r="U121" s="22">
        <v>10</v>
      </c>
      <c r="V121" s="75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48</v>
      </c>
      <c r="AA121" s="22">
        <v>1</v>
      </c>
      <c r="AB121" s="22" t="s">
        <v>48</v>
      </c>
      <c r="AC121" s="37">
        <f t="shared" si="3"/>
        <v>2</v>
      </c>
      <c r="AH121" s="65"/>
    </row>
    <row r="122" spans="1:34" ht="15.75" customHeight="1">
      <c r="A122" s="57">
        <v>10714</v>
      </c>
      <c r="B122" s="58">
        <f t="shared" si="4"/>
        <v>11</v>
      </c>
      <c r="C122" s="59" t="s">
        <v>79</v>
      </c>
      <c r="D122" s="60" t="s">
        <v>106</v>
      </c>
      <c r="E122" s="61">
        <v>55.683987165635301</v>
      </c>
      <c r="F122" s="61">
        <v>37.583231254495701</v>
      </c>
      <c r="G122" s="58">
        <f t="shared" si="5"/>
        <v>0</v>
      </c>
      <c r="H122" s="62">
        <v>3.2239999999999998</v>
      </c>
      <c r="I122" s="63">
        <f t="shared" si="7"/>
        <v>0.3919999999999999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75">
        <f t="shared" si="2"/>
        <v>5</v>
      </c>
      <c r="W122" s="40">
        <v>4</v>
      </c>
      <c r="X122" s="39">
        <v>0.375</v>
      </c>
      <c r="Y122" s="22">
        <v>1</v>
      </c>
      <c r="Z122" s="22" t="s">
        <v>48</v>
      </c>
      <c r="AA122" s="22">
        <v>1</v>
      </c>
      <c r="AB122" s="22" t="s">
        <v>48</v>
      </c>
      <c r="AC122" s="37">
        <f t="shared" si="3"/>
        <v>2</v>
      </c>
      <c r="AH122" s="65"/>
    </row>
    <row r="123" spans="1:34" ht="15.75" customHeight="1">
      <c r="A123" s="57">
        <v>4244</v>
      </c>
      <c r="B123" s="58">
        <f t="shared" si="4"/>
        <v>12</v>
      </c>
      <c r="C123" s="59" t="s">
        <v>109</v>
      </c>
      <c r="D123" s="60" t="s">
        <v>106</v>
      </c>
      <c r="E123" s="61">
        <v>55.682462732787897</v>
      </c>
      <c r="F123" s="61">
        <v>37.588013390860901</v>
      </c>
      <c r="G123" s="58">
        <f t="shared" si="5"/>
        <v>0</v>
      </c>
      <c r="H123" s="62">
        <v>3.5719999999999996</v>
      </c>
      <c r="I123" s="63">
        <f t="shared" si="7"/>
        <v>0.34799999999999986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2</v>
      </c>
      <c r="S123" s="22" t="s">
        <v>73</v>
      </c>
      <c r="T123" s="22">
        <v>2</v>
      </c>
      <c r="U123" s="22" t="s">
        <v>73</v>
      </c>
      <c r="V123" s="75">
        <f t="shared" si="2"/>
        <v>3</v>
      </c>
      <c r="W123" s="40">
        <v>4</v>
      </c>
      <c r="X123" s="39">
        <v>0.39583333333333331</v>
      </c>
      <c r="Y123" s="22">
        <v>1</v>
      </c>
      <c r="Z123" s="22" t="s">
        <v>48</v>
      </c>
      <c r="AA123" s="22">
        <v>1</v>
      </c>
      <c r="AB123" s="22" t="s">
        <v>48</v>
      </c>
      <c r="AC123" s="37">
        <f t="shared" si="3"/>
        <v>3</v>
      </c>
      <c r="AH123" s="65"/>
    </row>
    <row r="124" spans="1:34" ht="15.75" customHeight="1">
      <c r="A124" s="57">
        <v>4245</v>
      </c>
      <c r="B124" s="58">
        <f t="shared" si="4"/>
        <v>13</v>
      </c>
      <c r="C124" s="59" t="s">
        <v>110</v>
      </c>
      <c r="D124" s="60" t="s">
        <v>106</v>
      </c>
      <c r="E124" s="61">
        <v>55.680707894540397</v>
      </c>
      <c r="F124" s="61">
        <v>37.592826562419702</v>
      </c>
      <c r="G124" s="58">
        <f t="shared" si="5"/>
        <v>0</v>
      </c>
      <c r="H124" s="62">
        <v>3.9329999999999998</v>
      </c>
      <c r="I124" s="63">
        <f t="shared" si="7"/>
        <v>0.36100000000000021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1</v>
      </c>
      <c r="S124" s="22" t="s">
        <v>73</v>
      </c>
      <c r="T124" s="22">
        <v>1</v>
      </c>
      <c r="U124" s="22" t="s">
        <v>73</v>
      </c>
      <c r="V124" s="75">
        <f t="shared" si="2"/>
        <v>3</v>
      </c>
      <c r="W124" s="40">
        <v>4</v>
      </c>
      <c r="X124" s="39">
        <v>0.41666666666666669</v>
      </c>
      <c r="Y124" s="22">
        <v>2</v>
      </c>
      <c r="Z124" s="22" t="s">
        <v>101</v>
      </c>
      <c r="AA124" s="22">
        <v>2</v>
      </c>
      <c r="AB124" s="22" t="s">
        <v>101</v>
      </c>
      <c r="AC124" s="37">
        <f t="shared" si="3"/>
        <v>3</v>
      </c>
      <c r="AH124" s="65"/>
    </row>
    <row r="125" spans="1:34" ht="15.75" customHeight="1">
      <c r="A125" s="57">
        <v>5362</v>
      </c>
      <c r="B125" s="58">
        <f t="shared" si="4"/>
        <v>14</v>
      </c>
      <c r="C125" s="59" t="s">
        <v>66</v>
      </c>
      <c r="D125" s="60" t="s">
        <v>65</v>
      </c>
      <c r="E125" s="61">
        <v>55.677810457940197</v>
      </c>
      <c r="F125" s="61">
        <v>37.597630083315302</v>
      </c>
      <c r="G125" s="58">
        <f t="shared" si="5"/>
        <v>0</v>
      </c>
      <c r="H125" s="62">
        <v>4.4180000000000001</v>
      </c>
      <c r="I125" s="63">
        <f t="shared" si="7"/>
        <v>0.48500000000000032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2</v>
      </c>
      <c r="S125" s="22" t="s">
        <v>73</v>
      </c>
      <c r="T125" s="22">
        <v>2</v>
      </c>
      <c r="U125" s="22" t="s">
        <v>73</v>
      </c>
      <c r="V125" s="75">
        <f t="shared" si="2"/>
        <v>3</v>
      </c>
      <c r="W125" s="40">
        <v>4</v>
      </c>
      <c r="X125" s="39">
        <v>0.4375</v>
      </c>
      <c r="Y125" s="22">
        <v>1</v>
      </c>
      <c r="Z125" s="22" t="s">
        <v>101</v>
      </c>
      <c r="AA125" s="22">
        <v>1</v>
      </c>
      <c r="AB125" s="22" t="s">
        <v>101</v>
      </c>
      <c r="AC125" s="37">
        <f t="shared" si="3"/>
        <v>3</v>
      </c>
      <c r="AH125" s="65"/>
    </row>
    <row r="126" spans="1:34" ht="15.75" customHeight="1">
      <c r="A126" s="57">
        <v>4266</v>
      </c>
      <c r="B126" s="58">
        <f t="shared" si="4"/>
        <v>15</v>
      </c>
      <c r="C126" s="59" t="s">
        <v>74</v>
      </c>
      <c r="D126" s="60" t="s">
        <v>99</v>
      </c>
      <c r="E126" s="61">
        <v>55.675061884524901</v>
      </c>
      <c r="F126" s="61">
        <v>37.597515108928903</v>
      </c>
      <c r="G126" s="58">
        <f t="shared" si="5"/>
        <v>0</v>
      </c>
      <c r="H126" s="62">
        <v>4.8220000000000001</v>
      </c>
      <c r="I126" s="63">
        <f t="shared" si="7"/>
        <v>0.40399999999999991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1</v>
      </c>
      <c r="S126" s="22" t="s">
        <v>73</v>
      </c>
      <c r="T126" s="22">
        <v>1</v>
      </c>
      <c r="U126" s="22" t="s">
        <v>73</v>
      </c>
      <c r="V126" s="75">
        <f t="shared" si="2"/>
        <v>3</v>
      </c>
      <c r="W126" s="40">
        <v>4</v>
      </c>
      <c r="X126" s="39">
        <v>0.45833333333333298</v>
      </c>
      <c r="Y126" s="22">
        <v>2</v>
      </c>
      <c r="Z126" s="22" t="s">
        <v>101</v>
      </c>
      <c r="AA126" s="22">
        <v>2</v>
      </c>
      <c r="AB126" s="22" t="s">
        <v>101</v>
      </c>
      <c r="AC126" s="37">
        <f t="shared" si="3"/>
        <v>4</v>
      </c>
      <c r="AH126" s="65"/>
    </row>
    <row r="127" spans="1:34" ht="15.75" customHeight="1">
      <c r="A127" s="57">
        <v>9905</v>
      </c>
      <c r="B127" s="58">
        <f t="shared" si="4"/>
        <v>16</v>
      </c>
      <c r="C127" s="59" t="s">
        <v>100</v>
      </c>
      <c r="D127" s="60" t="s">
        <v>99</v>
      </c>
      <c r="E127" s="61">
        <v>55.673251676246402</v>
      </c>
      <c r="F127" s="61">
        <v>37.595597056086802</v>
      </c>
      <c r="G127" s="58">
        <f t="shared" si="5"/>
        <v>0</v>
      </c>
      <c r="H127" s="62">
        <v>5.0739999999999998</v>
      </c>
      <c r="I127" s="63">
        <f t="shared" si="7"/>
        <v>0.25199999999999978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2</v>
      </c>
      <c r="S127" s="22" t="s">
        <v>73</v>
      </c>
      <c r="T127" s="22">
        <v>2</v>
      </c>
      <c r="U127" s="22" t="s">
        <v>73</v>
      </c>
      <c r="V127" s="75">
        <f t="shared" si="2"/>
        <v>3</v>
      </c>
      <c r="W127" s="40">
        <v>4</v>
      </c>
      <c r="X127" s="39">
        <v>0.47916666666666702</v>
      </c>
      <c r="Y127" s="22">
        <v>2</v>
      </c>
      <c r="Z127" s="22" t="s">
        <v>101</v>
      </c>
      <c r="AA127" s="22">
        <v>2</v>
      </c>
      <c r="AB127" s="22" t="s">
        <v>101</v>
      </c>
      <c r="AC127" s="37">
        <f t="shared" si="3"/>
        <v>4</v>
      </c>
      <c r="AH127" s="65"/>
    </row>
    <row r="128" spans="1:34" ht="15.75" customHeight="1">
      <c r="A128" s="57" t="s">
        <v>23</v>
      </c>
      <c r="B128" s="58">
        <f t="shared" si="4"/>
        <v>16</v>
      </c>
      <c r="C128" s="59" t="s">
        <v>23</v>
      </c>
      <c r="D128" s="60" t="s">
        <v>70</v>
      </c>
      <c r="E128" s="61" t="s">
        <v>70</v>
      </c>
      <c r="F128" s="61" t="s">
        <v>70</v>
      </c>
      <c r="G128" s="58">
        <f t="shared" si="5"/>
        <v>0</v>
      </c>
      <c r="H128" s="62">
        <v>5.2960000000000003</v>
      </c>
      <c r="I128" s="63">
        <f t="shared" si="7"/>
        <v>0.22200000000000042</v>
      </c>
      <c r="J128" s="58" t="str">
        <f t="shared" si="6"/>
        <v xml:space="preserve"> </v>
      </c>
      <c r="L128" s="14">
        <v>17</v>
      </c>
      <c r="M128" s="64">
        <v>999</v>
      </c>
      <c r="N128" s="64">
        <v>0</v>
      </c>
      <c r="O128" s="56"/>
      <c r="P128" s="66">
        <v>3</v>
      </c>
      <c r="Q128" s="67">
        <v>0.5</v>
      </c>
      <c r="R128" s="22">
        <v>1</v>
      </c>
      <c r="S128" s="22" t="s">
        <v>73</v>
      </c>
      <c r="T128" s="22">
        <v>1</v>
      </c>
      <c r="U128" s="22" t="s">
        <v>73</v>
      </c>
      <c r="V128" s="75">
        <f t="shared" si="2"/>
        <v>3</v>
      </c>
      <c r="W128" s="40">
        <v>4</v>
      </c>
      <c r="X128" s="39">
        <v>0.5</v>
      </c>
      <c r="Y128" s="22">
        <v>2</v>
      </c>
      <c r="Z128" s="22" t="s">
        <v>101</v>
      </c>
      <c r="AA128" s="22">
        <v>2</v>
      </c>
      <c r="AB128" s="22" t="s">
        <v>101</v>
      </c>
      <c r="AC128" s="37">
        <f t="shared" si="3"/>
        <v>4</v>
      </c>
      <c r="AH128" s="65"/>
    </row>
    <row r="129" spans="1:34" ht="15.75" customHeight="1">
      <c r="A129" s="57">
        <v>4256</v>
      </c>
      <c r="B129" s="58">
        <f t="shared" si="4"/>
        <v>17</v>
      </c>
      <c r="C129" s="59" t="s">
        <v>100</v>
      </c>
      <c r="D129" s="60" t="s">
        <v>99</v>
      </c>
      <c r="E129" s="61">
        <v>55.6737271281728</v>
      </c>
      <c r="F129" s="61">
        <v>37.596483074543002</v>
      </c>
      <c r="G129" s="58">
        <f t="shared" si="5"/>
        <v>1</v>
      </c>
      <c r="H129" s="62">
        <v>0</v>
      </c>
      <c r="I129" s="63" t="str">
        <f t="shared" si="7"/>
        <v/>
      </c>
      <c r="J129" s="58">
        <f t="shared" si="6"/>
        <v>1</v>
      </c>
      <c r="L129" s="14">
        <v>18</v>
      </c>
      <c r="M129" s="64">
        <v>0</v>
      </c>
      <c r="N129" s="64">
        <v>1</v>
      </c>
      <c r="O129" s="56"/>
      <c r="P129" s="66">
        <v>3</v>
      </c>
      <c r="Q129" s="67">
        <v>0.52083333333333337</v>
      </c>
      <c r="R129" s="22">
        <v>2</v>
      </c>
      <c r="S129" s="22" t="s">
        <v>73</v>
      </c>
      <c r="T129" s="22">
        <v>2</v>
      </c>
      <c r="U129" s="22" t="s">
        <v>73</v>
      </c>
      <c r="V129" s="75">
        <f t="shared" si="2"/>
        <v>3</v>
      </c>
      <c r="W129" s="40">
        <v>4</v>
      </c>
      <c r="X129" s="39">
        <v>0.52083333333333337</v>
      </c>
      <c r="Y129" s="22">
        <v>2</v>
      </c>
      <c r="Z129" s="22" t="s">
        <v>101</v>
      </c>
      <c r="AA129" s="22">
        <v>2</v>
      </c>
      <c r="AB129" s="22" t="s">
        <v>101</v>
      </c>
      <c r="AC129" s="37">
        <f t="shared" si="3"/>
        <v>3</v>
      </c>
      <c r="AH129" s="65"/>
    </row>
    <row r="130" spans="1:34" ht="15.75" customHeight="1">
      <c r="A130" s="57">
        <v>4257</v>
      </c>
      <c r="B130" s="58">
        <f t="shared" si="4"/>
        <v>18</v>
      </c>
      <c r="C130" s="59" t="s">
        <v>74</v>
      </c>
      <c r="D130" s="60" t="s">
        <v>99</v>
      </c>
      <c r="E130" s="61">
        <v>55.675265937994901</v>
      </c>
      <c r="F130" s="61">
        <v>37.598186014266602</v>
      </c>
      <c r="G130" s="58">
        <f t="shared" si="5"/>
        <v>1</v>
      </c>
      <c r="H130" s="62">
        <v>0.20200000000000001</v>
      </c>
      <c r="I130" s="63">
        <f t="shared" si="7"/>
        <v>0.20200000000000001</v>
      </c>
      <c r="J130" s="58">
        <f t="shared" si="6"/>
        <v>2</v>
      </c>
      <c r="L130" s="14">
        <v>19</v>
      </c>
      <c r="M130" s="64">
        <v>0</v>
      </c>
      <c r="N130" s="64">
        <v>2</v>
      </c>
      <c r="O130" s="56" t="s">
        <v>70</v>
      </c>
      <c r="P130" s="66">
        <v>3</v>
      </c>
      <c r="Q130" s="67">
        <v>0.54166666666666663</v>
      </c>
      <c r="R130" s="22">
        <v>1</v>
      </c>
      <c r="S130" s="22" t="s">
        <v>73</v>
      </c>
      <c r="T130" s="22">
        <v>1</v>
      </c>
      <c r="U130" s="22" t="s">
        <v>73</v>
      </c>
      <c r="V130" s="75">
        <f t="shared" si="2"/>
        <v>3</v>
      </c>
      <c r="W130" s="40">
        <v>4</v>
      </c>
      <c r="X130" s="39">
        <v>0.54166666666666663</v>
      </c>
      <c r="Y130" s="22">
        <v>1</v>
      </c>
      <c r="Z130" s="22" t="s">
        <v>101</v>
      </c>
      <c r="AA130" s="22">
        <v>1</v>
      </c>
      <c r="AB130" s="22" t="s">
        <v>101</v>
      </c>
      <c r="AC130" s="37">
        <f t="shared" si="3"/>
        <v>3</v>
      </c>
      <c r="AH130" s="65"/>
    </row>
    <row r="131" spans="1:34" ht="15.75" customHeight="1">
      <c r="A131" s="57">
        <v>5361</v>
      </c>
      <c r="B131" s="58">
        <f t="shared" si="4"/>
        <v>19</v>
      </c>
      <c r="C131" s="59" t="s">
        <v>66</v>
      </c>
      <c r="D131" s="60" t="s">
        <v>65</v>
      </c>
      <c r="E131" s="61">
        <v>55.678214814620901</v>
      </c>
      <c r="F131" s="61">
        <v>37.597704417176203</v>
      </c>
      <c r="G131" s="58">
        <f t="shared" si="5"/>
        <v>1</v>
      </c>
      <c r="H131" s="62">
        <v>0.63100000000000001</v>
      </c>
      <c r="I131" s="63">
        <f t="shared" si="7"/>
        <v>0.42899999999999999</v>
      </c>
      <c r="J131" s="58">
        <f t="shared" si="6"/>
        <v>3</v>
      </c>
      <c r="L131" s="14">
        <v>20</v>
      </c>
      <c r="M131" s="64">
        <v>0</v>
      </c>
      <c r="N131" s="64">
        <v>3</v>
      </c>
      <c r="O131" s="56"/>
      <c r="P131" s="66">
        <v>3</v>
      </c>
      <c r="Q131" s="67">
        <v>0.5625</v>
      </c>
      <c r="R131" s="22">
        <v>2</v>
      </c>
      <c r="S131" s="22" t="s">
        <v>73</v>
      </c>
      <c r="T131" s="22">
        <v>2</v>
      </c>
      <c r="U131" s="22" t="s">
        <v>73</v>
      </c>
      <c r="V131" s="75">
        <f t="shared" si="2"/>
        <v>3</v>
      </c>
      <c r="W131" s="40">
        <v>4</v>
      </c>
      <c r="X131" s="39">
        <v>0.5625</v>
      </c>
      <c r="Y131" s="22">
        <v>2</v>
      </c>
      <c r="Z131" s="22" t="s">
        <v>101</v>
      </c>
      <c r="AA131" s="22">
        <v>2</v>
      </c>
      <c r="AB131" s="22" t="s">
        <v>101</v>
      </c>
      <c r="AC131" s="37">
        <f t="shared" si="3"/>
        <v>4</v>
      </c>
      <c r="AH131" s="65"/>
    </row>
    <row r="132" spans="1:34" ht="15.75" customHeight="1">
      <c r="A132" s="57">
        <v>4238</v>
      </c>
      <c r="B132" s="58">
        <f t="shared" si="4"/>
        <v>20</v>
      </c>
      <c r="C132" s="59" t="s">
        <v>110</v>
      </c>
      <c r="D132" s="60" t="s">
        <v>106</v>
      </c>
      <c r="E132" s="61">
        <v>55.681272900421</v>
      </c>
      <c r="F132" s="61">
        <v>37.5917574174942</v>
      </c>
      <c r="G132" s="58">
        <f t="shared" si="5"/>
        <v>1</v>
      </c>
      <c r="H132" s="62">
        <v>1.1930000000000001</v>
      </c>
      <c r="I132" s="63">
        <f t="shared" si="7"/>
        <v>0.56200000000000006</v>
      </c>
      <c r="J132" s="58">
        <f t="shared" si="6"/>
        <v>4</v>
      </c>
      <c r="L132" s="14">
        <v>21</v>
      </c>
      <c r="M132" s="64">
        <v>0</v>
      </c>
      <c r="N132" s="64">
        <v>4</v>
      </c>
      <c r="O132" s="56"/>
      <c r="P132" s="66">
        <v>3</v>
      </c>
      <c r="Q132" s="67">
        <v>0.58333333333333337</v>
      </c>
      <c r="R132" s="22">
        <v>1</v>
      </c>
      <c r="S132" s="22" t="s">
        <v>73</v>
      </c>
      <c r="T132" s="22">
        <v>1</v>
      </c>
      <c r="U132" s="22" t="s">
        <v>73</v>
      </c>
      <c r="V132" s="75">
        <f t="shared" si="2"/>
        <v>3</v>
      </c>
      <c r="W132" s="40">
        <v>4</v>
      </c>
      <c r="X132" s="39">
        <v>0.58333333333333337</v>
      </c>
      <c r="Y132" s="22">
        <v>2</v>
      </c>
      <c r="Z132" s="22" t="s">
        <v>101</v>
      </c>
      <c r="AA132" s="22">
        <v>2</v>
      </c>
      <c r="AB132" s="22" t="s">
        <v>101</v>
      </c>
      <c r="AC132" s="37">
        <f t="shared" si="3"/>
        <v>4</v>
      </c>
      <c r="AH132" s="65"/>
    </row>
    <row r="133" spans="1:34" ht="15.75" customHeight="1">
      <c r="A133" s="57">
        <v>4239</v>
      </c>
      <c r="B133" s="58">
        <f t="shared" si="4"/>
        <v>21</v>
      </c>
      <c r="C133" s="59" t="s">
        <v>109</v>
      </c>
      <c r="D133" s="60" t="s">
        <v>106</v>
      </c>
      <c r="E133" s="61">
        <v>55.683144438921801</v>
      </c>
      <c r="F133" s="61">
        <v>37.587807202590596</v>
      </c>
      <c r="G133" s="58">
        <f t="shared" si="5"/>
        <v>1</v>
      </c>
      <c r="H133" s="62">
        <v>1.518</v>
      </c>
      <c r="I133" s="63">
        <f t="shared" si="7"/>
        <v>0.32499999999999996</v>
      </c>
      <c r="J133" s="58">
        <f t="shared" si="6"/>
        <v>5</v>
      </c>
      <c r="L133" s="14">
        <v>22</v>
      </c>
      <c r="M133" s="64">
        <v>0</v>
      </c>
      <c r="N133" s="64">
        <v>5</v>
      </c>
      <c r="O133" s="56"/>
      <c r="P133" s="66">
        <v>3</v>
      </c>
      <c r="Q133" s="67">
        <v>0.60416666666666663</v>
      </c>
      <c r="R133" s="22">
        <v>2</v>
      </c>
      <c r="S133" s="22" t="s">
        <v>73</v>
      </c>
      <c r="T133" s="22">
        <v>2</v>
      </c>
      <c r="U133" s="22" t="s">
        <v>73</v>
      </c>
      <c r="V133" s="75">
        <f t="shared" si="2"/>
        <v>3</v>
      </c>
      <c r="W133" s="40">
        <v>4</v>
      </c>
      <c r="X133" s="39">
        <v>0.60416666666666663</v>
      </c>
      <c r="Y133" s="22">
        <v>2</v>
      </c>
      <c r="Z133" s="22" t="s">
        <v>101</v>
      </c>
      <c r="AA133" s="22">
        <v>2</v>
      </c>
      <c r="AB133" s="22" t="s">
        <v>101</v>
      </c>
      <c r="AC133" s="37">
        <f t="shared" si="3"/>
        <v>4</v>
      </c>
      <c r="AH133" s="65"/>
    </row>
    <row r="134" spans="1:34" ht="15.75" customHeight="1">
      <c r="A134" s="57">
        <v>4240</v>
      </c>
      <c r="B134" s="58">
        <f t="shared" si="4"/>
        <v>22</v>
      </c>
      <c r="C134" s="59" t="s">
        <v>89</v>
      </c>
      <c r="D134" s="60" t="s">
        <v>106</v>
      </c>
      <c r="E134" s="61">
        <v>55.686170023904999</v>
      </c>
      <c r="F134" s="61">
        <v>37.5790333158942</v>
      </c>
      <c r="G134" s="58">
        <f t="shared" si="5"/>
        <v>1</v>
      </c>
      <c r="H134" s="62">
        <v>2.165</v>
      </c>
      <c r="I134" s="63">
        <f t="shared" si="7"/>
        <v>0.64700000000000002</v>
      </c>
      <c r="J134" s="58">
        <f t="shared" si="6"/>
        <v>6</v>
      </c>
      <c r="L134" s="14">
        <v>23</v>
      </c>
      <c r="M134" s="64">
        <v>0</v>
      </c>
      <c r="N134" s="64">
        <v>6</v>
      </c>
      <c r="O134" s="56"/>
      <c r="P134" s="66">
        <v>3</v>
      </c>
      <c r="Q134" s="67">
        <v>0.625</v>
      </c>
      <c r="R134" s="22">
        <v>1</v>
      </c>
      <c r="S134" s="22" t="s">
        <v>73</v>
      </c>
      <c r="T134" s="22">
        <v>1</v>
      </c>
      <c r="U134" s="22" t="s">
        <v>73</v>
      </c>
      <c r="V134" s="75">
        <f t="shared" si="2"/>
        <v>3</v>
      </c>
      <c r="W134" s="40">
        <v>4</v>
      </c>
      <c r="X134" s="39">
        <v>0.625</v>
      </c>
      <c r="Y134" s="22">
        <v>2</v>
      </c>
      <c r="Z134" s="22" t="s">
        <v>101</v>
      </c>
      <c r="AA134" s="22">
        <v>2</v>
      </c>
      <c r="AB134" s="22" t="s">
        <v>101</v>
      </c>
      <c r="AC134" s="37">
        <f t="shared" si="3"/>
        <v>3</v>
      </c>
      <c r="AH134" s="65"/>
    </row>
    <row r="135" spans="1:34" ht="15.75" customHeight="1">
      <c r="A135" s="57">
        <v>4241</v>
      </c>
      <c r="B135" s="58">
        <f t="shared" si="4"/>
        <v>23</v>
      </c>
      <c r="C135" s="59" t="s">
        <v>111</v>
      </c>
      <c r="D135" s="60" t="s">
        <v>106</v>
      </c>
      <c r="E135" s="61">
        <v>55.687332430363902</v>
      </c>
      <c r="F135" s="61">
        <v>37.575569388609999</v>
      </c>
      <c r="G135" s="58">
        <f t="shared" si="5"/>
        <v>1</v>
      </c>
      <c r="H135" s="62">
        <v>2.4180000000000001</v>
      </c>
      <c r="I135" s="63">
        <f t="shared" si="7"/>
        <v>0.25300000000000011</v>
      </c>
      <c r="J135" s="58">
        <f t="shared" si="6"/>
        <v>7</v>
      </c>
      <c r="L135" s="14">
        <v>24</v>
      </c>
      <c r="M135" s="64">
        <v>0</v>
      </c>
      <c r="N135" s="64">
        <v>7</v>
      </c>
      <c r="O135" s="56"/>
      <c r="P135" s="66">
        <v>3</v>
      </c>
      <c r="Q135" s="67">
        <v>0.64583333333333337</v>
      </c>
      <c r="R135" s="22">
        <v>2</v>
      </c>
      <c r="S135" s="22" t="s">
        <v>73</v>
      </c>
      <c r="T135" s="22">
        <v>2</v>
      </c>
      <c r="U135" s="22" t="s">
        <v>73</v>
      </c>
      <c r="V135" s="75">
        <f t="shared" si="2"/>
        <v>4</v>
      </c>
      <c r="W135" s="40">
        <v>4</v>
      </c>
      <c r="X135" s="39">
        <v>0.64583333333333337</v>
      </c>
      <c r="Y135" s="22">
        <v>1</v>
      </c>
      <c r="Z135" s="22" t="s">
        <v>101</v>
      </c>
      <c r="AA135" s="22">
        <v>1</v>
      </c>
      <c r="AB135" s="22" t="s">
        <v>101</v>
      </c>
      <c r="AC135" s="37">
        <f t="shared" si="3"/>
        <v>3</v>
      </c>
      <c r="AH135" s="65"/>
    </row>
    <row r="136" spans="1:34" ht="15.75" customHeight="1">
      <c r="A136" s="57">
        <v>8158</v>
      </c>
      <c r="B136" s="58">
        <f t="shared" si="4"/>
        <v>24</v>
      </c>
      <c r="C136" s="59" t="s">
        <v>93</v>
      </c>
      <c r="D136" s="60" t="s">
        <v>106</v>
      </c>
      <c r="E136" s="61">
        <v>55.689546964749503</v>
      </c>
      <c r="F136" s="61">
        <v>37.569157833544601</v>
      </c>
      <c r="G136" s="58">
        <f t="shared" si="5"/>
        <v>1</v>
      </c>
      <c r="H136" s="62">
        <v>2.843</v>
      </c>
      <c r="I136" s="63">
        <f t="shared" si="7"/>
        <v>0.42499999999999982</v>
      </c>
      <c r="J136" s="58">
        <f t="shared" si="6"/>
        <v>8</v>
      </c>
      <c r="L136" s="14">
        <v>25</v>
      </c>
      <c r="M136" s="64">
        <v>0</v>
      </c>
      <c r="N136" s="64">
        <v>8</v>
      </c>
      <c r="O136" s="56"/>
      <c r="P136" s="66">
        <v>3</v>
      </c>
      <c r="Q136" s="67">
        <v>0.66666666666666663</v>
      </c>
      <c r="R136" s="22">
        <v>2</v>
      </c>
      <c r="S136" s="22" t="s">
        <v>90</v>
      </c>
      <c r="T136" s="22">
        <v>2</v>
      </c>
      <c r="U136" s="22" t="s">
        <v>90</v>
      </c>
      <c r="V136" s="75">
        <f t="shared" si="2"/>
        <v>4</v>
      </c>
      <c r="W136" s="40">
        <v>4</v>
      </c>
      <c r="X136" s="39">
        <v>0.66666666666666663</v>
      </c>
      <c r="Y136" s="22">
        <v>2</v>
      </c>
      <c r="Z136" s="22" t="s">
        <v>101</v>
      </c>
      <c r="AA136" s="22">
        <v>2</v>
      </c>
      <c r="AB136" s="22" t="s">
        <v>101</v>
      </c>
      <c r="AC136" s="37">
        <f t="shared" si="3"/>
        <v>4</v>
      </c>
      <c r="AH136" s="65"/>
    </row>
    <row r="137" spans="1:34" ht="15.75" customHeight="1">
      <c r="A137" s="57">
        <v>8087</v>
      </c>
      <c r="B137" s="58">
        <f t="shared" si="4"/>
        <v>25</v>
      </c>
      <c r="C137" s="59" t="s">
        <v>107</v>
      </c>
      <c r="D137" s="60" t="s">
        <v>106</v>
      </c>
      <c r="E137" s="61">
        <v>55.692447653542303</v>
      </c>
      <c r="F137" s="61">
        <v>37.561230163104497</v>
      </c>
      <c r="G137" s="58">
        <f t="shared" si="5"/>
        <v>1</v>
      </c>
      <c r="H137" s="62">
        <v>3.44</v>
      </c>
      <c r="I137" s="63">
        <f t="shared" si="7"/>
        <v>0.59699999999999998</v>
      </c>
      <c r="J137" s="58">
        <f t="shared" si="6"/>
        <v>9</v>
      </c>
      <c r="L137" s="14">
        <v>26</v>
      </c>
      <c r="M137" s="64">
        <v>0</v>
      </c>
      <c r="N137" s="64">
        <v>9</v>
      </c>
      <c r="O137" s="56"/>
      <c r="P137" s="66">
        <v>3</v>
      </c>
      <c r="Q137" s="67">
        <v>0.6875</v>
      </c>
      <c r="R137" s="22">
        <v>2</v>
      </c>
      <c r="S137" s="22" t="s">
        <v>90</v>
      </c>
      <c r="T137" s="22">
        <v>2</v>
      </c>
      <c r="U137" s="22" t="s">
        <v>90</v>
      </c>
      <c r="V137" s="75">
        <f t="shared" si="2"/>
        <v>5</v>
      </c>
      <c r="W137" s="40">
        <v>4</v>
      </c>
      <c r="X137" s="39">
        <v>0.6875</v>
      </c>
      <c r="Y137" s="22">
        <v>2</v>
      </c>
      <c r="Z137" s="22" t="s">
        <v>101</v>
      </c>
      <c r="AA137" s="22">
        <v>2</v>
      </c>
      <c r="AB137" s="22" t="s">
        <v>101</v>
      </c>
      <c r="AC137" s="37">
        <f t="shared" si="3"/>
        <v>4</v>
      </c>
      <c r="AH137" s="65"/>
    </row>
    <row r="138" spans="1:34" ht="15.75" customHeight="1">
      <c r="A138" s="57">
        <v>2658</v>
      </c>
      <c r="B138" s="58">
        <f t="shared" si="4"/>
        <v>26</v>
      </c>
      <c r="C138" s="59" t="s">
        <v>96</v>
      </c>
      <c r="D138" s="60" t="s">
        <v>77</v>
      </c>
      <c r="E138" s="61">
        <v>55.694247076324402</v>
      </c>
      <c r="F138" s="61">
        <v>37.555881826782297</v>
      </c>
      <c r="G138" s="58">
        <f t="shared" si="5"/>
        <v>1</v>
      </c>
      <c r="H138" s="62">
        <v>3.9020000000000001</v>
      </c>
      <c r="I138" s="63">
        <f t="shared" si="7"/>
        <v>0.46200000000000019</v>
      </c>
      <c r="J138" s="58">
        <f t="shared" si="6"/>
        <v>10</v>
      </c>
      <c r="L138" s="14">
        <v>27</v>
      </c>
      <c r="M138" s="64">
        <v>0</v>
      </c>
      <c r="N138" s="64">
        <v>10</v>
      </c>
      <c r="O138" s="56"/>
      <c r="P138" s="66">
        <v>3</v>
      </c>
      <c r="Q138" s="67">
        <v>0.70833333333333337</v>
      </c>
      <c r="R138" s="22">
        <v>3</v>
      </c>
      <c r="S138" s="22" t="s">
        <v>90</v>
      </c>
      <c r="T138" s="22">
        <v>3</v>
      </c>
      <c r="U138" s="22" t="s">
        <v>90</v>
      </c>
      <c r="V138" s="75">
        <f t="shared" si="2"/>
        <v>5</v>
      </c>
      <c r="W138" s="40">
        <v>4</v>
      </c>
      <c r="X138" s="39">
        <v>0.70833333333333337</v>
      </c>
      <c r="Y138" s="22">
        <v>2</v>
      </c>
      <c r="Z138" s="22" t="s">
        <v>101</v>
      </c>
      <c r="AA138" s="22">
        <v>2</v>
      </c>
      <c r="AB138" s="22" t="s">
        <v>101</v>
      </c>
      <c r="AC138" s="37">
        <f t="shared" si="3"/>
        <v>4</v>
      </c>
      <c r="AH138" s="65"/>
    </row>
    <row r="139" spans="1:34" ht="15.75" customHeight="1">
      <c r="A139" s="57">
        <v>2659</v>
      </c>
      <c r="B139" s="58">
        <f t="shared" si="4"/>
        <v>27</v>
      </c>
      <c r="C139" s="59" t="s">
        <v>97</v>
      </c>
      <c r="D139" s="60" t="s">
        <v>77</v>
      </c>
      <c r="E139" s="61">
        <v>55.6910768491516</v>
      </c>
      <c r="F139" s="61">
        <v>37.5502947864478</v>
      </c>
      <c r="G139" s="58">
        <f t="shared" si="5"/>
        <v>1</v>
      </c>
      <c r="H139" s="62">
        <v>4.4000000000000004</v>
      </c>
      <c r="I139" s="63">
        <f t="shared" si="7"/>
        <v>0.49800000000000022</v>
      </c>
      <c r="J139" s="58">
        <f t="shared" si="6"/>
        <v>11</v>
      </c>
      <c r="L139" s="14">
        <v>28</v>
      </c>
      <c r="M139" s="64">
        <v>0</v>
      </c>
      <c r="N139" s="64">
        <v>11</v>
      </c>
      <c r="O139" s="56"/>
      <c r="P139" s="66">
        <v>3</v>
      </c>
      <c r="Q139" s="67">
        <v>0.72916666666666663</v>
      </c>
      <c r="R139" s="22">
        <v>2</v>
      </c>
      <c r="S139" s="22" t="s">
        <v>90</v>
      </c>
      <c r="T139" s="22">
        <v>2</v>
      </c>
      <c r="U139" s="22" t="s">
        <v>90</v>
      </c>
      <c r="V139" s="75">
        <f t="shared" si="2"/>
        <v>5</v>
      </c>
      <c r="W139" s="40">
        <v>4</v>
      </c>
      <c r="X139" s="39">
        <v>0.72916666666666663</v>
      </c>
      <c r="Y139" s="22">
        <v>2</v>
      </c>
      <c r="Z139" s="22" t="s">
        <v>101</v>
      </c>
      <c r="AA139" s="22">
        <v>2</v>
      </c>
      <c r="AB139" s="22" t="s">
        <v>101</v>
      </c>
      <c r="AC139" s="37">
        <f t="shared" si="3"/>
        <v>3</v>
      </c>
      <c r="AH139" s="65"/>
    </row>
    <row r="140" spans="1:34" ht="15.75" customHeight="1">
      <c r="A140" s="57">
        <v>2660</v>
      </c>
      <c r="B140" s="58">
        <f t="shared" si="4"/>
        <v>28</v>
      </c>
      <c r="C140" s="59" t="s">
        <v>98</v>
      </c>
      <c r="D140" s="60" t="s">
        <v>77</v>
      </c>
      <c r="E140" s="61">
        <v>55.689397054952899</v>
      </c>
      <c r="F140" s="61">
        <v>37.547331517359702</v>
      </c>
      <c r="G140" s="58">
        <f t="shared" si="5"/>
        <v>1</v>
      </c>
      <c r="H140" s="62">
        <v>4.6640000000000006</v>
      </c>
      <c r="I140" s="63">
        <f t="shared" si="7"/>
        <v>0.26400000000000023</v>
      </c>
      <c r="J140" s="58">
        <f t="shared" si="6"/>
        <v>12</v>
      </c>
      <c r="L140" s="14">
        <v>29</v>
      </c>
      <c r="M140" s="64">
        <v>0</v>
      </c>
      <c r="N140" s="64">
        <v>12</v>
      </c>
      <c r="O140" s="56"/>
      <c r="P140" s="66">
        <v>3</v>
      </c>
      <c r="Q140" s="67">
        <v>0.75</v>
      </c>
      <c r="R140" s="22">
        <v>3</v>
      </c>
      <c r="S140" s="22" t="s">
        <v>90</v>
      </c>
      <c r="T140" s="22">
        <v>3</v>
      </c>
      <c r="U140" s="22" t="s">
        <v>90</v>
      </c>
      <c r="V140" s="75">
        <f t="shared" si="2"/>
        <v>5</v>
      </c>
      <c r="W140" s="40">
        <v>4</v>
      </c>
      <c r="X140" s="39">
        <v>0.75</v>
      </c>
      <c r="Y140" s="22">
        <v>1</v>
      </c>
      <c r="Z140" s="22" t="s">
        <v>101</v>
      </c>
      <c r="AA140" s="22">
        <v>1</v>
      </c>
      <c r="AB140" s="22" t="s">
        <v>101</v>
      </c>
      <c r="AC140" s="37">
        <f t="shared" si="3"/>
        <v>3</v>
      </c>
      <c r="AH140" s="65"/>
    </row>
    <row r="141" spans="1:34" ht="15.75" customHeight="1">
      <c r="A141" s="57">
        <v>4901</v>
      </c>
      <c r="B141" s="58">
        <f t="shared" si="4"/>
        <v>29</v>
      </c>
      <c r="C141" s="59" t="s">
        <v>94</v>
      </c>
      <c r="D141" s="60" t="s">
        <v>92</v>
      </c>
      <c r="E141" s="61">
        <v>55.688853540326498</v>
      </c>
      <c r="F141" s="61">
        <v>37.544044236626299</v>
      </c>
      <c r="G141" s="58">
        <f t="shared" si="5"/>
        <v>1</v>
      </c>
      <c r="H141" s="62">
        <v>4.9350000000000005</v>
      </c>
      <c r="I141" s="63">
        <f t="shared" si="7"/>
        <v>0.27099999999999991</v>
      </c>
      <c r="J141" s="58">
        <f t="shared" si="6"/>
        <v>13</v>
      </c>
      <c r="L141" s="14">
        <v>30</v>
      </c>
      <c r="M141" s="64">
        <v>0</v>
      </c>
      <c r="N141" s="64">
        <v>13</v>
      </c>
      <c r="O141" s="56"/>
      <c r="P141" s="66">
        <v>3</v>
      </c>
      <c r="Q141" s="67">
        <v>0.77083333333333337</v>
      </c>
      <c r="R141" s="22">
        <v>2</v>
      </c>
      <c r="S141" s="22" t="s">
        <v>90</v>
      </c>
      <c r="T141" s="22">
        <v>2</v>
      </c>
      <c r="U141" s="22" t="s">
        <v>90</v>
      </c>
      <c r="V141" s="75">
        <f t="shared" si="2"/>
        <v>3</v>
      </c>
      <c r="W141" s="40">
        <v>4</v>
      </c>
      <c r="X141" s="39">
        <v>0.77083333333333337</v>
      </c>
      <c r="Y141" s="22">
        <v>2</v>
      </c>
      <c r="Z141" s="22" t="s">
        <v>101</v>
      </c>
      <c r="AA141" s="22">
        <v>2</v>
      </c>
      <c r="AB141" s="22" t="s">
        <v>101</v>
      </c>
      <c r="AC141" s="37">
        <f t="shared" si="3"/>
        <v>4</v>
      </c>
      <c r="AH141" s="65"/>
    </row>
    <row r="142" spans="1:34" ht="15.75" customHeight="1">
      <c r="A142" s="57">
        <v>5004</v>
      </c>
      <c r="B142" s="58">
        <f t="shared" si="4"/>
        <v>30</v>
      </c>
      <c r="C142" s="59" t="s">
        <v>95</v>
      </c>
      <c r="D142" s="60" t="s">
        <v>92</v>
      </c>
      <c r="E142" s="61">
        <v>55.690794862607397</v>
      </c>
      <c r="F142" s="61">
        <v>37.540675453098103</v>
      </c>
      <c r="G142" s="58">
        <f t="shared" si="5"/>
        <v>1</v>
      </c>
      <c r="H142" s="62">
        <v>5.2370000000000001</v>
      </c>
      <c r="I142" s="63">
        <f t="shared" si="7"/>
        <v>0.3019999999999996</v>
      </c>
      <c r="J142" s="58">
        <f t="shared" si="6"/>
        <v>14</v>
      </c>
      <c r="L142" s="14">
        <v>31</v>
      </c>
      <c r="M142" s="64">
        <v>0</v>
      </c>
      <c r="N142" s="64">
        <v>14</v>
      </c>
      <c r="O142" s="56"/>
      <c r="P142" s="66">
        <v>3</v>
      </c>
      <c r="Q142" s="67">
        <v>0.79166666666666663</v>
      </c>
      <c r="R142" s="22">
        <v>1</v>
      </c>
      <c r="S142" s="22" t="s">
        <v>105</v>
      </c>
      <c r="T142" s="22">
        <v>1</v>
      </c>
      <c r="U142" s="22" t="s">
        <v>105</v>
      </c>
      <c r="V142" s="75">
        <f t="shared" si="2"/>
        <v>3</v>
      </c>
      <c r="W142" s="40">
        <v>4</v>
      </c>
      <c r="X142" s="39">
        <v>0.79166666666666663</v>
      </c>
      <c r="Y142" s="22">
        <v>2</v>
      </c>
      <c r="Z142" s="22" t="s">
        <v>101</v>
      </c>
      <c r="AA142" s="22">
        <v>2</v>
      </c>
      <c r="AB142" s="22" t="s">
        <v>101</v>
      </c>
      <c r="AC142" s="37">
        <f t="shared" si="3"/>
        <v>4</v>
      </c>
      <c r="AH142" s="65"/>
    </row>
    <row r="143" spans="1:34" ht="15.75" customHeight="1">
      <c r="A143" s="57">
        <v>14135</v>
      </c>
      <c r="B143" s="58">
        <f t="shared" si="4"/>
        <v>31</v>
      </c>
      <c r="C143" s="59" t="s">
        <v>83</v>
      </c>
      <c r="D143" s="60" t="s">
        <v>92</v>
      </c>
      <c r="E143" s="61">
        <v>55.692565127206102</v>
      </c>
      <c r="F143" s="61">
        <v>37.5369964594354</v>
      </c>
      <c r="G143" s="58">
        <f t="shared" si="5"/>
        <v>1</v>
      </c>
      <c r="H143" s="62">
        <v>5.4969999999999999</v>
      </c>
      <c r="I143" s="63">
        <f t="shared" si="7"/>
        <v>0.25999999999999979</v>
      </c>
      <c r="J143" s="58">
        <f t="shared" si="6"/>
        <v>15</v>
      </c>
      <c r="L143" s="14">
        <v>32</v>
      </c>
      <c r="M143" s="64">
        <v>0</v>
      </c>
      <c r="N143" s="64">
        <v>15</v>
      </c>
      <c r="O143" s="56"/>
      <c r="P143" s="66">
        <v>3</v>
      </c>
      <c r="Q143" s="67">
        <v>0.8125</v>
      </c>
      <c r="R143" s="22">
        <v>2</v>
      </c>
      <c r="S143" s="22" t="s">
        <v>105</v>
      </c>
      <c r="T143" s="22">
        <v>2</v>
      </c>
      <c r="U143" s="22" t="s">
        <v>105</v>
      </c>
      <c r="V143" s="75">
        <f t="shared" si="2"/>
        <v>3</v>
      </c>
      <c r="W143" s="40">
        <v>4</v>
      </c>
      <c r="X143" s="39">
        <v>0.8125</v>
      </c>
      <c r="Y143" s="22">
        <v>2</v>
      </c>
      <c r="Z143" s="22" t="s">
        <v>101</v>
      </c>
      <c r="AA143" s="22">
        <v>2</v>
      </c>
      <c r="AB143" s="22" t="s">
        <v>101</v>
      </c>
      <c r="AC143" s="37">
        <f t="shared" si="3"/>
        <v>3</v>
      </c>
      <c r="AH143" s="65"/>
    </row>
    <row r="144" spans="1:34" ht="15.75" customHeight="1">
      <c r="A144" s="57" t="s">
        <v>23</v>
      </c>
      <c r="B144" s="58">
        <f t="shared" si="4"/>
        <v>31</v>
      </c>
      <c r="C144" s="59" t="s">
        <v>23</v>
      </c>
      <c r="D144" s="60" t="s">
        <v>70</v>
      </c>
      <c r="E144" s="61" t="s">
        <v>70</v>
      </c>
      <c r="F144" s="61" t="s">
        <v>70</v>
      </c>
      <c r="G144" s="58">
        <f t="shared" si="5"/>
        <v>1</v>
      </c>
      <c r="H144" s="62">
        <v>5.4969999999999999</v>
      </c>
      <c r="I144" s="63">
        <v>0</v>
      </c>
      <c r="J144" s="58" t="str">
        <f t="shared" si="6"/>
        <v xml:space="preserve"> </v>
      </c>
      <c r="L144" s="14">
        <v>33</v>
      </c>
      <c r="M144" s="64">
        <v>0</v>
      </c>
      <c r="N144" s="64">
        <v>999</v>
      </c>
      <c r="O144" s="56"/>
      <c r="P144" s="66">
        <v>3</v>
      </c>
      <c r="Q144" s="67">
        <v>0.83333333333333337</v>
      </c>
      <c r="R144" s="22">
        <v>1</v>
      </c>
      <c r="S144" s="22" t="s">
        <v>105</v>
      </c>
      <c r="T144" s="22">
        <v>1</v>
      </c>
      <c r="U144" s="22" t="s">
        <v>105</v>
      </c>
      <c r="V144" s="75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48</v>
      </c>
      <c r="AA144" s="22">
        <v>1</v>
      </c>
      <c r="AB144" s="22" t="s">
        <v>48</v>
      </c>
      <c r="AC144" s="37">
        <f t="shared" si="3"/>
        <v>2</v>
      </c>
      <c r="AH144" s="65"/>
    </row>
    <row r="145" spans="1:34" ht="15.75" customHeight="1">
      <c r="A145" s="57" t="s">
        <v>70</v>
      </c>
      <c r="B145" s="58" t="str">
        <f t="shared" si="4"/>
        <v/>
      </c>
      <c r="C145" s="59" t="s">
        <v>70</v>
      </c>
      <c r="D145" s="60" t="s">
        <v>70</v>
      </c>
      <c r="E145" s="61" t="s">
        <v>70</v>
      </c>
      <c r="F145" s="61" t="s">
        <v>70</v>
      </c>
      <c r="G145" s="58" t="str">
        <f t="shared" si="5"/>
        <v/>
      </c>
      <c r="H145" s="62" t="s">
        <v>71</v>
      </c>
      <c r="I145" s="63" t="str">
        <f t="shared" si="7"/>
        <v xml:space="preserve"> </v>
      </c>
      <c r="J145" s="58" t="str">
        <f t="shared" si="6"/>
        <v xml:space="preserve"> </v>
      </c>
      <c r="L145" s="14">
        <v>34</v>
      </c>
      <c r="M145" s="64">
        <v>0</v>
      </c>
      <c r="N145" s="64">
        <v>0</v>
      </c>
      <c r="O145" s="56"/>
      <c r="P145" s="66">
        <v>3</v>
      </c>
      <c r="Q145" s="67">
        <v>0.85416666666666663</v>
      </c>
      <c r="R145" s="22">
        <v>1</v>
      </c>
      <c r="S145" s="22" t="s">
        <v>105</v>
      </c>
      <c r="T145" s="22">
        <v>1</v>
      </c>
      <c r="U145" s="22" t="s">
        <v>105</v>
      </c>
      <c r="V145" s="75">
        <f t="shared" si="2"/>
        <v>2</v>
      </c>
      <c r="W145" s="40">
        <v>4</v>
      </c>
      <c r="X145" s="39">
        <v>0.85416666666666663</v>
      </c>
      <c r="Y145" s="22">
        <v>1</v>
      </c>
      <c r="Z145" s="22" t="s">
        <v>48</v>
      </c>
      <c r="AA145" s="22">
        <v>1</v>
      </c>
      <c r="AB145" s="22" t="s">
        <v>48</v>
      </c>
      <c r="AC145" s="37">
        <f t="shared" si="3"/>
        <v>2</v>
      </c>
      <c r="AH145" s="65"/>
    </row>
    <row r="146" spans="1:34" ht="15.75" customHeight="1">
      <c r="A146" s="57" t="s">
        <v>70</v>
      </c>
      <c r="B146" s="58" t="str">
        <f t="shared" si="4"/>
        <v/>
      </c>
      <c r="C146" s="59" t="s">
        <v>70</v>
      </c>
      <c r="D146" s="60" t="s">
        <v>70</v>
      </c>
      <c r="E146" s="61" t="s">
        <v>70</v>
      </c>
      <c r="F146" s="61" t="s">
        <v>70</v>
      </c>
      <c r="G146" s="58" t="str">
        <f t="shared" si="5"/>
        <v/>
      </c>
      <c r="H146" s="62" t="s">
        <v>71</v>
      </c>
      <c r="I146" s="63" t="str">
        <f t="shared" si="7"/>
        <v xml:space="preserve"> </v>
      </c>
      <c r="J146" s="58" t="str">
        <f t="shared" si="6"/>
        <v xml:space="preserve"> </v>
      </c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22">
        <v>1</v>
      </c>
      <c r="S146" s="22" t="s">
        <v>48</v>
      </c>
      <c r="T146" s="22">
        <v>1</v>
      </c>
      <c r="U146" s="22" t="s">
        <v>48</v>
      </c>
      <c r="V146" s="75">
        <f t="shared" si="2"/>
        <v>2</v>
      </c>
      <c r="W146" s="40">
        <v>4</v>
      </c>
      <c r="X146" s="39">
        <v>0.875</v>
      </c>
      <c r="Y146" s="22">
        <v>1</v>
      </c>
      <c r="Z146" s="22" t="s">
        <v>48</v>
      </c>
      <c r="AA146" s="22">
        <v>1</v>
      </c>
      <c r="AB146" s="22" t="s">
        <v>48</v>
      </c>
      <c r="AC146" s="37">
        <f t="shared" si="3"/>
        <v>2</v>
      </c>
      <c r="AH146" s="65"/>
    </row>
    <row r="147" spans="1:34" ht="15.75" customHeight="1">
      <c r="A147" s="57" t="s">
        <v>70</v>
      </c>
      <c r="B147" s="58" t="str">
        <f t="shared" si="4"/>
        <v/>
      </c>
      <c r="C147" s="59" t="s">
        <v>70</v>
      </c>
      <c r="D147" s="60" t="s">
        <v>70</v>
      </c>
      <c r="E147" s="61" t="s">
        <v>70</v>
      </c>
      <c r="F147" s="61" t="s">
        <v>70</v>
      </c>
      <c r="G147" s="58" t="str">
        <f t="shared" si="5"/>
        <v/>
      </c>
      <c r="H147" s="62" t="s">
        <v>71</v>
      </c>
      <c r="I147" s="63" t="str">
        <f t="shared" si="7"/>
        <v xml:space="preserve"> </v>
      </c>
      <c r="J147" s="58" t="str">
        <f t="shared" si="6"/>
        <v xml:space="preserve"> 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22">
        <v>1</v>
      </c>
      <c r="S147" s="22" t="s">
        <v>48</v>
      </c>
      <c r="T147" s="22">
        <v>1</v>
      </c>
      <c r="U147" s="22" t="s">
        <v>48</v>
      </c>
      <c r="V147" s="75">
        <f t="shared" si="2"/>
        <v>2</v>
      </c>
      <c r="W147" s="40">
        <v>4</v>
      </c>
      <c r="X147" s="39">
        <v>0.89583333333333304</v>
      </c>
      <c r="Y147" s="22">
        <v>1</v>
      </c>
      <c r="Z147" s="22" t="s">
        <v>48</v>
      </c>
      <c r="AA147" s="22">
        <v>1</v>
      </c>
      <c r="AB147" s="22" t="s">
        <v>48</v>
      </c>
      <c r="AC147" s="37">
        <f t="shared" si="3"/>
        <v>2</v>
      </c>
      <c r="AH147" s="65"/>
    </row>
    <row r="148" spans="1:34" ht="15.75" customHeight="1">
      <c r="A148" s="57" t="s">
        <v>70</v>
      </c>
      <c r="B148" s="58" t="str">
        <f t="shared" si="4"/>
        <v/>
      </c>
      <c r="C148" s="59" t="s">
        <v>70</v>
      </c>
      <c r="D148" s="60" t="s">
        <v>70</v>
      </c>
      <c r="E148" s="61" t="s">
        <v>70</v>
      </c>
      <c r="F148" s="61" t="s">
        <v>70</v>
      </c>
      <c r="G148" s="58" t="str">
        <f t="shared" si="5"/>
        <v/>
      </c>
      <c r="H148" s="62" t="s">
        <v>71</v>
      </c>
      <c r="I148" s="63" t="str">
        <f t="shared" si="7"/>
        <v xml:space="preserve"> </v>
      </c>
      <c r="J148" s="58" t="str">
        <f t="shared" si="6"/>
        <v xml:space="preserve"> 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22">
        <v>1</v>
      </c>
      <c r="S148" s="22" t="s">
        <v>48</v>
      </c>
      <c r="T148" s="22">
        <v>1</v>
      </c>
      <c r="U148" s="22" t="s">
        <v>48</v>
      </c>
      <c r="V148" s="75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48</v>
      </c>
      <c r="AA148" s="22">
        <v>1</v>
      </c>
      <c r="AB148" s="22" t="s">
        <v>48</v>
      </c>
      <c r="AC148" s="37">
        <f t="shared" si="3"/>
        <v>2</v>
      </c>
      <c r="AH148" s="65"/>
    </row>
    <row r="149" spans="1:34" ht="15.75" customHeight="1">
      <c r="A149" s="57" t="s">
        <v>70</v>
      </c>
      <c r="B149" s="58" t="str">
        <f t="shared" si="4"/>
        <v/>
      </c>
      <c r="C149" s="59" t="s">
        <v>70</v>
      </c>
      <c r="D149" s="60" t="s">
        <v>70</v>
      </c>
      <c r="E149" s="61" t="s">
        <v>70</v>
      </c>
      <c r="F149" s="61" t="s">
        <v>70</v>
      </c>
      <c r="G149" s="58" t="str">
        <f t="shared" si="5"/>
        <v/>
      </c>
      <c r="H149" s="62" t="s">
        <v>71</v>
      </c>
      <c r="I149" s="63" t="str">
        <f t="shared" si="7"/>
        <v xml:space="preserve"> </v>
      </c>
      <c r="J149" s="58" t="str">
        <f t="shared" si="6"/>
        <v xml:space="preserve"> 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22">
        <v>1</v>
      </c>
      <c r="S149" s="22" t="s">
        <v>48</v>
      </c>
      <c r="T149" s="22">
        <v>1</v>
      </c>
      <c r="U149" s="22" t="s">
        <v>48</v>
      </c>
      <c r="V149" s="75">
        <f t="shared" si="2"/>
        <v>1</v>
      </c>
      <c r="W149" s="40">
        <v>4</v>
      </c>
      <c r="X149" s="39">
        <v>0.9375</v>
      </c>
      <c r="Y149" s="22">
        <v>1</v>
      </c>
      <c r="Z149" s="22" t="s">
        <v>48</v>
      </c>
      <c r="AA149" s="22">
        <v>1</v>
      </c>
      <c r="AB149" s="22" t="s">
        <v>48</v>
      </c>
      <c r="AC149" s="37">
        <f t="shared" si="3"/>
        <v>1</v>
      </c>
      <c r="AH149" s="65"/>
    </row>
    <row r="150" spans="1:34" ht="15.75" customHeight="1">
      <c r="A150" s="57" t="s">
        <v>70</v>
      </c>
      <c r="B150" s="58" t="str">
        <f t="shared" si="4"/>
        <v/>
      </c>
      <c r="C150" s="59" t="s">
        <v>70</v>
      </c>
      <c r="D150" s="60" t="s">
        <v>70</v>
      </c>
      <c r="E150" s="61" t="s">
        <v>70</v>
      </c>
      <c r="F150" s="61" t="s">
        <v>70</v>
      </c>
      <c r="G150" s="58" t="str">
        <f t="shared" si="5"/>
        <v/>
      </c>
      <c r="H150" s="62" t="s">
        <v>71</v>
      </c>
      <c r="I150" s="63" t="str">
        <f t="shared" si="7"/>
        <v xml:space="preserve"> </v>
      </c>
      <c r="J150" s="58" t="str">
        <f t="shared" si="6"/>
        <v xml:space="preserve"> 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0</v>
      </c>
      <c r="S150" s="22" t="s">
        <v>46</v>
      </c>
      <c r="T150" s="22">
        <v>0</v>
      </c>
      <c r="U150" s="22" t="s">
        <v>46</v>
      </c>
      <c r="V150" s="75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46</v>
      </c>
      <c r="AA150" s="22">
        <v>0</v>
      </c>
      <c r="AB150" s="22" t="s">
        <v>46</v>
      </c>
      <c r="AC150" s="37">
        <f t="shared" si="3"/>
        <v>0</v>
      </c>
      <c r="AH150" s="65"/>
    </row>
    <row r="151" spans="1:34" ht="15.75" customHeight="1">
      <c r="A151" s="57" t="s">
        <v>70</v>
      </c>
      <c r="B151" s="58" t="str">
        <f t="shared" si="4"/>
        <v/>
      </c>
      <c r="C151" s="59" t="s">
        <v>70</v>
      </c>
      <c r="D151" s="60" t="s">
        <v>70</v>
      </c>
      <c r="E151" s="61" t="s">
        <v>70</v>
      </c>
      <c r="F151" s="61" t="s">
        <v>70</v>
      </c>
      <c r="G151" s="58" t="str">
        <f t="shared" si="5"/>
        <v/>
      </c>
      <c r="H151" s="62" t="s">
        <v>71</v>
      </c>
      <c r="I151" s="63" t="str">
        <f t="shared" si="7"/>
        <v xml:space="preserve"> </v>
      </c>
      <c r="J151" s="58" t="str">
        <f t="shared" si="6"/>
        <v xml:space="preserve"> 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0</v>
      </c>
      <c r="S151" s="22" t="s">
        <v>46</v>
      </c>
      <c r="T151" s="22">
        <v>0</v>
      </c>
      <c r="U151" s="22" t="s">
        <v>46</v>
      </c>
      <c r="V151" s="75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46</v>
      </c>
      <c r="AA151" s="22">
        <v>0</v>
      </c>
      <c r="AB151" s="22" t="s">
        <v>46</v>
      </c>
      <c r="AC151" s="37">
        <f t="shared" si="3"/>
        <v>0</v>
      </c>
      <c r="AH151" s="65"/>
    </row>
    <row r="152" spans="1:34" ht="15.75" customHeight="1">
      <c r="A152" s="57" t="s">
        <v>70</v>
      </c>
      <c r="B152" s="58" t="str">
        <f t="shared" si="4"/>
        <v/>
      </c>
      <c r="C152" s="59" t="s">
        <v>70</v>
      </c>
      <c r="D152" s="60" t="s">
        <v>70</v>
      </c>
      <c r="E152" s="61" t="s">
        <v>70</v>
      </c>
      <c r="F152" s="61" t="s">
        <v>70</v>
      </c>
      <c r="G152" s="58" t="str">
        <f t="shared" si="5"/>
        <v/>
      </c>
      <c r="H152" s="62" t="s">
        <v>71</v>
      </c>
      <c r="I152" s="63" t="str">
        <f t="shared" si="7"/>
        <v xml:space="preserve"> </v>
      </c>
      <c r="J152" s="58" t="str">
        <f t="shared" si="6"/>
        <v xml:space="preserve"> 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0</v>
      </c>
      <c r="S152" s="22" t="s">
        <v>46</v>
      </c>
      <c r="T152" s="22">
        <v>0</v>
      </c>
      <c r="U152" s="22" t="s">
        <v>46</v>
      </c>
      <c r="V152" s="75">
        <f t="shared" si="2"/>
        <v>0</v>
      </c>
      <c r="W152" s="40">
        <v>4</v>
      </c>
      <c r="X152" s="39">
        <v>0</v>
      </c>
      <c r="Y152" s="22">
        <v>0</v>
      </c>
      <c r="Z152" s="22" t="s">
        <v>46</v>
      </c>
      <c r="AA152" s="22">
        <v>0</v>
      </c>
      <c r="AB152" s="22" t="s">
        <v>46</v>
      </c>
      <c r="AC152" s="37">
        <f t="shared" si="3"/>
        <v>0</v>
      </c>
      <c r="AH152" s="65"/>
    </row>
    <row r="153" spans="1:34" ht="15.75" customHeight="1">
      <c r="A153" s="57" t="s">
        <v>70</v>
      </c>
      <c r="B153" s="58" t="str">
        <f t="shared" si="4"/>
        <v/>
      </c>
      <c r="C153" s="59" t="s">
        <v>70</v>
      </c>
      <c r="D153" s="60" t="s">
        <v>70</v>
      </c>
      <c r="E153" s="61" t="s">
        <v>70</v>
      </c>
      <c r="F153" s="61" t="s">
        <v>70</v>
      </c>
      <c r="G153" s="58" t="str">
        <f t="shared" si="5"/>
        <v/>
      </c>
      <c r="H153" s="62" t="s">
        <v>71</v>
      </c>
      <c r="I153" s="63" t="str">
        <f t="shared" si="7"/>
        <v xml:space="preserve"> </v>
      </c>
      <c r="J153" s="58" t="str">
        <f t="shared" si="6"/>
        <v xml:space="preserve"> 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46</v>
      </c>
      <c r="T153" s="22">
        <v>0</v>
      </c>
      <c r="U153" s="22" t="s">
        <v>46</v>
      </c>
      <c r="V153" s="75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46</v>
      </c>
      <c r="AA153" s="22">
        <v>0</v>
      </c>
      <c r="AB153" s="22" t="s">
        <v>46</v>
      </c>
      <c r="AC153" s="37">
        <f t="shared" si="3"/>
        <v>0</v>
      </c>
      <c r="AH153" s="65"/>
    </row>
    <row r="154" spans="1:34" ht="15.75" customHeight="1">
      <c r="A154" s="57" t="s">
        <v>70</v>
      </c>
      <c r="B154" s="58" t="str">
        <f t="shared" si="4"/>
        <v/>
      </c>
      <c r="C154" s="59" t="s">
        <v>70</v>
      </c>
      <c r="D154" s="60" t="s">
        <v>70</v>
      </c>
      <c r="E154" s="61" t="s">
        <v>70</v>
      </c>
      <c r="F154" s="61" t="s">
        <v>70</v>
      </c>
      <c r="G154" s="58" t="str">
        <f t="shared" si="5"/>
        <v/>
      </c>
      <c r="H154" s="62" t="s">
        <v>71</v>
      </c>
      <c r="I154" s="63" t="str">
        <f t="shared" si="7"/>
        <v xml:space="preserve"> </v>
      </c>
      <c r="J154" s="58" t="str">
        <f t="shared" si="6"/>
        <v xml:space="preserve"> 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46</v>
      </c>
      <c r="T154" s="22">
        <v>0</v>
      </c>
      <c r="U154" s="22" t="s">
        <v>46</v>
      </c>
      <c r="V154" s="75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46</v>
      </c>
      <c r="AA154" s="22">
        <v>0</v>
      </c>
      <c r="AB154" s="22" t="s">
        <v>46</v>
      </c>
      <c r="AC154" s="37">
        <f t="shared" si="3"/>
        <v>0</v>
      </c>
      <c r="AH154" s="65"/>
    </row>
    <row r="155" spans="1:34" ht="15.75" customHeight="1">
      <c r="A155" s="57" t="s">
        <v>70</v>
      </c>
      <c r="B155" s="58" t="str">
        <f t="shared" si="4"/>
        <v/>
      </c>
      <c r="C155" s="59" t="s">
        <v>70</v>
      </c>
      <c r="D155" s="60" t="s">
        <v>70</v>
      </c>
      <c r="E155" s="61" t="s">
        <v>70</v>
      </c>
      <c r="F155" s="61" t="s">
        <v>70</v>
      </c>
      <c r="G155" s="58" t="str">
        <f t="shared" si="5"/>
        <v/>
      </c>
      <c r="H155" s="62" t="s">
        <v>71</v>
      </c>
      <c r="I155" s="63" t="str">
        <f t="shared" si="7"/>
        <v xml:space="preserve"> </v>
      </c>
      <c r="J155" s="58" t="str">
        <f t="shared" si="6"/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46</v>
      </c>
      <c r="T155" s="22">
        <v>0</v>
      </c>
      <c r="U155" s="22" t="s">
        <v>46</v>
      </c>
      <c r="V155" s="75">
        <f t="shared" si="2"/>
        <v>0</v>
      </c>
      <c r="W155" s="40">
        <v>4</v>
      </c>
      <c r="X155" s="39">
        <v>6.25E-2</v>
      </c>
      <c r="Y155" s="22">
        <v>0</v>
      </c>
      <c r="Z155" s="22" t="s">
        <v>46</v>
      </c>
      <c r="AA155" s="22">
        <v>0</v>
      </c>
      <c r="AB155" s="22" t="s">
        <v>46</v>
      </c>
      <c r="AC155" s="37">
        <f t="shared" si="3"/>
        <v>0</v>
      </c>
      <c r="AH155" s="15"/>
    </row>
    <row r="156" spans="1:34" ht="15.75" customHeight="1">
      <c r="A156" s="57" t="s">
        <v>70</v>
      </c>
      <c r="B156" s="58" t="str">
        <f t="shared" si="4"/>
        <v/>
      </c>
      <c r="C156" s="59" t="s">
        <v>70</v>
      </c>
      <c r="D156" s="60" t="s">
        <v>70</v>
      </c>
      <c r="E156" s="61" t="s">
        <v>70</v>
      </c>
      <c r="F156" s="61" t="s">
        <v>70</v>
      </c>
      <c r="G156" s="58" t="str">
        <f t="shared" si="5"/>
        <v/>
      </c>
      <c r="H156" s="62" t="s">
        <v>71</v>
      </c>
      <c r="I156" s="63" t="str">
        <f t="shared" si="7"/>
        <v xml:space="preserve"> </v>
      </c>
      <c r="J156" s="58" t="str">
        <f t="shared" si="6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46</v>
      </c>
      <c r="T156" s="22">
        <v>0</v>
      </c>
      <c r="U156" s="22" t="s">
        <v>46</v>
      </c>
      <c r="V156" s="74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46</v>
      </c>
      <c r="AA156" s="22">
        <v>0</v>
      </c>
      <c r="AB156" s="22" t="s">
        <v>46</v>
      </c>
      <c r="AC156" s="37">
        <f t="shared" si="3"/>
        <v>0</v>
      </c>
      <c r="AH156" s="15"/>
    </row>
    <row r="157" spans="1:34" ht="15.75" customHeight="1">
      <c r="A157" s="57" t="s">
        <v>70</v>
      </c>
      <c r="B157" s="58" t="str">
        <f t="shared" si="4"/>
        <v/>
      </c>
      <c r="C157" s="59" t="s">
        <v>70</v>
      </c>
      <c r="D157" s="60" t="s">
        <v>70</v>
      </c>
      <c r="E157" s="61" t="s">
        <v>70</v>
      </c>
      <c r="F157" s="61" t="s">
        <v>70</v>
      </c>
      <c r="G157" s="58" t="str">
        <f t="shared" si="5"/>
        <v/>
      </c>
      <c r="H157" s="62" t="s">
        <v>71</v>
      </c>
      <c r="I157" s="63" t="str">
        <f t="shared" si="7"/>
        <v xml:space="preserve"> </v>
      </c>
      <c r="J157" s="58" t="str">
        <f t="shared" si="6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46</v>
      </c>
      <c r="T157" s="22">
        <v>0</v>
      </c>
      <c r="U157" s="22" t="s">
        <v>46</v>
      </c>
      <c r="V157" s="33"/>
      <c r="W157" s="40">
        <v>4</v>
      </c>
      <c r="X157" s="39">
        <v>0.104166666666667</v>
      </c>
      <c r="Y157" s="22">
        <v>0</v>
      </c>
      <c r="Z157" s="22" t="s">
        <v>46</v>
      </c>
      <c r="AA157" s="22">
        <v>0</v>
      </c>
      <c r="AB157" s="22" t="s">
        <v>46</v>
      </c>
      <c r="AH157" s="15"/>
    </row>
    <row r="158" spans="1:34" ht="15.75" customHeight="1">
      <c r="A158" s="57" t="s">
        <v>70</v>
      </c>
      <c r="B158" s="58" t="str">
        <f t="shared" si="4"/>
        <v/>
      </c>
      <c r="C158" s="59" t="s">
        <v>70</v>
      </c>
      <c r="D158" s="60" t="s">
        <v>70</v>
      </c>
      <c r="E158" s="61" t="s">
        <v>70</v>
      </c>
      <c r="F158" s="61" t="s">
        <v>70</v>
      </c>
      <c r="G158" s="58" t="str">
        <f t="shared" si="5"/>
        <v/>
      </c>
      <c r="H158" s="62" t="s">
        <v>71</v>
      </c>
      <c r="I158" s="63" t="str">
        <f t="shared" si="7"/>
        <v xml:space="preserve"> </v>
      </c>
      <c r="J158" s="58" t="str">
        <f t="shared" si="6"/>
        <v xml:space="preserve"> </v>
      </c>
      <c r="L158" s="14">
        <v>47</v>
      </c>
      <c r="M158" s="64">
        <v>0</v>
      </c>
      <c r="N158" s="64">
        <v>0</v>
      </c>
      <c r="O158" s="56"/>
      <c r="P158" s="76" t="s">
        <v>43</v>
      </c>
      <c r="Q158" s="77"/>
      <c r="R158" s="72">
        <f>SUM(R110:R157)</f>
        <v>59</v>
      </c>
      <c r="S158" s="72"/>
      <c r="T158" s="72">
        <f>SUM(T110:T157)</f>
        <v>59</v>
      </c>
      <c r="U158" s="72"/>
      <c r="V158" s="68"/>
      <c r="W158" s="76" t="s">
        <v>43</v>
      </c>
      <c r="X158" s="77"/>
      <c r="Y158" s="72">
        <f>SUM(Y110:Y157)</f>
        <v>48</v>
      </c>
      <c r="Z158" s="72"/>
      <c r="AA158" s="72">
        <f>SUM(AA110:AA157)</f>
        <v>48</v>
      </c>
      <c r="AB158" s="72"/>
      <c r="AH158" s="15"/>
    </row>
    <row r="159" spans="1:34" ht="15.75" customHeight="1">
      <c r="A159" s="57" t="s">
        <v>70</v>
      </c>
      <c r="B159" s="58" t="str">
        <f t="shared" si="4"/>
        <v/>
      </c>
      <c r="C159" s="59" t="s">
        <v>70</v>
      </c>
      <c r="D159" s="60" t="s">
        <v>70</v>
      </c>
      <c r="E159" s="61" t="s">
        <v>70</v>
      </c>
      <c r="F159" s="61" t="s">
        <v>70</v>
      </c>
      <c r="G159" s="58" t="str">
        <f t="shared" si="5"/>
        <v/>
      </c>
      <c r="H159" s="62" t="s">
        <v>71</v>
      </c>
      <c r="I159" s="63" t="str">
        <f t="shared" si="7"/>
        <v xml:space="preserve"> </v>
      </c>
      <c r="J159" s="58" t="str">
        <f t="shared" si="6"/>
        <v xml:space="preserve"> </v>
      </c>
      <c r="L159" s="14">
        <v>48</v>
      </c>
      <c r="M159" s="64">
        <v>0</v>
      </c>
      <c r="N159" s="64">
        <v>0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 t="s">
        <v>70</v>
      </c>
      <c r="B160" s="58" t="str">
        <f t="shared" si="4"/>
        <v/>
      </c>
      <c r="C160" s="59" t="s">
        <v>70</v>
      </c>
      <c r="D160" s="60" t="s">
        <v>70</v>
      </c>
      <c r="E160" s="61" t="s">
        <v>70</v>
      </c>
      <c r="F160" s="61" t="s">
        <v>70</v>
      </c>
      <c r="G160" s="58" t="str">
        <f t="shared" si="5"/>
        <v/>
      </c>
      <c r="H160" s="62" t="s">
        <v>71</v>
      </c>
      <c r="I160" s="63" t="str">
        <f t="shared" si="7"/>
        <v xml:space="preserve"> </v>
      </c>
      <c r="J160" s="58" t="str">
        <f t="shared" si="6"/>
        <v xml:space="preserve"> </v>
      </c>
      <c r="L160" s="14">
        <v>49</v>
      </c>
      <c r="M160" s="64">
        <v>0</v>
      </c>
      <c r="N160" s="64">
        <v>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70</v>
      </c>
      <c r="B161" s="58" t="str">
        <f t="shared" si="4"/>
        <v/>
      </c>
      <c r="C161" s="59" t="s">
        <v>70</v>
      </c>
      <c r="D161" s="60" t="s">
        <v>70</v>
      </c>
      <c r="E161" s="61" t="s">
        <v>70</v>
      </c>
      <c r="F161" s="61" t="s">
        <v>70</v>
      </c>
      <c r="G161" s="58" t="str">
        <f t="shared" si="5"/>
        <v/>
      </c>
      <c r="H161" s="62" t="s">
        <v>71</v>
      </c>
      <c r="I161" s="63" t="str">
        <f t="shared" si="7"/>
        <v xml:space="preserve"> </v>
      </c>
      <c r="J161" s="58" t="str">
        <f t="shared" si="6"/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70</v>
      </c>
      <c r="B162" s="58" t="str">
        <f t="shared" si="4"/>
        <v/>
      </c>
      <c r="C162" s="59" t="s">
        <v>70</v>
      </c>
      <c r="D162" s="60" t="s">
        <v>70</v>
      </c>
      <c r="E162" s="61" t="s">
        <v>70</v>
      </c>
      <c r="F162" s="61" t="s">
        <v>70</v>
      </c>
      <c r="G162" s="58" t="str">
        <f t="shared" si="5"/>
        <v/>
      </c>
      <c r="H162" s="62" t="s">
        <v>71</v>
      </c>
      <c r="I162" s="63" t="str">
        <f t="shared" si="7"/>
        <v xml:space="preserve"> </v>
      </c>
      <c r="J162" s="58" t="str">
        <f t="shared" si="6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70</v>
      </c>
      <c r="B163" s="58" t="str">
        <f t="shared" si="4"/>
        <v/>
      </c>
      <c r="C163" s="59" t="s">
        <v>70</v>
      </c>
      <c r="D163" s="60" t="s">
        <v>70</v>
      </c>
      <c r="E163" s="61" t="s">
        <v>70</v>
      </c>
      <c r="F163" s="61" t="s">
        <v>70</v>
      </c>
      <c r="G163" s="58" t="str">
        <f t="shared" si="5"/>
        <v/>
      </c>
      <c r="H163" s="62" t="s">
        <v>71</v>
      </c>
      <c r="I163" s="63" t="str">
        <f t="shared" si="7"/>
        <v xml:space="preserve"> </v>
      </c>
      <c r="J163" s="58" t="str">
        <f t="shared" si="6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70</v>
      </c>
      <c r="B164" s="58" t="str">
        <f t="shared" si="4"/>
        <v/>
      </c>
      <c r="C164" s="59" t="s">
        <v>70</v>
      </c>
      <c r="D164" s="60" t="s">
        <v>70</v>
      </c>
      <c r="E164" s="61" t="s">
        <v>70</v>
      </c>
      <c r="F164" s="61" t="s">
        <v>70</v>
      </c>
      <c r="G164" s="58" t="str">
        <f t="shared" si="5"/>
        <v/>
      </c>
      <c r="H164" s="62" t="s">
        <v>71</v>
      </c>
      <c r="I164" s="63" t="str">
        <f t="shared" si="7"/>
        <v xml:space="preserve"> </v>
      </c>
      <c r="J164" s="58" t="str">
        <f t="shared" si="6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70</v>
      </c>
      <c r="B165" s="58" t="str">
        <f t="shared" si="4"/>
        <v/>
      </c>
      <c r="C165" s="59" t="s">
        <v>70</v>
      </c>
      <c r="D165" s="60" t="s">
        <v>70</v>
      </c>
      <c r="E165" s="61" t="s">
        <v>70</v>
      </c>
      <c r="F165" s="61" t="s">
        <v>70</v>
      </c>
      <c r="G165" s="58" t="str">
        <f t="shared" si="5"/>
        <v/>
      </c>
      <c r="H165" s="62" t="s">
        <v>71</v>
      </c>
      <c r="I165" s="63" t="str">
        <f t="shared" si="7"/>
        <v xml:space="preserve"> </v>
      </c>
      <c r="J165" s="58" t="str">
        <f t="shared" si="6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70</v>
      </c>
      <c r="B166" s="58" t="str">
        <f t="shared" si="4"/>
        <v/>
      </c>
      <c r="C166" s="59" t="s">
        <v>70</v>
      </c>
      <c r="D166" s="60" t="s">
        <v>70</v>
      </c>
      <c r="E166" s="61" t="s">
        <v>70</v>
      </c>
      <c r="F166" s="61" t="s">
        <v>70</v>
      </c>
      <c r="G166" s="58" t="str">
        <f t="shared" si="5"/>
        <v/>
      </c>
      <c r="H166" s="62" t="s">
        <v>71</v>
      </c>
      <c r="I166" s="63" t="str">
        <f t="shared" si="7"/>
        <v xml:space="preserve"> </v>
      </c>
      <c r="J166" s="58" t="str">
        <f t="shared" si="6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70</v>
      </c>
      <c r="B167" s="58" t="str">
        <f t="shared" si="4"/>
        <v/>
      </c>
      <c r="C167" s="59" t="s">
        <v>70</v>
      </c>
      <c r="D167" s="60" t="s">
        <v>70</v>
      </c>
      <c r="E167" s="61" t="s">
        <v>70</v>
      </c>
      <c r="F167" s="61" t="s">
        <v>70</v>
      </c>
      <c r="G167" s="58" t="str">
        <f t="shared" si="5"/>
        <v/>
      </c>
      <c r="H167" s="62" t="s">
        <v>71</v>
      </c>
      <c r="I167" s="63" t="str">
        <f t="shared" si="7"/>
        <v xml:space="preserve"> </v>
      </c>
      <c r="J167" s="58" t="str">
        <f t="shared" si="6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70</v>
      </c>
      <c r="B168" s="58" t="str">
        <f t="shared" si="4"/>
        <v/>
      </c>
      <c r="C168" s="59" t="s">
        <v>70</v>
      </c>
      <c r="D168" s="60" t="s">
        <v>70</v>
      </c>
      <c r="E168" s="61" t="s">
        <v>70</v>
      </c>
      <c r="F168" s="61" t="s">
        <v>70</v>
      </c>
      <c r="G168" s="58" t="str">
        <f t="shared" si="5"/>
        <v/>
      </c>
      <c r="H168" s="62" t="s">
        <v>71</v>
      </c>
      <c r="I168" s="63" t="str">
        <f t="shared" si="7"/>
        <v xml:space="preserve"> </v>
      </c>
      <c r="J168" s="58" t="str">
        <f t="shared" si="6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70</v>
      </c>
      <c r="B169" s="58" t="str">
        <f t="shared" si="4"/>
        <v/>
      </c>
      <c r="C169" s="59" t="s">
        <v>70</v>
      </c>
      <c r="D169" s="60" t="s">
        <v>70</v>
      </c>
      <c r="E169" s="61" t="s">
        <v>70</v>
      </c>
      <c r="F169" s="61" t="s">
        <v>70</v>
      </c>
      <c r="G169" s="58" t="str">
        <f t="shared" si="5"/>
        <v/>
      </c>
      <c r="H169" s="62" t="s">
        <v>71</v>
      </c>
      <c r="I169" s="63" t="str">
        <f t="shared" si="7"/>
        <v xml:space="preserve"> </v>
      </c>
      <c r="J169" s="58" t="str">
        <f t="shared" si="6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70</v>
      </c>
      <c r="B170" s="58" t="str">
        <f t="shared" si="4"/>
        <v/>
      </c>
      <c r="C170" s="59" t="s">
        <v>70</v>
      </c>
      <c r="D170" s="60" t="s">
        <v>70</v>
      </c>
      <c r="E170" s="61" t="s">
        <v>70</v>
      </c>
      <c r="F170" s="61" t="s">
        <v>70</v>
      </c>
      <c r="G170" s="58" t="str">
        <f t="shared" si="5"/>
        <v/>
      </c>
      <c r="H170" s="62" t="s">
        <v>71</v>
      </c>
      <c r="I170" s="63" t="str">
        <f t="shared" si="7"/>
        <v xml:space="preserve"> </v>
      </c>
      <c r="J170" s="58" t="str">
        <f t="shared" si="6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70</v>
      </c>
      <c r="B171" s="58" t="str">
        <f t="shared" si="4"/>
        <v/>
      </c>
      <c r="C171" s="59" t="s">
        <v>70</v>
      </c>
      <c r="D171" s="60" t="s">
        <v>70</v>
      </c>
      <c r="E171" s="61" t="s">
        <v>70</v>
      </c>
      <c r="F171" s="61" t="s">
        <v>70</v>
      </c>
      <c r="G171" s="58" t="str">
        <f t="shared" si="5"/>
        <v/>
      </c>
      <c r="H171" s="62" t="s">
        <v>71</v>
      </c>
      <c r="I171" s="63" t="str">
        <f t="shared" si="7"/>
        <v xml:space="preserve"> </v>
      </c>
      <c r="J171" s="58" t="str">
        <f t="shared" si="6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70</v>
      </c>
      <c r="B172" s="58" t="str">
        <f t="shared" si="4"/>
        <v/>
      </c>
      <c r="C172" s="59" t="s">
        <v>70</v>
      </c>
      <c r="D172" s="60" t="s">
        <v>70</v>
      </c>
      <c r="E172" s="61" t="s">
        <v>70</v>
      </c>
      <c r="F172" s="61" t="s">
        <v>70</v>
      </c>
      <c r="G172" s="58" t="str">
        <f t="shared" si="5"/>
        <v/>
      </c>
      <c r="H172" s="62" t="s">
        <v>71</v>
      </c>
      <c r="I172" s="63" t="str">
        <f t="shared" si="7"/>
        <v xml:space="preserve"> </v>
      </c>
      <c r="J172" s="58" t="str">
        <f t="shared" si="6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70</v>
      </c>
      <c r="B173" s="58" t="str">
        <f t="shared" si="4"/>
        <v/>
      </c>
      <c r="C173" s="59" t="s">
        <v>70</v>
      </c>
      <c r="D173" s="60" t="s">
        <v>70</v>
      </c>
      <c r="E173" s="61" t="s">
        <v>70</v>
      </c>
      <c r="F173" s="61" t="s">
        <v>70</v>
      </c>
      <c r="G173" s="58" t="str">
        <f t="shared" si="5"/>
        <v/>
      </c>
      <c r="H173" s="62" t="s">
        <v>71</v>
      </c>
      <c r="I173" s="63" t="str">
        <f t="shared" si="7"/>
        <v xml:space="preserve"> </v>
      </c>
      <c r="J173" s="58" t="str">
        <f t="shared" si="6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70</v>
      </c>
      <c r="B174" s="58" t="str">
        <f t="shared" si="4"/>
        <v/>
      </c>
      <c r="C174" s="59" t="s">
        <v>70</v>
      </c>
      <c r="D174" s="60" t="s">
        <v>70</v>
      </c>
      <c r="E174" s="61" t="s">
        <v>70</v>
      </c>
      <c r="F174" s="61" t="s">
        <v>70</v>
      </c>
      <c r="G174" s="58" t="str">
        <f t="shared" si="5"/>
        <v/>
      </c>
      <c r="H174" s="62" t="s">
        <v>71</v>
      </c>
      <c r="I174" s="63" t="str">
        <f t="shared" si="7"/>
        <v xml:space="preserve"> </v>
      </c>
      <c r="J174" s="58" t="str">
        <f t="shared" si="6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70</v>
      </c>
      <c r="B175" s="58" t="str">
        <f t="shared" si="4"/>
        <v/>
      </c>
      <c r="C175" s="59" t="s">
        <v>70</v>
      </c>
      <c r="D175" s="60" t="s">
        <v>70</v>
      </c>
      <c r="E175" s="61" t="s">
        <v>70</v>
      </c>
      <c r="F175" s="61" t="s">
        <v>70</v>
      </c>
      <c r="G175" s="58" t="str">
        <f t="shared" si="5"/>
        <v/>
      </c>
      <c r="H175" s="62" t="s">
        <v>71</v>
      </c>
      <c r="I175" s="63" t="str">
        <f t="shared" si="7"/>
        <v xml:space="preserve"> </v>
      </c>
      <c r="J175" s="58" t="str">
        <f t="shared" si="6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70</v>
      </c>
      <c r="B176" s="58" t="str">
        <f t="shared" si="4"/>
        <v/>
      </c>
      <c r="C176" s="59" t="s">
        <v>70</v>
      </c>
      <c r="D176" s="60" t="s">
        <v>70</v>
      </c>
      <c r="E176" s="61" t="s">
        <v>70</v>
      </c>
      <c r="F176" s="61" t="s">
        <v>70</v>
      </c>
      <c r="G176" s="58" t="str">
        <f t="shared" si="5"/>
        <v/>
      </c>
      <c r="H176" s="62" t="s">
        <v>71</v>
      </c>
      <c r="I176" s="63" t="str">
        <f t="shared" si="7"/>
        <v xml:space="preserve"> </v>
      </c>
      <c r="J176" s="58" t="str">
        <f t="shared" si="6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70</v>
      </c>
      <c r="B177" s="58" t="str">
        <f t="shared" ref="B177:B221" si="8">IF(C177=" ","",IF(C177=$L$9,B176,B176+1))</f>
        <v/>
      </c>
      <c r="C177" s="59" t="s">
        <v>70</v>
      </c>
      <c r="D177" s="60" t="s">
        <v>70</v>
      </c>
      <c r="E177" s="61" t="s">
        <v>70</v>
      </c>
      <c r="F177" s="61" t="s">
        <v>70</v>
      </c>
      <c r="G177" s="58" t="str">
        <f t="shared" ref="G177:G221" si="9">IF(M177&gt;0,0,IF(N177&gt;0,1,""))</f>
        <v/>
      </c>
      <c r="H177" s="62" t="s">
        <v>71</v>
      </c>
      <c r="I177" s="63" t="str">
        <f t="shared" si="7"/>
        <v xml:space="preserve"> </v>
      </c>
      <c r="J177" s="58" t="str">
        <f t="shared" ref="J177:J221" si="10">IF(AND(M177&gt;0,M177&lt;999),M177,IF(AND(N177&gt;0,N177&lt;999),N177," "))</f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70</v>
      </c>
      <c r="B178" s="58" t="str">
        <f t="shared" si="8"/>
        <v/>
      </c>
      <c r="C178" s="59" t="s">
        <v>70</v>
      </c>
      <c r="D178" s="60" t="s">
        <v>70</v>
      </c>
      <c r="E178" s="61" t="s">
        <v>70</v>
      </c>
      <c r="F178" s="61" t="s">
        <v>70</v>
      </c>
      <c r="G178" s="58" t="str">
        <f t="shared" si="9"/>
        <v/>
      </c>
      <c r="H178" s="62" t="s">
        <v>71</v>
      </c>
      <c r="I178" s="63" t="str">
        <f t="shared" ref="I178:I221" si="11">IFERROR(IF(IF(ISERROR(H178-H177),"",H178-H177)&lt;0,"",H178-H177)," ")</f>
        <v xml:space="preserve"> </v>
      </c>
      <c r="J178" s="58" t="str">
        <f t="shared" si="10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70</v>
      </c>
      <c r="B179" s="58" t="str">
        <f t="shared" si="8"/>
        <v/>
      </c>
      <c r="C179" s="59" t="s">
        <v>70</v>
      </c>
      <c r="D179" s="60" t="s">
        <v>70</v>
      </c>
      <c r="E179" s="61" t="s">
        <v>70</v>
      </c>
      <c r="F179" s="61" t="s">
        <v>70</v>
      </c>
      <c r="G179" s="58" t="str">
        <f t="shared" si="9"/>
        <v/>
      </c>
      <c r="H179" s="62" t="s">
        <v>71</v>
      </c>
      <c r="I179" s="63" t="str">
        <f t="shared" si="11"/>
        <v xml:space="preserve"> </v>
      </c>
      <c r="J179" s="58" t="str">
        <f t="shared" si="10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70</v>
      </c>
      <c r="B180" s="58" t="str">
        <f t="shared" si="8"/>
        <v/>
      </c>
      <c r="C180" s="59" t="s">
        <v>70</v>
      </c>
      <c r="D180" s="60" t="s">
        <v>70</v>
      </c>
      <c r="E180" s="61" t="s">
        <v>70</v>
      </c>
      <c r="F180" s="61" t="s">
        <v>70</v>
      </c>
      <c r="G180" s="58" t="str">
        <f t="shared" si="9"/>
        <v/>
      </c>
      <c r="H180" s="62" t="s">
        <v>71</v>
      </c>
      <c r="I180" s="63" t="str">
        <f t="shared" si="11"/>
        <v xml:space="preserve"> </v>
      </c>
      <c r="J180" s="58" t="str">
        <f t="shared" si="10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70</v>
      </c>
      <c r="B181" s="58" t="str">
        <f t="shared" si="8"/>
        <v/>
      </c>
      <c r="C181" s="59" t="s">
        <v>70</v>
      </c>
      <c r="D181" s="60" t="s">
        <v>70</v>
      </c>
      <c r="E181" s="61" t="s">
        <v>70</v>
      </c>
      <c r="F181" s="61" t="s">
        <v>70</v>
      </c>
      <c r="G181" s="58" t="str">
        <f t="shared" si="9"/>
        <v/>
      </c>
      <c r="H181" s="62" t="s">
        <v>71</v>
      </c>
      <c r="I181" s="63" t="str">
        <f t="shared" si="11"/>
        <v xml:space="preserve"> </v>
      </c>
      <c r="J181" s="58" t="str">
        <f t="shared" si="10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70</v>
      </c>
      <c r="B182" s="58" t="str">
        <f t="shared" si="8"/>
        <v/>
      </c>
      <c r="C182" s="59" t="s">
        <v>70</v>
      </c>
      <c r="D182" s="60" t="s">
        <v>70</v>
      </c>
      <c r="E182" s="61" t="s">
        <v>70</v>
      </c>
      <c r="F182" s="61" t="s">
        <v>70</v>
      </c>
      <c r="G182" s="58" t="str">
        <f t="shared" si="9"/>
        <v/>
      </c>
      <c r="H182" s="62" t="s">
        <v>71</v>
      </c>
      <c r="I182" s="63" t="str">
        <f t="shared" si="11"/>
        <v xml:space="preserve"> </v>
      </c>
      <c r="J182" s="58" t="str">
        <f t="shared" si="10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70</v>
      </c>
      <c r="B183" s="58" t="str">
        <f t="shared" si="8"/>
        <v/>
      </c>
      <c r="C183" s="59" t="s">
        <v>70</v>
      </c>
      <c r="D183" s="60" t="s">
        <v>70</v>
      </c>
      <c r="E183" s="61" t="s">
        <v>70</v>
      </c>
      <c r="F183" s="61" t="s">
        <v>70</v>
      </c>
      <c r="G183" s="58" t="str">
        <f t="shared" si="9"/>
        <v/>
      </c>
      <c r="H183" s="62" t="s">
        <v>71</v>
      </c>
      <c r="I183" s="63" t="str">
        <f t="shared" si="11"/>
        <v xml:space="preserve"> </v>
      </c>
      <c r="J183" s="58" t="str">
        <f t="shared" si="10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70</v>
      </c>
      <c r="B184" s="58" t="str">
        <f t="shared" si="8"/>
        <v/>
      </c>
      <c r="C184" s="59" t="s">
        <v>70</v>
      </c>
      <c r="D184" s="60" t="s">
        <v>70</v>
      </c>
      <c r="E184" s="61" t="s">
        <v>70</v>
      </c>
      <c r="F184" s="61" t="s">
        <v>70</v>
      </c>
      <c r="G184" s="58" t="str">
        <f t="shared" si="9"/>
        <v/>
      </c>
      <c r="H184" s="62" t="s">
        <v>71</v>
      </c>
      <c r="I184" s="63" t="str">
        <f t="shared" si="11"/>
        <v xml:space="preserve"> </v>
      </c>
      <c r="J184" s="58" t="str">
        <f t="shared" si="10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70</v>
      </c>
      <c r="B185" s="58" t="str">
        <f t="shared" si="8"/>
        <v/>
      </c>
      <c r="C185" s="59" t="s">
        <v>70</v>
      </c>
      <c r="D185" s="60" t="s">
        <v>70</v>
      </c>
      <c r="E185" s="61" t="s">
        <v>70</v>
      </c>
      <c r="F185" s="61" t="s">
        <v>70</v>
      </c>
      <c r="G185" s="58" t="str">
        <f t="shared" si="9"/>
        <v/>
      </c>
      <c r="H185" s="62" t="s">
        <v>71</v>
      </c>
      <c r="I185" s="63" t="str">
        <f t="shared" si="11"/>
        <v xml:space="preserve"> </v>
      </c>
      <c r="J185" s="58" t="str">
        <f t="shared" si="10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70</v>
      </c>
      <c r="B186" s="58" t="str">
        <f t="shared" si="8"/>
        <v/>
      </c>
      <c r="C186" s="59" t="s">
        <v>70</v>
      </c>
      <c r="D186" s="60" t="s">
        <v>70</v>
      </c>
      <c r="E186" s="61" t="s">
        <v>70</v>
      </c>
      <c r="F186" s="61" t="s">
        <v>70</v>
      </c>
      <c r="G186" s="58" t="str">
        <f t="shared" si="9"/>
        <v/>
      </c>
      <c r="H186" s="62" t="s">
        <v>71</v>
      </c>
      <c r="I186" s="63" t="str">
        <f t="shared" si="11"/>
        <v xml:space="preserve"> </v>
      </c>
      <c r="J186" s="58" t="str">
        <f t="shared" si="10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70</v>
      </c>
      <c r="B187" s="58" t="str">
        <f t="shared" si="8"/>
        <v/>
      </c>
      <c r="C187" s="59" t="s">
        <v>70</v>
      </c>
      <c r="D187" s="60" t="s">
        <v>70</v>
      </c>
      <c r="E187" s="61" t="s">
        <v>70</v>
      </c>
      <c r="F187" s="61" t="s">
        <v>70</v>
      </c>
      <c r="G187" s="58" t="str">
        <f t="shared" si="9"/>
        <v/>
      </c>
      <c r="H187" s="62" t="s">
        <v>71</v>
      </c>
      <c r="I187" s="63" t="str">
        <f t="shared" si="11"/>
        <v xml:space="preserve"> </v>
      </c>
      <c r="J187" s="58" t="str">
        <f t="shared" si="10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70</v>
      </c>
      <c r="B188" s="58" t="str">
        <f t="shared" si="8"/>
        <v/>
      </c>
      <c r="C188" s="59" t="s">
        <v>70</v>
      </c>
      <c r="D188" s="60" t="s">
        <v>70</v>
      </c>
      <c r="E188" s="61" t="s">
        <v>70</v>
      </c>
      <c r="F188" s="61" t="s">
        <v>70</v>
      </c>
      <c r="G188" s="58" t="str">
        <f t="shared" si="9"/>
        <v/>
      </c>
      <c r="H188" s="62" t="s">
        <v>71</v>
      </c>
      <c r="I188" s="63" t="str">
        <f t="shared" si="11"/>
        <v xml:space="preserve"> </v>
      </c>
      <c r="J188" s="58" t="str">
        <f t="shared" si="10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70</v>
      </c>
      <c r="B189" s="58" t="str">
        <f t="shared" si="8"/>
        <v/>
      </c>
      <c r="C189" s="59" t="s">
        <v>70</v>
      </c>
      <c r="D189" s="60" t="s">
        <v>70</v>
      </c>
      <c r="E189" s="61" t="s">
        <v>70</v>
      </c>
      <c r="F189" s="61" t="s">
        <v>70</v>
      </c>
      <c r="G189" s="58" t="str">
        <f t="shared" si="9"/>
        <v/>
      </c>
      <c r="H189" s="62" t="s">
        <v>71</v>
      </c>
      <c r="I189" s="63" t="str">
        <f t="shared" si="11"/>
        <v xml:space="preserve"> </v>
      </c>
      <c r="J189" s="58" t="str">
        <f t="shared" si="10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70</v>
      </c>
      <c r="B190" s="58" t="str">
        <f t="shared" si="8"/>
        <v/>
      </c>
      <c r="C190" s="59" t="s">
        <v>70</v>
      </c>
      <c r="D190" s="60" t="s">
        <v>70</v>
      </c>
      <c r="E190" s="61" t="s">
        <v>70</v>
      </c>
      <c r="F190" s="61" t="s">
        <v>70</v>
      </c>
      <c r="G190" s="58" t="str">
        <f t="shared" si="9"/>
        <v/>
      </c>
      <c r="H190" s="62" t="s">
        <v>71</v>
      </c>
      <c r="I190" s="63" t="str">
        <f t="shared" si="11"/>
        <v xml:space="preserve"> </v>
      </c>
      <c r="J190" s="58" t="str">
        <f t="shared" si="10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70</v>
      </c>
      <c r="B191" s="58" t="str">
        <f t="shared" si="8"/>
        <v/>
      </c>
      <c r="C191" s="59" t="s">
        <v>70</v>
      </c>
      <c r="D191" s="60" t="s">
        <v>70</v>
      </c>
      <c r="E191" s="61" t="s">
        <v>70</v>
      </c>
      <c r="F191" s="61" t="s">
        <v>70</v>
      </c>
      <c r="G191" s="58" t="str">
        <f t="shared" si="9"/>
        <v/>
      </c>
      <c r="H191" s="62" t="s">
        <v>71</v>
      </c>
      <c r="I191" s="63" t="str">
        <f t="shared" si="11"/>
        <v xml:space="preserve"> </v>
      </c>
      <c r="J191" s="58" t="str">
        <f t="shared" si="10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70</v>
      </c>
      <c r="B192" s="58" t="str">
        <f t="shared" si="8"/>
        <v/>
      </c>
      <c r="C192" s="59" t="s">
        <v>70</v>
      </c>
      <c r="D192" s="60" t="s">
        <v>70</v>
      </c>
      <c r="E192" s="61" t="s">
        <v>70</v>
      </c>
      <c r="F192" s="61" t="s">
        <v>70</v>
      </c>
      <c r="G192" s="58" t="str">
        <f t="shared" si="9"/>
        <v/>
      </c>
      <c r="H192" s="62" t="s">
        <v>71</v>
      </c>
      <c r="I192" s="63" t="str">
        <f t="shared" si="11"/>
        <v xml:space="preserve"> </v>
      </c>
      <c r="J192" s="58" t="str">
        <f t="shared" si="10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70</v>
      </c>
      <c r="B193" s="58" t="str">
        <f t="shared" si="8"/>
        <v/>
      </c>
      <c r="C193" s="59" t="s">
        <v>70</v>
      </c>
      <c r="D193" s="60" t="s">
        <v>70</v>
      </c>
      <c r="E193" s="61" t="s">
        <v>70</v>
      </c>
      <c r="F193" s="61" t="s">
        <v>70</v>
      </c>
      <c r="G193" s="58" t="str">
        <f t="shared" si="9"/>
        <v/>
      </c>
      <c r="H193" s="62" t="s">
        <v>71</v>
      </c>
      <c r="I193" s="63" t="str">
        <f t="shared" si="11"/>
        <v xml:space="preserve"> </v>
      </c>
      <c r="J193" s="58" t="str">
        <f t="shared" si="10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70</v>
      </c>
      <c r="B194" s="58" t="str">
        <f t="shared" si="8"/>
        <v/>
      </c>
      <c r="C194" s="59" t="s">
        <v>70</v>
      </c>
      <c r="D194" s="60" t="s">
        <v>70</v>
      </c>
      <c r="E194" s="61" t="s">
        <v>70</v>
      </c>
      <c r="F194" s="61" t="s">
        <v>70</v>
      </c>
      <c r="G194" s="58" t="str">
        <f t="shared" si="9"/>
        <v/>
      </c>
      <c r="H194" s="62" t="s">
        <v>71</v>
      </c>
      <c r="I194" s="63" t="str">
        <f t="shared" si="11"/>
        <v xml:space="preserve"> </v>
      </c>
      <c r="J194" s="58" t="str">
        <f t="shared" si="10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70</v>
      </c>
      <c r="B195" s="58" t="str">
        <f t="shared" si="8"/>
        <v/>
      </c>
      <c r="C195" s="59" t="s">
        <v>70</v>
      </c>
      <c r="D195" s="60" t="s">
        <v>70</v>
      </c>
      <c r="E195" s="61" t="s">
        <v>70</v>
      </c>
      <c r="F195" s="61" t="s">
        <v>70</v>
      </c>
      <c r="G195" s="58" t="str">
        <f t="shared" si="9"/>
        <v/>
      </c>
      <c r="H195" s="62" t="s">
        <v>71</v>
      </c>
      <c r="I195" s="63" t="str">
        <f t="shared" si="11"/>
        <v xml:space="preserve"> </v>
      </c>
      <c r="J195" s="58" t="str">
        <f t="shared" si="10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70</v>
      </c>
      <c r="B196" s="58" t="str">
        <f t="shared" si="8"/>
        <v/>
      </c>
      <c r="C196" s="59" t="s">
        <v>70</v>
      </c>
      <c r="D196" s="60" t="s">
        <v>70</v>
      </c>
      <c r="E196" s="61" t="s">
        <v>70</v>
      </c>
      <c r="F196" s="61" t="s">
        <v>70</v>
      </c>
      <c r="G196" s="58" t="str">
        <f t="shared" si="9"/>
        <v/>
      </c>
      <c r="H196" s="62" t="s">
        <v>71</v>
      </c>
      <c r="I196" s="63" t="str">
        <f t="shared" si="11"/>
        <v xml:space="preserve"> </v>
      </c>
      <c r="J196" s="58" t="str">
        <f t="shared" si="10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70</v>
      </c>
      <c r="B197" s="58" t="str">
        <f t="shared" si="8"/>
        <v/>
      </c>
      <c r="C197" s="59" t="s">
        <v>70</v>
      </c>
      <c r="D197" s="60" t="s">
        <v>70</v>
      </c>
      <c r="E197" s="61" t="s">
        <v>70</v>
      </c>
      <c r="F197" s="61" t="s">
        <v>70</v>
      </c>
      <c r="G197" s="58" t="str">
        <f t="shared" si="9"/>
        <v/>
      </c>
      <c r="H197" s="62" t="s">
        <v>71</v>
      </c>
      <c r="I197" s="63" t="str">
        <f t="shared" si="11"/>
        <v xml:space="preserve"> </v>
      </c>
      <c r="J197" s="58" t="str">
        <f t="shared" si="10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70</v>
      </c>
      <c r="B198" s="58" t="str">
        <f t="shared" si="8"/>
        <v/>
      </c>
      <c r="C198" s="59" t="s">
        <v>70</v>
      </c>
      <c r="D198" s="60" t="s">
        <v>70</v>
      </c>
      <c r="E198" s="61" t="s">
        <v>70</v>
      </c>
      <c r="F198" s="61" t="s">
        <v>70</v>
      </c>
      <c r="G198" s="58" t="str">
        <f t="shared" si="9"/>
        <v/>
      </c>
      <c r="H198" s="62" t="s">
        <v>71</v>
      </c>
      <c r="I198" s="63" t="str">
        <f t="shared" si="11"/>
        <v xml:space="preserve"> </v>
      </c>
      <c r="J198" s="58" t="str">
        <f t="shared" si="10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70</v>
      </c>
      <c r="B199" s="58" t="str">
        <f t="shared" si="8"/>
        <v/>
      </c>
      <c r="C199" s="59" t="s">
        <v>70</v>
      </c>
      <c r="D199" s="60" t="s">
        <v>70</v>
      </c>
      <c r="E199" s="61" t="s">
        <v>70</v>
      </c>
      <c r="F199" s="61" t="s">
        <v>70</v>
      </c>
      <c r="G199" s="58" t="str">
        <f t="shared" si="9"/>
        <v/>
      </c>
      <c r="H199" s="62" t="s">
        <v>71</v>
      </c>
      <c r="I199" s="63" t="str">
        <f t="shared" si="11"/>
        <v xml:space="preserve"> </v>
      </c>
      <c r="J199" s="58" t="str">
        <f t="shared" si="10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70</v>
      </c>
      <c r="B200" s="58" t="str">
        <f t="shared" si="8"/>
        <v/>
      </c>
      <c r="C200" s="59" t="s">
        <v>70</v>
      </c>
      <c r="D200" s="60" t="s">
        <v>70</v>
      </c>
      <c r="E200" s="61" t="s">
        <v>70</v>
      </c>
      <c r="F200" s="61" t="s">
        <v>70</v>
      </c>
      <c r="G200" s="58" t="str">
        <f t="shared" si="9"/>
        <v/>
      </c>
      <c r="H200" s="62" t="s">
        <v>71</v>
      </c>
      <c r="I200" s="63" t="str">
        <f t="shared" si="11"/>
        <v xml:space="preserve"> </v>
      </c>
      <c r="J200" s="58" t="str">
        <f t="shared" si="10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70</v>
      </c>
      <c r="B201" s="58" t="str">
        <f t="shared" si="8"/>
        <v/>
      </c>
      <c r="C201" s="59" t="s">
        <v>70</v>
      </c>
      <c r="D201" s="60" t="s">
        <v>70</v>
      </c>
      <c r="E201" s="61" t="s">
        <v>70</v>
      </c>
      <c r="F201" s="61" t="s">
        <v>70</v>
      </c>
      <c r="G201" s="58" t="str">
        <f t="shared" si="9"/>
        <v/>
      </c>
      <c r="H201" s="62" t="s">
        <v>71</v>
      </c>
      <c r="I201" s="63" t="str">
        <f t="shared" si="11"/>
        <v xml:space="preserve"> </v>
      </c>
      <c r="J201" s="58" t="str">
        <f t="shared" si="10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70</v>
      </c>
      <c r="B202" s="58" t="str">
        <f t="shared" si="8"/>
        <v/>
      </c>
      <c r="C202" s="59" t="s">
        <v>70</v>
      </c>
      <c r="D202" s="60" t="s">
        <v>70</v>
      </c>
      <c r="E202" s="61" t="s">
        <v>70</v>
      </c>
      <c r="F202" s="61" t="s">
        <v>70</v>
      </c>
      <c r="G202" s="58" t="str">
        <f t="shared" si="9"/>
        <v/>
      </c>
      <c r="H202" s="62" t="s">
        <v>71</v>
      </c>
      <c r="I202" s="63" t="str">
        <f t="shared" si="11"/>
        <v xml:space="preserve"> </v>
      </c>
      <c r="J202" s="58" t="str">
        <f t="shared" si="10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70</v>
      </c>
      <c r="B203" s="58" t="str">
        <f t="shared" si="8"/>
        <v/>
      </c>
      <c r="C203" s="59" t="s">
        <v>70</v>
      </c>
      <c r="D203" s="60" t="s">
        <v>70</v>
      </c>
      <c r="E203" s="61" t="s">
        <v>70</v>
      </c>
      <c r="F203" s="61" t="s">
        <v>70</v>
      </c>
      <c r="G203" s="58" t="str">
        <f t="shared" si="9"/>
        <v/>
      </c>
      <c r="H203" s="62" t="s">
        <v>71</v>
      </c>
      <c r="I203" s="63" t="str">
        <f t="shared" si="11"/>
        <v xml:space="preserve"> </v>
      </c>
      <c r="J203" s="58" t="str">
        <f t="shared" si="10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70</v>
      </c>
      <c r="B204" s="58" t="str">
        <f t="shared" si="8"/>
        <v/>
      </c>
      <c r="C204" s="59" t="s">
        <v>70</v>
      </c>
      <c r="D204" s="60" t="s">
        <v>70</v>
      </c>
      <c r="E204" s="61" t="s">
        <v>70</v>
      </c>
      <c r="F204" s="61" t="s">
        <v>70</v>
      </c>
      <c r="G204" s="58" t="str">
        <f t="shared" si="9"/>
        <v/>
      </c>
      <c r="H204" s="62" t="s">
        <v>71</v>
      </c>
      <c r="I204" s="63" t="str">
        <f t="shared" si="11"/>
        <v xml:space="preserve"> </v>
      </c>
      <c r="J204" s="58" t="str">
        <f t="shared" si="10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70</v>
      </c>
      <c r="B205" s="58" t="str">
        <f t="shared" si="8"/>
        <v/>
      </c>
      <c r="C205" s="59" t="s">
        <v>70</v>
      </c>
      <c r="D205" s="60" t="s">
        <v>70</v>
      </c>
      <c r="E205" s="61" t="s">
        <v>70</v>
      </c>
      <c r="F205" s="61" t="s">
        <v>70</v>
      </c>
      <c r="G205" s="58" t="str">
        <f t="shared" si="9"/>
        <v/>
      </c>
      <c r="H205" s="62" t="s">
        <v>71</v>
      </c>
      <c r="I205" s="63" t="str">
        <f t="shared" si="11"/>
        <v xml:space="preserve"> </v>
      </c>
      <c r="J205" s="58" t="str">
        <f t="shared" si="10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70</v>
      </c>
      <c r="B206" s="58" t="str">
        <f t="shared" si="8"/>
        <v/>
      </c>
      <c r="C206" s="59" t="s">
        <v>70</v>
      </c>
      <c r="D206" s="60" t="s">
        <v>70</v>
      </c>
      <c r="E206" s="61" t="s">
        <v>70</v>
      </c>
      <c r="F206" s="61" t="s">
        <v>70</v>
      </c>
      <c r="G206" s="58" t="str">
        <f t="shared" si="9"/>
        <v/>
      </c>
      <c r="H206" s="62" t="s">
        <v>71</v>
      </c>
      <c r="I206" s="63" t="str">
        <f t="shared" si="11"/>
        <v xml:space="preserve"> </v>
      </c>
      <c r="J206" s="58" t="str">
        <f t="shared" si="10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70</v>
      </c>
      <c r="B207" s="58" t="str">
        <f t="shared" si="8"/>
        <v/>
      </c>
      <c r="C207" s="59" t="s">
        <v>70</v>
      </c>
      <c r="D207" s="60" t="s">
        <v>70</v>
      </c>
      <c r="E207" s="61" t="s">
        <v>70</v>
      </c>
      <c r="F207" s="61" t="s">
        <v>70</v>
      </c>
      <c r="G207" s="58" t="str">
        <f t="shared" si="9"/>
        <v/>
      </c>
      <c r="H207" s="62" t="s">
        <v>71</v>
      </c>
      <c r="I207" s="63" t="str">
        <f t="shared" si="11"/>
        <v xml:space="preserve"> </v>
      </c>
      <c r="J207" s="58" t="str">
        <f t="shared" si="10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70</v>
      </c>
      <c r="B208" s="58" t="str">
        <f t="shared" si="8"/>
        <v/>
      </c>
      <c r="C208" s="59" t="s">
        <v>70</v>
      </c>
      <c r="D208" s="60" t="s">
        <v>70</v>
      </c>
      <c r="E208" s="61" t="s">
        <v>70</v>
      </c>
      <c r="F208" s="61" t="s">
        <v>70</v>
      </c>
      <c r="G208" s="58" t="str">
        <f t="shared" si="9"/>
        <v/>
      </c>
      <c r="H208" s="62" t="s">
        <v>71</v>
      </c>
      <c r="I208" s="63" t="str">
        <f t="shared" si="11"/>
        <v xml:space="preserve"> </v>
      </c>
      <c r="J208" s="58" t="str">
        <f t="shared" si="10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70</v>
      </c>
      <c r="B209" s="58" t="str">
        <f t="shared" si="8"/>
        <v/>
      </c>
      <c r="C209" s="59" t="s">
        <v>70</v>
      </c>
      <c r="D209" s="60" t="s">
        <v>70</v>
      </c>
      <c r="E209" s="61" t="s">
        <v>70</v>
      </c>
      <c r="F209" s="61" t="s">
        <v>70</v>
      </c>
      <c r="G209" s="58" t="str">
        <f t="shared" si="9"/>
        <v/>
      </c>
      <c r="H209" s="62" t="s">
        <v>71</v>
      </c>
      <c r="I209" s="63" t="str">
        <f t="shared" si="11"/>
        <v xml:space="preserve"> </v>
      </c>
      <c r="J209" s="58" t="str">
        <f t="shared" si="10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70</v>
      </c>
      <c r="B210" s="58" t="str">
        <f t="shared" si="8"/>
        <v/>
      </c>
      <c r="C210" s="59" t="s">
        <v>70</v>
      </c>
      <c r="D210" s="60" t="s">
        <v>70</v>
      </c>
      <c r="E210" s="61" t="s">
        <v>70</v>
      </c>
      <c r="F210" s="61" t="s">
        <v>70</v>
      </c>
      <c r="G210" s="58" t="str">
        <f t="shared" si="9"/>
        <v/>
      </c>
      <c r="H210" s="62" t="s">
        <v>71</v>
      </c>
      <c r="I210" s="63" t="str">
        <f t="shared" si="11"/>
        <v xml:space="preserve"> </v>
      </c>
      <c r="J210" s="58" t="str">
        <f t="shared" si="10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70</v>
      </c>
      <c r="B211" s="58" t="str">
        <f t="shared" si="8"/>
        <v/>
      </c>
      <c r="C211" s="59" t="s">
        <v>70</v>
      </c>
      <c r="D211" s="60" t="s">
        <v>70</v>
      </c>
      <c r="E211" s="61" t="s">
        <v>70</v>
      </c>
      <c r="F211" s="61" t="s">
        <v>70</v>
      </c>
      <c r="G211" s="58" t="str">
        <f t="shared" si="9"/>
        <v/>
      </c>
      <c r="H211" s="62" t="s">
        <v>71</v>
      </c>
      <c r="I211" s="63" t="str">
        <f t="shared" si="11"/>
        <v xml:space="preserve"> </v>
      </c>
      <c r="J211" s="58" t="str">
        <f t="shared" si="10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70</v>
      </c>
      <c r="B212" s="58" t="str">
        <f t="shared" si="8"/>
        <v/>
      </c>
      <c r="C212" s="59" t="s">
        <v>70</v>
      </c>
      <c r="D212" s="60" t="s">
        <v>70</v>
      </c>
      <c r="E212" s="61" t="s">
        <v>70</v>
      </c>
      <c r="F212" s="61" t="s">
        <v>70</v>
      </c>
      <c r="G212" s="58" t="str">
        <f t="shared" si="9"/>
        <v/>
      </c>
      <c r="H212" s="62" t="s">
        <v>71</v>
      </c>
      <c r="I212" s="63" t="str">
        <f t="shared" si="11"/>
        <v xml:space="preserve"> </v>
      </c>
      <c r="J212" s="58" t="str">
        <f t="shared" si="10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70</v>
      </c>
      <c r="B213" s="58" t="str">
        <f t="shared" si="8"/>
        <v/>
      </c>
      <c r="C213" s="59" t="s">
        <v>70</v>
      </c>
      <c r="D213" s="60" t="s">
        <v>70</v>
      </c>
      <c r="E213" s="61" t="s">
        <v>70</v>
      </c>
      <c r="F213" s="61" t="s">
        <v>70</v>
      </c>
      <c r="G213" s="58" t="str">
        <f t="shared" si="9"/>
        <v/>
      </c>
      <c r="H213" s="62" t="s">
        <v>71</v>
      </c>
      <c r="I213" s="63" t="str">
        <f t="shared" si="11"/>
        <v xml:space="preserve"> </v>
      </c>
      <c r="J213" s="58" t="str">
        <f t="shared" si="10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70</v>
      </c>
      <c r="B214" s="58" t="str">
        <f t="shared" si="8"/>
        <v/>
      </c>
      <c r="C214" s="59" t="s">
        <v>70</v>
      </c>
      <c r="D214" s="60" t="s">
        <v>70</v>
      </c>
      <c r="E214" s="61" t="s">
        <v>70</v>
      </c>
      <c r="F214" s="61" t="s">
        <v>70</v>
      </c>
      <c r="G214" s="58" t="str">
        <f t="shared" si="9"/>
        <v/>
      </c>
      <c r="H214" s="62" t="s">
        <v>71</v>
      </c>
      <c r="I214" s="63" t="str">
        <f t="shared" si="11"/>
        <v xml:space="preserve"> </v>
      </c>
      <c r="J214" s="58" t="str">
        <f t="shared" si="10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70</v>
      </c>
      <c r="B215" s="58" t="str">
        <f t="shared" si="8"/>
        <v/>
      </c>
      <c r="C215" s="59" t="s">
        <v>70</v>
      </c>
      <c r="D215" s="60" t="s">
        <v>70</v>
      </c>
      <c r="E215" s="61" t="s">
        <v>70</v>
      </c>
      <c r="F215" s="61" t="s">
        <v>70</v>
      </c>
      <c r="G215" s="58" t="str">
        <f t="shared" si="9"/>
        <v/>
      </c>
      <c r="H215" s="62" t="s">
        <v>71</v>
      </c>
      <c r="I215" s="63" t="str">
        <f t="shared" si="11"/>
        <v xml:space="preserve"> </v>
      </c>
      <c r="J215" s="58" t="str">
        <f t="shared" si="10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70</v>
      </c>
      <c r="B216" s="58" t="str">
        <f t="shared" si="8"/>
        <v/>
      </c>
      <c r="C216" s="59" t="s">
        <v>70</v>
      </c>
      <c r="D216" s="60" t="s">
        <v>70</v>
      </c>
      <c r="E216" s="61" t="s">
        <v>70</v>
      </c>
      <c r="F216" s="61" t="s">
        <v>70</v>
      </c>
      <c r="G216" s="58" t="str">
        <f t="shared" si="9"/>
        <v/>
      </c>
      <c r="H216" s="62" t="s">
        <v>71</v>
      </c>
      <c r="I216" s="63" t="str">
        <f t="shared" si="11"/>
        <v xml:space="preserve"> </v>
      </c>
      <c r="J216" s="58" t="str">
        <f t="shared" si="10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70</v>
      </c>
      <c r="B217" s="58" t="str">
        <f t="shared" si="8"/>
        <v/>
      </c>
      <c r="C217" s="59" t="s">
        <v>70</v>
      </c>
      <c r="D217" s="60" t="s">
        <v>70</v>
      </c>
      <c r="E217" s="61" t="s">
        <v>70</v>
      </c>
      <c r="F217" s="61" t="s">
        <v>70</v>
      </c>
      <c r="G217" s="58" t="str">
        <f t="shared" si="9"/>
        <v/>
      </c>
      <c r="H217" s="62" t="s">
        <v>71</v>
      </c>
      <c r="I217" s="63" t="str">
        <f t="shared" si="11"/>
        <v xml:space="preserve"> </v>
      </c>
      <c r="J217" s="58" t="str">
        <f t="shared" si="10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70</v>
      </c>
      <c r="B218" s="58" t="str">
        <f t="shared" si="8"/>
        <v/>
      </c>
      <c r="C218" s="59" t="s">
        <v>70</v>
      </c>
      <c r="D218" s="60" t="s">
        <v>70</v>
      </c>
      <c r="E218" s="61" t="s">
        <v>70</v>
      </c>
      <c r="F218" s="61" t="s">
        <v>70</v>
      </c>
      <c r="G218" s="58" t="str">
        <f t="shared" si="9"/>
        <v/>
      </c>
      <c r="H218" s="62" t="s">
        <v>71</v>
      </c>
      <c r="I218" s="63" t="str">
        <f t="shared" si="11"/>
        <v xml:space="preserve"> </v>
      </c>
      <c r="J218" s="58" t="str">
        <f t="shared" si="10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70</v>
      </c>
      <c r="B219" s="58" t="str">
        <f t="shared" si="8"/>
        <v/>
      </c>
      <c r="C219" s="59" t="s">
        <v>70</v>
      </c>
      <c r="D219" s="60" t="s">
        <v>70</v>
      </c>
      <c r="E219" s="61" t="s">
        <v>70</v>
      </c>
      <c r="F219" s="61" t="s">
        <v>70</v>
      </c>
      <c r="G219" s="58" t="str">
        <f t="shared" si="9"/>
        <v/>
      </c>
      <c r="H219" s="62" t="s">
        <v>71</v>
      </c>
      <c r="I219" s="63" t="str">
        <f t="shared" si="11"/>
        <v xml:space="preserve"> </v>
      </c>
      <c r="J219" s="58" t="str">
        <f t="shared" si="10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70</v>
      </c>
      <c r="B220" s="58" t="str">
        <f t="shared" si="8"/>
        <v/>
      </c>
      <c r="C220" s="59" t="s">
        <v>70</v>
      </c>
      <c r="D220" s="60" t="s">
        <v>70</v>
      </c>
      <c r="E220" s="61" t="s">
        <v>70</v>
      </c>
      <c r="F220" s="61" t="s">
        <v>70</v>
      </c>
      <c r="G220" s="58" t="str">
        <f t="shared" si="9"/>
        <v/>
      </c>
      <c r="H220" s="62" t="s">
        <v>71</v>
      </c>
      <c r="I220" s="63" t="str">
        <f t="shared" si="11"/>
        <v xml:space="preserve"> </v>
      </c>
      <c r="J220" s="58" t="str">
        <f t="shared" si="10"/>
        <v xml:space="preserve"> </v>
      </c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70</v>
      </c>
      <c r="B221" s="58" t="str">
        <f t="shared" si="8"/>
        <v/>
      </c>
      <c r="C221" s="59" t="s">
        <v>70</v>
      </c>
      <c r="D221" s="60" t="s">
        <v>70</v>
      </c>
      <c r="E221" s="61" t="s">
        <v>70</v>
      </c>
      <c r="F221" s="61" t="s">
        <v>70</v>
      </c>
      <c r="G221" s="58" t="str">
        <f t="shared" si="9"/>
        <v/>
      </c>
      <c r="H221" s="62" t="s">
        <v>71</v>
      </c>
      <c r="I221" s="63" t="str">
        <f t="shared" si="11"/>
        <v xml:space="preserve"> </v>
      </c>
      <c r="J221" s="58" t="str">
        <f t="shared" si="10"/>
        <v xml:space="preserve"> </v>
      </c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B222" s="60"/>
      <c r="C222" s="60"/>
      <c r="D222" s="60"/>
      <c r="E222" s="60"/>
      <c r="F222" s="60"/>
      <c r="G222" s="60"/>
      <c r="H222" s="60"/>
      <c r="I222" s="60"/>
      <c r="J222" s="60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J224" s="1"/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0:34" ht="15.75" customHeight="1">
      <c r="J225" s="1"/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0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0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0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0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0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0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0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0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0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0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0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AH40433" s="1"/>
    </row>
    <row r="40435" spans="4:34">
      <c r="D40435" s="1">
        <v>1888</v>
      </c>
      <c r="J40435" s="1"/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21">
    <cfRule type="notContainsBlanks" dxfId="5" priority="2">
      <formula>LEN(TRIM(C112))&gt;0</formula>
    </cfRule>
  </conditionalFormatting>
  <conditionalFormatting sqref="B112:B221 D112:J221">
    <cfRule type="expression" dxfId="4" priority="3">
      <formula>IF($C112=" ",FALSE,TRUE)</formula>
    </cfRule>
  </conditionalFormatting>
  <conditionalFormatting sqref="B112:B221">
    <cfRule type="expression" dxfId="3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1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topLeftCell="C1" zoomScale="40" zoomScaleNormal="50" zoomScaleSheetLayoutView="4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08" t="s">
        <v>156</v>
      </c>
      <c r="F1" s="108"/>
      <c r="G1" s="108"/>
      <c r="H1" s="108"/>
      <c r="I1" s="108"/>
      <c r="J1" s="108"/>
      <c r="L1" s="3" t="s">
        <v>0</v>
      </c>
      <c r="M1" s="4"/>
      <c r="N1" s="5">
        <v>13</v>
      </c>
    </row>
    <row r="2" spans="1:38" ht="16.5" customHeight="1">
      <c r="D2" s="9"/>
      <c r="E2" s="108"/>
      <c r="F2" s="108"/>
      <c r="G2" s="108"/>
      <c r="H2" s="108"/>
      <c r="I2" s="108"/>
      <c r="J2" s="108"/>
      <c r="L2" s="10" t="e">
        <f ca="1">INDIRECT("лоты!C"&amp;SUM(N1,3))</f>
        <v>#REF!</v>
      </c>
      <c r="M2" s="11" t="s">
        <v>1</v>
      </c>
      <c r="N2" s="12"/>
      <c r="O2" s="13"/>
      <c r="P2" s="89" t="s">
        <v>2</v>
      </c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08"/>
      <c r="F3" s="108"/>
      <c r="G3" s="108"/>
      <c r="H3" s="108"/>
      <c r="I3" s="108"/>
      <c r="J3" s="108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249</v>
      </c>
      <c r="M4" s="11" t="s">
        <v>4</v>
      </c>
      <c r="N4" s="12"/>
      <c r="O4" s="13"/>
      <c r="P4" s="109" t="s">
        <v>5</v>
      </c>
      <c r="Q4" s="109" t="s">
        <v>6</v>
      </c>
      <c r="R4" s="109" t="s">
        <v>7</v>
      </c>
      <c r="S4" s="109" t="s">
        <v>8</v>
      </c>
      <c r="T4" s="109" t="s">
        <v>9</v>
      </c>
      <c r="U4" s="109" t="s">
        <v>10</v>
      </c>
      <c r="V4" s="109" t="s">
        <v>11</v>
      </c>
      <c r="W4" s="109" t="s">
        <v>12</v>
      </c>
      <c r="X4" s="99" t="s">
        <v>13</v>
      </c>
      <c r="Y4" s="101" t="s">
        <v>14</v>
      </c>
      <c r="Z4" s="102"/>
      <c r="AA4" s="101" t="s">
        <v>15</v>
      </c>
      <c r="AB4" s="102"/>
      <c r="AI4" s="14"/>
      <c r="AJ4" s="14"/>
      <c r="AK4" s="15"/>
      <c r="AL4" s="14"/>
    </row>
    <row r="5" spans="1:38" ht="15" customHeight="1">
      <c r="B5" s="96" t="s">
        <v>122</v>
      </c>
      <c r="C5" s="96"/>
      <c r="D5" s="96"/>
      <c r="E5" s="96"/>
      <c r="F5" s="96"/>
      <c r="G5" s="96"/>
      <c r="H5" s="96"/>
      <c r="I5" s="96"/>
      <c r="J5" s="96"/>
      <c r="L5" s="18">
        <v>265</v>
      </c>
      <c r="M5" s="14" t="s">
        <v>16</v>
      </c>
      <c r="N5" s="17"/>
      <c r="O5" s="13"/>
      <c r="P5" s="110"/>
      <c r="Q5" s="110"/>
      <c r="R5" s="110"/>
      <c r="S5" s="110"/>
      <c r="T5" s="110"/>
      <c r="U5" s="110"/>
      <c r="V5" s="110"/>
      <c r="W5" s="110"/>
      <c r="X5" s="99"/>
      <c r="Y5" s="103"/>
      <c r="Z5" s="104"/>
      <c r="AA5" s="103"/>
      <c r="AB5" s="104"/>
      <c r="AI5" s="14"/>
      <c r="AJ5" s="14"/>
      <c r="AK5" s="15"/>
      <c r="AL5" s="14"/>
    </row>
    <row r="6" spans="1:38" ht="15.75" customHeight="1">
      <c r="B6" s="96"/>
      <c r="C6" s="96"/>
      <c r="D6" s="96"/>
      <c r="E6" s="96"/>
      <c r="F6" s="96"/>
      <c r="G6" s="96"/>
      <c r="H6" s="96"/>
      <c r="I6" s="96"/>
      <c r="J6" s="96"/>
      <c r="L6" s="19">
        <v>524</v>
      </c>
      <c r="M6" s="11" t="s">
        <v>17</v>
      </c>
      <c r="N6" s="11"/>
      <c r="P6" s="110"/>
      <c r="Q6" s="110"/>
      <c r="R6" s="110"/>
      <c r="S6" s="110"/>
      <c r="T6" s="110"/>
      <c r="U6" s="110"/>
      <c r="V6" s="110"/>
      <c r="W6" s="110"/>
      <c r="X6" s="99"/>
      <c r="Y6" s="103"/>
      <c r="Z6" s="104"/>
      <c r="AA6" s="103"/>
      <c r="AB6" s="104"/>
      <c r="AI6" s="14"/>
      <c r="AJ6" s="14"/>
      <c r="AK6" s="15"/>
      <c r="AL6" s="14"/>
    </row>
    <row r="7" spans="1:38" ht="15.75" customHeight="1">
      <c r="A7" s="20"/>
      <c r="L7" s="18">
        <v>525</v>
      </c>
      <c r="M7" s="14" t="s">
        <v>18</v>
      </c>
      <c r="N7" s="14"/>
      <c r="P7" s="111"/>
      <c r="Q7" s="111"/>
      <c r="R7" s="111"/>
      <c r="S7" s="111"/>
      <c r="T7" s="111"/>
      <c r="U7" s="111"/>
      <c r="V7" s="111"/>
      <c r="W7" s="111"/>
      <c r="X7" s="99"/>
      <c r="Y7" s="105"/>
      <c r="Z7" s="106"/>
      <c r="AA7" s="105"/>
      <c r="AB7" s="106"/>
      <c r="AI7" s="14"/>
      <c r="AJ7" s="14"/>
      <c r="AK7" s="15"/>
      <c r="AL7" s="14"/>
    </row>
    <row r="8" spans="1:38" ht="15.75" customHeight="1">
      <c r="A8" s="20"/>
      <c r="B8" s="96" t="s">
        <v>19</v>
      </c>
      <c r="C8" s="96"/>
      <c r="D8" s="96"/>
      <c r="E8" s="96"/>
      <c r="F8" s="96"/>
      <c r="G8" s="96"/>
      <c r="H8" s="96"/>
      <c r="I8" s="96"/>
      <c r="J8" s="96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07" t="s">
        <v>21</v>
      </c>
      <c r="Z8" s="107"/>
      <c r="AA8" s="107" t="s">
        <v>22</v>
      </c>
      <c r="AB8" s="107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6"/>
      <c r="C9" s="96"/>
      <c r="D9" s="96"/>
      <c r="E9" s="96"/>
      <c r="F9" s="96"/>
      <c r="G9" s="96"/>
      <c r="H9" s="96"/>
      <c r="I9" s="96"/>
      <c r="J9" s="96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07" t="s">
        <v>21</v>
      </c>
      <c r="Z9" s="107"/>
      <c r="AA9" s="107" t="s">
        <v>22</v>
      </c>
      <c r="AB9" s="107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5" t="s">
        <v>25</v>
      </c>
      <c r="C10" s="95"/>
      <c r="D10" s="95"/>
      <c r="E10" s="95"/>
      <c r="F10" s="95"/>
      <c r="G10" s="95"/>
      <c r="H10" s="95"/>
      <c r="I10" s="95"/>
      <c r="J10" s="95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07" t="s">
        <v>27</v>
      </c>
      <c r="Z10" s="107"/>
      <c r="AA10" s="107" t="s">
        <v>28</v>
      </c>
      <c r="AB10" s="107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5"/>
      <c r="C11" s="95"/>
      <c r="D11" s="95"/>
      <c r="E11" s="95"/>
      <c r="F11" s="95"/>
      <c r="G11" s="95"/>
      <c r="H11" s="95"/>
      <c r="I11" s="95"/>
      <c r="J11" s="95"/>
      <c r="L11" s="18" t="s">
        <v>123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07" t="s">
        <v>27</v>
      </c>
      <c r="Z11" s="107"/>
      <c r="AA11" s="107" t="s">
        <v>28</v>
      </c>
      <c r="AB11" s="107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00" t="s">
        <v>30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6" t="s">
        <v>31</v>
      </c>
      <c r="C14" s="96"/>
      <c r="D14" s="96"/>
      <c r="E14" s="96"/>
      <c r="F14" s="96"/>
      <c r="G14" s="96"/>
      <c r="H14" s="96"/>
      <c r="I14" s="96"/>
      <c r="J14" s="96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6"/>
      <c r="C15" s="96"/>
      <c r="D15" s="96"/>
      <c r="E15" s="96"/>
      <c r="F15" s="96"/>
      <c r="G15" s="96"/>
      <c r="H15" s="96"/>
      <c r="I15" s="96"/>
      <c r="J15" s="96"/>
      <c r="L15" s="25"/>
      <c r="M15" s="18"/>
      <c r="N15" s="18"/>
      <c r="O15" s="26"/>
      <c r="P15" s="98" t="s">
        <v>5</v>
      </c>
      <c r="Q15" s="98"/>
      <c r="R15" s="98"/>
      <c r="S15" s="98"/>
      <c r="T15" s="99" t="s">
        <v>32</v>
      </c>
      <c r="U15" s="99"/>
      <c r="V15" s="99"/>
      <c r="W15" s="99" t="s">
        <v>33</v>
      </c>
      <c r="X15" s="99"/>
      <c r="Y15" s="99"/>
      <c r="Z15" s="99" t="s">
        <v>34</v>
      </c>
      <c r="AA15" s="99"/>
      <c r="AB15" s="99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5" t="s">
        <v>87</v>
      </c>
      <c r="C16" s="95"/>
      <c r="D16" s="95"/>
      <c r="E16" s="95"/>
      <c r="F16" s="95"/>
      <c r="G16" s="95"/>
      <c r="H16" s="95"/>
      <c r="I16" s="95"/>
      <c r="J16" s="95"/>
      <c r="L16" s="25"/>
      <c r="M16" s="18"/>
      <c r="N16" s="18"/>
      <c r="O16" s="26"/>
      <c r="P16" s="98"/>
      <c r="Q16" s="98"/>
      <c r="R16" s="98"/>
      <c r="S16" s="98"/>
      <c r="T16" s="99"/>
      <c r="U16" s="99"/>
      <c r="V16" s="99"/>
      <c r="W16" s="99"/>
      <c r="X16" s="99"/>
      <c r="Y16" s="99"/>
      <c r="Z16" s="99"/>
      <c r="AA16" s="99"/>
      <c r="AB16" s="99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5"/>
      <c r="C17" s="95"/>
      <c r="D17" s="95"/>
      <c r="E17" s="95"/>
      <c r="F17" s="95"/>
      <c r="G17" s="95"/>
      <c r="H17" s="95"/>
      <c r="I17" s="95"/>
      <c r="J17" s="95"/>
      <c r="L17" s="18"/>
      <c r="M17" s="18"/>
      <c r="N17" s="18"/>
      <c r="O17" s="26"/>
      <c r="P17" s="98" t="s">
        <v>35</v>
      </c>
      <c r="Q17" s="98"/>
      <c r="R17" s="98"/>
      <c r="S17" s="98"/>
      <c r="T17" s="99" t="s">
        <v>36</v>
      </c>
      <c r="U17" s="99"/>
      <c r="V17" s="99"/>
      <c r="W17" s="99" t="s">
        <v>37</v>
      </c>
      <c r="X17" s="99"/>
      <c r="Y17" s="99"/>
      <c r="Z17" s="99" t="s">
        <v>35</v>
      </c>
      <c r="AA17" s="99"/>
      <c r="AB17" s="99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6" t="s">
        <v>38</v>
      </c>
      <c r="C19" s="96"/>
      <c r="D19" s="96"/>
      <c r="E19" s="96"/>
      <c r="F19" s="96"/>
      <c r="G19" s="96"/>
      <c r="H19" s="96"/>
      <c r="I19" s="96"/>
      <c r="J19" s="96"/>
      <c r="L19" s="18"/>
      <c r="M19" s="18"/>
      <c r="N19" s="18"/>
      <c r="O19" s="26"/>
      <c r="P19" s="97" t="s">
        <v>39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6"/>
      <c r="C20" s="96"/>
      <c r="D20" s="96"/>
      <c r="E20" s="96"/>
      <c r="F20" s="96"/>
      <c r="G20" s="96"/>
      <c r="H20" s="96"/>
      <c r="I20" s="96"/>
      <c r="J20" s="96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3" t="s">
        <v>5</v>
      </c>
      <c r="Q21" s="83" t="s">
        <v>40</v>
      </c>
      <c r="R21" s="81" t="s">
        <v>41</v>
      </c>
      <c r="S21" s="82"/>
      <c r="T21" s="81" t="s">
        <v>42</v>
      </c>
      <c r="U21" s="82"/>
      <c r="V21" s="33"/>
      <c r="W21" s="83" t="s">
        <v>5</v>
      </c>
      <c r="X21" s="83" t="s">
        <v>40</v>
      </c>
      <c r="Y21" s="81" t="s">
        <v>41</v>
      </c>
      <c r="Z21" s="82"/>
      <c r="AA21" s="81" t="s">
        <v>42</v>
      </c>
      <c r="AB21" s="82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5" t="s">
        <v>124</v>
      </c>
      <c r="C22" s="95"/>
      <c r="D22" s="95"/>
      <c r="E22" s="95"/>
      <c r="F22" s="95"/>
      <c r="G22" s="95"/>
      <c r="H22" s="95"/>
      <c r="I22" s="95"/>
      <c r="J22" s="95"/>
      <c r="P22" s="84"/>
      <c r="Q22" s="84"/>
      <c r="R22" s="83" t="s">
        <v>43</v>
      </c>
      <c r="S22" s="83" t="s">
        <v>44</v>
      </c>
      <c r="T22" s="83" t="s">
        <v>43</v>
      </c>
      <c r="U22" s="83" t="s">
        <v>44</v>
      </c>
      <c r="V22" s="33"/>
      <c r="W22" s="84"/>
      <c r="X22" s="84"/>
      <c r="Y22" s="83" t="s">
        <v>43</v>
      </c>
      <c r="Z22" s="83" t="s">
        <v>44</v>
      </c>
      <c r="AA22" s="83" t="s">
        <v>43</v>
      </c>
      <c r="AB22" s="83" t="s">
        <v>44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5"/>
      <c r="C23" s="95"/>
      <c r="D23" s="95"/>
      <c r="E23" s="95"/>
      <c r="F23" s="95"/>
      <c r="G23" s="95"/>
      <c r="H23" s="95"/>
      <c r="I23" s="95"/>
      <c r="J23" s="95"/>
      <c r="P23" s="84"/>
      <c r="Q23" s="84"/>
      <c r="R23" s="84"/>
      <c r="S23" s="84"/>
      <c r="T23" s="84"/>
      <c r="U23" s="84"/>
      <c r="V23" s="33"/>
      <c r="W23" s="84"/>
      <c r="X23" s="84"/>
      <c r="Y23" s="84"/>
      <c r="Z23" s="84"/>
      <c r="AA23" s="84"/>
      <c r="AB23" s="84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4"/>
      <c r="Q24" s="84"/>
      <c r="R24" s="84"/>
      <c r="S24" s="84"/>
      <c r="T24" s="84"/>
      <c r="U24" s="84"/>
      <c r="V24" s="33"/>
      <c r="W24" s="84"/>
      <c r="X24" s="84"/>
      <c r="Y24" s="84"/>
      <c r="Z24" s="84"/>
      <c r="AA24" s="84"/>
      <c r="AB24" s="84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4"/>
      <c r="Q25" s="84"/>
      <c r="R25" s="84"/>
      <c r="S25" s="84"/>
      <c r="T25" s="84"/>
      <c r="U25" s="84"/>
      <c r="V25" s="33"/>
      <c r="W25" s="84"/>
      <c r="X25" s="84"/>
      <c r="Y25" s="84"/>
      <c r="Z25" s="84"/>
      <c r="AA25" s="84"/>
      <c r="AB25" s="84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5" t="s">
        <v>45</v>
      </c>
      <c r="C26" s="95"/>
      <c r="D26" s="95"/>
      <c r="E26" s="95"/>
      <c r="F26" s="95"/>
      <c r="G26" s="95"/>
      <c r="H26" s="95"/>
      <c r="I26" s="95"/>
      <c r="J26" s="95"/>
      <c r="P26" s="85"/>
      <c r="Q26" s="85"/>
      <c r="R26" s="85"/>
      <c r="S26" s="85"/>
      <c r="T26" s="85"/>
      <c r="U26" s="85"/>
      <c r="V26" s="34"/>
      <c r="W26" s="85"/>
      <c r="X26" s="85"/>
      <c r="Y26" s="85"/>
      <c r="Z26" s="85"/>
      <c r="AA26" s="85"/>
      <c r="AB26" s="85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5"/>
      <c r="C27" s="95"/>
      <c r="D27" s="95"/>
      <c r="E27" s="95"/>
      <c r="F27" s="95"/>
      <c r="G27" s="95"/>
      <c r="H27" s="95"/>
      <c r="I27" s="95"/>
      <c r="J27" s="95"/>
      <c r="N27" s="1">
        <v>180</v>
      </c>
      <c r="P27" s="35">
        <v>1</v>
      </c>
      <c r="Q27" s="36">
        <v>0.125</v>
      </c>
      <c r="R27" s="35">
        <v>0</v>
      </c>
      <c r="S27" s="35" t="s">
        <v>46</v>
      </c>
      <c r="T27" s="35">
        <v>0</v>
      </c>
      <c r="U27" s="35" t="s">
        <v>46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46</v>
      </c>
      <c r="AA27" s="35">
        <v>0</v>
      </c>
      <c r="AB27" s="35" t="s">
        <v>46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5" t="s">
        <v>125</v>
      </c>
      <c r="C28" s="95"/>
      <c r="D28" s="95"/>
      <c r="E28" s="95"/>
      <c r="F28" s="95"/>
      <c r="G28" s="95"/>
      <c r="H28" s="95"/>
      <c r="I28" s="95"/>
      <c r="J28" s="95"/>
      <c r="N28" s="1">
        <v>210</v>
      </c>
      <c r="P28" s="22">
        <v>1</v>
      </c>
      <c r="Q28" s="39">
        <v>0.14583333333333301</v>
      </c>
      <c r="R28" s="35">
        <v>0</v>
      </c>
      <c r="S28" s="35" t="s">
        <v>46</v>
      </c>
      <c r="T28" s="35">
        <v>0</v>
      </c>
      <c r="U28" s="35" t="s">
        <v>46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46</v>
      </c>
      <c r="AA28" s="35">
        <v>0</v>
      </c>
      <c r="AB28" s="35" t="s">
        <v>46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5"/>
      <c r="C29" s="95"/>
      <c r="D29" s="95"/>
      <c r="E29" s="95"/>
      <c r="F29" s="95"/>
      <c r="G29" s="95"/>
      <c r="H29" s="95"/>
      <c r="I29" s="95"/>
      <c r="J29" s="95"/>
      <c r="N29" s="1">
        <v>240</v>
      </c>
      <c r="P29" s="22">
        <v>1</v>
      </c>
      <c r="Q29" s="39">
        <v>0.16666666666666699</v>
      </c>
      <c r="R29" s="35">
        <v>0</v>
      </c>
      <c r="S29" s="35" t="s">
        <v>46</v>
      </c>
      <c r="T29" s="35">
        <v>0</v>
      </c>
      <c r="U29" s="35" t="s">
        <v>46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46</v>
      </c>
      <c r="AA29" s="35">
        <v>0</v>
      </c>
      <c r="AB29" s="35" t="s">
        <v>46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5" t="s">
        <v>126</v>
      </c>
      <c r="C30" s="95"/>
      <c r="D30" s="95"/>
      <c r="E30" s="95"/>
      <c r="F30" s="95"/>
      <c r="G30" s="95"/>
      <c r="H30" s="95"/>
      <c r="I30" s="95"/>
      <c r="J30" s="95"/>
      <c r="N30" s="1">
        <v>270</v>
      </c>
      <c r="P30" s="22">
        <v>1</v>
      </c>
      <c r="Q30" s="39">
        <v>0.1875</v>
      </c>
      <c r="R30" s="35">
        <v>0</v>
      </c>
      <c r="S30" s="35" t="s">
        <v>46</v>
      </c>
      <c r="T30" s="35">
        <v>0</v>
      </c>
      <c r="U30" s="35" t="s">
        <v>46</v>
      </c>
      <c r="V30" s="37">
        <f t="shared" si="0"/>
        <v>1</v>
      </c>
      <c r="W30" s="40">
        <v>2</v>
      </c>
      <c r="X30" s="39">
        <v>0.1875</v>
      </c>
      <c r="Y30" s="35">
        <v>0</v>
      </c>
      <c r="Z30" s="35" t="s">
        <v>46</v>
      </c>
      <c r="AA30" s="35">
        <v>0</v>
      </c>
      <c r="AB30" s="35" t="s">
        <v>46</v>
      </c>
      <c r="AC30" s="37">
        <f t="shared" si="1"/>
        <v>1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5"/>
      <c r="C31" s="95"/>
      <c r="D31" s="95"/>
      <c r="E31" s="95"/>
      <c r="F31" s="95"/>
      <c r="G31" s="95"/>
      <c r="H31" s="95"/>
      <c r="I31" s="95"/>
      <c r="J31" s="95"/>
      <c r="N31" s="1">
        <v>300</v>
      </c>
      <c r="P31" s="22">
        <v>1</v>
      </c>
      <c r="Q31" s="39">
        <v>0.20833333333333334</v>
      </c>
      <c r="R31" s="35">
        <v>1</v>
      </c>
      <c r="S31" s="35" t="s">
        <v>48</v>
      </c>
      <c r="T31" s="35">
        <v>1</v>
      </c>
      <c r="U31" s="35" t="s">
        <v>48</v>
      </c>
      <c r="V31" s="37">
        <f t="shared" si="0"/>
        <v>2</v>
      </c>
      <c r="W31" s="40">
        <v>2</v>
      </c>
      <c r="X31" s="41">
        <v>0.20833333333333334</v>
      </c>
      <c r="Y31" s="35">
        <v>1</v>
      </c>
      <c r="Z31" s="35" t="s">
        <v>48</v>
      </c>
      <c r="AA31" s="35">
        <v>1</v>
      </c>
      <c r="AB31" s="35" t="s">
        <v>48</v>
      </c>
      <c r="AC31" s="37">
        <f t="shared" si="1"/>
        <v>2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1</v>
      </c>
      <c r="S32" s="35" t="s">
        <v>48</v>
      </c>
      <c r="T32" s="35">
        <v>1</v>
      </c>
      <c r="U32" s="35" t="s">
        <v>48</v>
      </c>
      <c r="V32" s="37">
        <f t="shared" si="0"/>
        <v>4</v>
      </c>
      <c r="W32" s="38">
        <v>2</v>
      </c>
      <c r="X32" s="43">
        <v>0.22916666666666666</v>
      </c>
      <c r="Y32" s="35">
        <v>1</v>
      </c>
      <c r="Z32" s="35" t="s">
        <v>48</v>
      </c>
      <c r="AA32" s="35">
        <v>1</v>
      </c>
      <c r="AB32" s="35" t="s">
        <v>48</v>
      </c>
      <c r="AC32" s="37">
        <f t="shared" si="1"/>
        <v>2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6" t="s">
        <v>47</v>
      </c>
      <c r="C33" s="96"/>
      <c r="D33" s="96"/>
      <c r="E33" s="96"/>
      <c r="F33" s="96"/>
      <c r="G33" s="96"/>
      <c r="H33" s="96"/>
      <c r="I33" s="96"/>
      <c r="J33" s="96"/>
      <c r="N33" s="42">
        <v>360</v>
      </c>
      <c r="P33" s="35">
        <v>1</v>
      </c>
      <c r="Q33" s="36">
        <v>0.25</v>
      </c>
      <c r="R33" s="35">
        <v>3</v>
      </c>
      <c r="S33" s="35">
        <v>10</v>
      </c>
      <c r="T33" s="35">
        <v>3</v>
      </c>
      <c r="U33" s="35">
        <v>10</v>
      </c>
      <c r="V33" s="37">
        <f t="shared" si="0"/>
        <v>6</v>
      </c>
      <c r="W33" s="38">
        <v>2</v>
      </c>
      <c r="X33" s="43">
        <v>0.25</v>
      </c>
      <c r="Y33" s="35">
        <v>1</v>
      </c>
      <c r="Z33" s="35" t="s">
        <v>48</v>
      </c>
      <c r="AA33" s="35">
        <v>1</v>
      </c>
      <c r="AB33" s="35" t="s">
        <v>48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6"/>
      <c r="C34" s="96"/>
      <c r="D34" s="96"/>
      <c r="E34" s="96"/>
      <c r="F34" s="96"/>
      <c r="G34" s="96"/>
      <c r="H34" s="96"/>
      <c r="I34" s="96"/>
      <c r="J34" s="96"/>
      <c r="N34" s="1">
        <v>390</v>
      </c>
      <c r="O34" s="7"/>
      <c r="P34" s="35">
        <v>1</v>
      </c>
      <c r="Q34" s="36">
        <v>0.27083333333333331</v>
      </c>
      <c r="R34" s="35">
        <v>3</v>
      </c>
      <c r="S34" s="35">
        <v>10</v>
      </c>
      <c r="T34" s="35">
        <v>3</v>
      </c>
      <c r="U34" s="35">
        <v>10</v>
      </c>
      <c r="V34" s="37">
        <f t="shared" si="0"/>
        <v>6</v>
      </c>
      <c r="W34" s="38">
        <v>2</v>
      </c>
      <c r="X34" s="43">
        <v>0.27083333333333331</v>
      </c>
      <c r="Y34" s="35">
        <v>1</v>
      </c>
      <c r="Z34" s="35" t="s">
        <v>48</v>
      </c>
      <c r="AA34" s="35">
        <v>1</v>
      </c>
      <c r="AB34" s="35" t="s">
        <v>48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4" t="s">
        <v>50</v>
      </c>
      <c r="C35" s="94"/>
      <c r="D35" s="94"/>
      <c r="E35" s="93">
        <v>16.48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48</v>
      </c>
      <c r="AA35" s="35">
        <v>1</v>
      </c>
      <c r="AB35" s="35" t="s">
        <v>48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4"/>
      <c r="C36" s="94"/>
      <c r="D36" s="94"/>
      <c r="E36" s="93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48</v>
      </c>
      <c r="AA36" s="35">
        <v>1</v>
      </c>
      <c r="AB36" s="35" t="s">
        <v>48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4" t="s">
        <v>51</v>
      </c>
      <c r="C37" s="94"/>
      <c r="D37" s="94"/>
      <c r="E37" s="93">
        <v>16.440000000000001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1</v>
      </c>
      <c r="Z37" s="35" t="s">
        <v>48</v>
      </c>
      <c r="AA37" s="35">
        <v>1</v>
      </c>
      <c r="AB37" s="35" t="s">
        <v>48</v>
      </c>
      <c r="AC37" s="37">
        <f t="shared" si="1"/>
        <v>2</v>
      </c>
    </row>
    <row r="38" spans="1:38" ht="15.75" customHeight="1">
      <c r="A38" s="20"/>
      <c r="B38" s="94"/>
      <c r="C38" s="94"/>
      <c r="D38" s="94"/>
      <c r="E38" s="93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48</v>
      </c>
      <c r="AA38" s="35">
        <v>1</v>
      </c>
      <c r="AB38" s="35" t="s">
        <v>48</v>
      </c>
      <c r="AC38" s="37">
        <f t="shared" si="1"/>
        <v>2</v>
      </c>
    </row>
    <row r="39" spans="1:38" ht="15.75" customHeight="1">
      <c r="A39" s="20"/>
      <c r="B39" s="87" t="s">
        <v>52</v>
      </c>
      <c r="C39" s="87"/>
      <c r="D39" s="87"/>
      <c r="E39" s="93">
        <v>32.92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6</v>
      </c>
      <c r="W39" s="40">
        <v>2</v>
      </c>
      <c r="X39" s="41">
        <v>0.375</v>
      </c>
      <c r="Y39" s="35">
        <v>1</v>
      </c>
      <c r="Z39" s="44" t="s">
        <v>73</v>
      </c>
      <c r="AA39" s="35">
        <v>1</v>
      </c>
      <c r="AB39" s="35" t="s">
        <v>73</v>
      </c>
      <c r="AC39" s="37">
        <f t="shared" si="1"/>
        <v>3</v>
      </c>
    </row>
    <row r="40" spans="1:38" ht="15.75" customHeight="1">
      <c r="A40" s="20"/>
      <c r="B40" s="87"/>
      <c r="C40" s="87"/>
      <c r="D40" s="87"/>
      <c r="E40" s="93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3</v>
      </c>
      <c r="S40" s="35">
        <v>10</v>
      </c>
      <c r="T40" s="35">
        <v>3</v>
      </c>
      <c r="U40" s="35">
        <v>10</v>
      </c>
      <c r="V40" s="37">
        <f t="shared" si="0"/>
        <v>5</v>
      </c>
      <c r="W40" s="40">
        <v>2</v>
      </c>
      <c r="X40" s="41">
        <v>0.39583333333333331</v>
      </c>
      <c r="Y40" s="35">
        <v>2</v>
      </c>
      <c r="Z40" s="44" t="s">
        <v>73</v>
      </c>
      <c r="AA40" s="35">
        <v>2</v>
      </c>
      <c r="AB40" s="35" t="s">
        <v>73</v>
      </c>
      <c r="AC40" s="37">
        <f t="shared" si="1"/>
        <v>3</v>
      </c>
    </row>
    <row r="41" spans="1:38" ht="15.75" customHeight="1">
      <c r="A41" s="20"/>
      <c r="B41" s="87"/>
      <c r="C41" s="87"/>
      <c r="D41" s="87"/>
      <c r="E41" s="88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49</v>
      </c>
      <c r="T41" s="35">
        <v>2</v>
      </c>
      <c r="U41" s="35" t="s">
        <v>49</v>
      </c>
      <c r="V41" s="37">
        <f t="shared" si="0"/>
        <v>4</v>
      </c>
      <c r="W41" s="40">
        <v>2</v>
      </c>
      <c r="X41" s="41">
        <v>0.41666666666666669</v>
      </c>
      <c r="Y41" s="35">
        <v>1</v>
      </c>
      <c r="Z41" s="35" t="s">
        <v>73</v>
      </c>
      <c r="AA41" s="35">
        <v>1</v>
      </c>
      <c r="AB41" s="35" t="s">
        <v>73</v>
      </c>
      <c r="AC41" s="37">
        <f t="shared" si="1"/>
        <v>3</v>
      </c>
    </row>
    <row r="42" spans="1:38" ht="15.75" customHeight="1">
      <c r="A42" s="20"/>
      <c r="B42" s="87"/>
      <c r="C42" s="87"/>
      <c r="D42" s="87"/>
      <c r="E42" s="88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49</v>
      </c>
      <c r="T42" s="35">
        <v>2</v>
      </c>
      <c r="U42" s="35" t="s">
        <v>49</v>
      </c>
      <c r="V42" s="37">
        <f t="shared" si="0"/>
        <v>4</v>
      </c>
      <c r="W42" s="40">
        <v>2</v>
      </c>
      <c r="X42" s="41">
        <v>0.4375</v>
      </c>
      <c r="Y42" s="35">
        <v>2</v>
      </c>
      <c r="Z42" s="35" t="s">
        <v>73</v>
      </c>
      <c r="AA42" s="35">
        <v>2</v>
      </c>
      <c r="AB42" s="35" t="s">
        <v>73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49</v>
      </c>
      <c r="T43" s="35">
        <v>2</v>
      </c>
      <c r="U43" s="35" t="s">
        <v>49</v>
      </c>
      <c r="V43" s="37">
        <f t="shared" si="0"/>
        <v>4</v>
      </c>
      <c r="W43" s="40">
        <v>2</v>
      </c>
      <c r="X43" s="41">
        <v>0.45833333333333298</v>
      </c>
      <c r="Y43" s="35">
        <v>1</v>
      </c>
      <c r="Z43" s="35" t="s">
        <v>73</v>
      </c>
      <c r="AA43" s="35">
        <v>1</v>
      </c>
      <c r="AB43" s="35" t="s">
        <v>73</v>
      </c>
      <c r="AC43" s="37">
        <f t="shared" si="1"/>
        <v>3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49</v>
      </c>
      <c r="T44" s="35">
        <v>2</v>
      </c>
      <c r="U44" s="35" t="s">
        <v>49</v>
      </c>
      <c r="V44" s="37">
        <f t="shared" si="0"/>
        <v>4</v>
      </c>
      <c r="W44" s="40">
        <v>2</v>
      </c>
      <c r="X44" s="41">
        <v>0.47916666666666702</v>
      </c>
      <c r="Y44" s="35">
        <v>2</v>
      </c>
      <c r="Z44" s="35" t="s">
        <v>73</v>
      </c>
      <c r="AA44" s="35">
        <v>2</v>
      </c>
      <c r="AB44" s="35" t="s">
        <v>73</v>
      </c>
      <c r="AC44" s="37">
        <f t="shared" si="1"/>
        <v>3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49</v>
      </c>
      <c r="T45" s="35">
        <v>2</v>
      </c>
      <c r="U45" s="35" t="s">
        <v>49</v>
      </c>
      <c r="V45" s="37">
        <f t="shared" si="0"/>
        <v>4</v>
      </c>
      <c r="W45" s="40">
        <v>2</v>
      </c>
      <c r="X45" s="41">
        <v>0.5</v>
      </c>
      <c r="Y45" s="35">
        <v>1</v>
      </c>
      <c r="Z45" s="35" t="s">
        <v>73</v>
      </c>
      <c r="AA45" s="35">
        <v>1</v>
      </c>
      <c r="AB45" s="35" t="s">
        <v>73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49</v>
      </c>
      <c r="T46" s="35">
        <v>2</v>
      </c>
      <c r="U46" s="35" t="s">
        <v>49</v>
      </c>
      <c r="V46" s="37">
        <f t="shared" si="0"/>
        <v>4</v>
      </c>
      <c r="W46" s="40">
        <v>2</v>
      </c>
      <c r="X46" s="41">
        <v>0.52083333333333337</v>
      </c>
      <c r="Y46" s="35">
        <v>2</v>
      </c>
      <c r="Z46" s="35" t="s">
        <v>73</v>
      </c>
      <c r="AA46" s="35">
        <v>2</v>
      </c>
      <c r="AB46" s="35" t="s">
        <v>73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49</v>
      </c>
      <c r="T47" s="35">
        <v>2</v>
      </c>
      <c r="U47" s="35" t="s">
        <v>49</v>
      </c>
      <c r="V47" s="37">
        <f t="shared" si="0"/>
        <v>4</v>
      </c>
      <c r="W47" s="40">
        <v>2</v>
      </c>
      <c r="X47" s="41">
        <v>0.54166666666666663</v>
      </c>
      <c r="Y47" s="35">
        <v>1</v>
      </c>
      <c r="Z47" s="35" t="s">
        <v>73</v>
      </c>
      <c r="AA47" s="35">
        <v>1</v>
      </c>
      <c r="AB47" s="35" t="s">
        <v>73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49</v>
      </c>
      <c r="T48" s="35">
        <v>2</v>
      </c>
      <c r="U48" s="35" t="s">
        <v>49</v>
      </c>
      <c r="V48" s="37">
        <f t="shared" si="0"/>
        <v>4</v>
      </c>
      <c r="W48" s="40">
        <v>2</v>
      </c>
      <c r="X48" s="41">
        <v>0.5625</v>
      </c>
      <c r="Y48" s="35">
        <v>2</v>
      </c>
      <c r="Z48" s="35" t="s">
        <v>73</v>
      </c>
      <c r="AA48" s="35">
        <v>2</v>
      </c>
      <c r="AB48" s="35" t="s">
        <v>73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49</v>
      </c>
      <c r="T49" s="35">
        <v>2</v>
      </c>
      <c r="U49" s="35" t="s">
        <v>49</v>
      </c>
      <c r="V49" s="37">
        <f t="shared" si="0"/>
        <v>4</v>
      </c>
      <c r="W49" s="40">
        <v>2</v>
      </c>
      <c r="X49" s="41">
        <v>0.58333333333333337</v>
      </c>
      <c r="Y49" s="35">
        <v>2</v>
      </c>
      <c r="Z49" s="35" t="s">
        <v>73</v>
      </c>
      <c r="AA49" s="35">
        <v>2</v>
      </c>
      <c r="AB49" s="35" t="s">
        <v>73</v>
      </c>
      <c r="AC49" s="37">
        <f t="shared" si="1"/>
        <v>3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49</v>
      </c>
      <c r="T50" s="35">
        <v>2</v>
      </c>
      <c r="U50" s="35" t="s">
        <v>49</v>
      </c>
      <c r="V50" s="37">
        <f t="shared" si="0"/>
        <v>4</v>
      </c>
      <c r="W50" s="40">
        <v>2</v>
      </c>
      <c r="X50" s="41">
        <v>0.60416666666666663</v>
      </c>
      <c r="Y50" s="35">
        <v>1</v>
      </c>
      <c r="Z50" s="35" t="s">
        <v>73</v>
      </c>
      <c r="AA50" s="35">
        <v>1</v>
      </c>
      <c r="AB50" s="35" t="s">
        <v>73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49</v>
      </c>
      <c r="T51" s="35">
        <v>2</v>
      </c>
      <c r="U51" s="35" t="s">
        <v>49</v>
      </c>
      <c r="V51" s="37">
        <f t="shared" si="0"/>
        <v>4</v>
      </c>
      <c r="W51" s="40">
        <v>2</v>
      </c>
      <c r="X51" s="41">
        <v>0.625</v>
      </c>
      <c r="Y51" s="35">
        <v>2</v>
      </c>
      <c r="Z51" s="35" t="s">
        <v>73</v>
      </c>
      <c r="AA51" s="35">
        <v>2</v>
      </c>
      <c r="AB51" s="35" t="s">
        <v>73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49</v>
      </c>
      <c r="T52" s="35">
        <v>2</v>
      </c>
      <c r="U52" s="35" t="s">
        <v>49</v>
      </c>
      <c r="V52" s="37">
        <f t="shared" si="0"/>
        <v>4</v>
      </c>
      <c r="W52" s="40">
        <v>2</v>
      </c>
      <c r="X52" s="41">
        <v>0.64583333333333337</v>
      </c>
      <c r="Y52" s="35">
        <v>1</v>
      </c>
      <c r="Z52" s="35" t="s">
        <v>73</v>
      </c>
      <c r="AA52" s="35">
        <v>1</v>
      </c>
      <c r="AB52" s="35" t="s">
        <v>73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49</v>
      </c>
      <c r="T53" s="35">
        <v>2</v>
      </c>
      <c r="U53" s="35" t="s">
        <v>49</v>
      </c>
      <c r="V53" s="37">
        <f t="shared" si="0"/>
        <v>4</v>
      </c>
      <c r="W53" s="40">
        <v>2</v>
      </c>
      <c r="X53" s="41">
        <v>0.66666666666666663</v>
      </c>
      <c r="Y53" s="35">
        <v>2</v>
      </c>
      <c r="Z53" s="35" t="s">
        <v>73</v>
      </c>
      <c r="AA53" s="35">
        <v>2</v>
      </c>
      <c r="AB53" s="35" t="s">
        <v>73</v>
      </c>
      <c r="AC53" s="37">
        <f t="shared" si="1"/>
        <v>3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49</v>
      </c>
      <c r="T54" s="35">
        <v>2</v>
      </c>
      <c r="U54" s="35" t="s">
        <v>49</v>
      </c>
      <c r="V54" s="37">
        <f t="shared" si="0"/>
        <v>4</v>
      </c>
      <c r="W54" s="40">
        <v>2</v>
      </c>
      <c r="X54" s="41">
        <v>0.6875</v>
      </c>
      <c r="Y54" s="35">
        <v>1</v>
      </c>
      <c r="Z54" s="35" t="s">
        <v>73</v>
      </c>
      <c r="AA54" s="35">
        <v>1</v>
      </c>
      <c r="AB54" s="35" t="s">
        <v>73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49</v>
      </c>
      <c r="T55" s="35">
        <v>2</v>
      </c>
      <c r="U55" s="35" t="s">
        <v>49</v>
      </c>
      <c r="V55" s="37">
        <f t="shared" si="0"/>
        <v>4</v>
      </c>
      <c r="W55" s="40">
        <v>2</v>
      </c>
      <c r="X55" s="41">
        <v>0.70833333333333337</v>
      </c>
      <c r="Y55" s="35">
        <v>2</v>
      </c>
      <c r="Z55" s="35" t="s">
        <v>73</v>
      </c>
      <c r="AA55" s="35">
        <v>2</v>
      </c>
      <c r="AB55" s="35" t="s">
        <v>73</v>
      </c>
      <c r="AC55" s="37">
        <f t="shared" si="1"/>
        <v>3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49</v>
      </c>
      <c r="T56" s="35">
        <v>2</v>
      </c>
      <c r="U56" s="35" t="s">
        <v>49</v>
      </c>
      <c r="V56" s="37">
        <f t="shared" si="0"/>
        <v>4</v>
      </c>
      <c r="W56" s="40">
        <v>2</v>
      </c>
      <c r="X56" s="41">
        <v>0.72916666666666663</v>
      </c>
      <c r="Y56" s="35">
        <v>1</v>
      </c>
      <c r="Z56" s="35" t="s">
        <v>73</v>
      </c>
      <c r="AA56" s="35">
        <v>1</v>
      </c>
      <c r="AB56" s="35" t="s">
        <v>73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49</v>
      </c>
      <c r="T57" s="35">
        <v>2</v>
      </c>
      <c r="U57" s="35" t="s">
        <v>49</v>
      </c>
      <c r="V57" s="37">
        <f t="shared" si="0"/>
        <v>4</v>
      </c>
      <c r="W57" s="40">
        <v>2</v>
      </c>
      <c r="X57" s="41">
        <v>0.75</v>
      </c>
      <c r="Y57" s="35">
        <v>2</v>
      </c>
      <c r="Z57" s="35" t="s">
        <v>73</v>
      </c>
      <c r="AA57" s="35">
        <v>2</v>
      </c>
      <c r="AB57" s="35" t="s">
        <v>73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49</v>
      </c>
      <c r="T58" s="35">
        <v>2</v>
      </c>
      <c r="U58" s="35" t="s">
        <v>49</v>
      </c>
      <c r="V58" s="37">
        <f t="shared" si="0"/>
        <v>4</v>
      </c>
      <c r="W58" s="40">
        <v>2</v>
      </c>
      <c r="X58" s="41">
        <v>0.77083333333333337</v>
      </c>
      <c r="Y58" s="35">
        <v>1</v>
      </c>
      <c r="Z58" s="35" t="s">
        <v>73</v>
      </c>
      <c r="AA58" s="35">
        <v>1</v>
      </c>
      <c r="AB58" s="35" t="s">
        <v>73</v>
      </c>
      <c r="AC58" s="37">
        <f t="shared" si="1"/>
        <v>3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35" t="s">
        <v>49</v>
      </c>
      <c r="T59" s="35">
        <v>2</v>
      </c>
      <c r="U59" s="35" t="s">
        <v>49</v>
      </c>
      <c r="V59" s="37">
        <f t="shared" si="0"/>
        <v>4</v>
      </c>
      <c r="W59" s="40">
        <v>2</v>
      </c>
      <c r="X59" s="41">
        <v>0.79166666666666663</v>
      </c>
      <c r="Y59" s="35">
        <v>2</v>
      </c>
      <c r="Z59" s="35" t="s">
        <v>73</v>
      </c>
      <c r="AA59" s="35">
        <v>2</v>
      </c>
      <c r="AB59" s="35" t="s">
        <v>73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49</v>
      </c>
      <c r="T60" s="35">
        <v>2</v>
      </c>
      <c r="U60" s="35" t="s">
        <v>49</v>
      </c>
      <c r="V60" s="37">
        <f t="shared" si="0"/>
        <v>3</v>
      </c>
      <c r="W60" s="40">
        <v>2</v>
      </c>
      <c r="X60" s="41">
        <v>0.8125</v>
      </c>
      <c r="Y60" s="35">
        <v>1</v>
      </c>
      <c r="Z60" s="35" t="s">
        <v>73</v>
      </c>
      <c r="AA60" s="35">
        <v>1</v>
      </c>
      <c r="AB60" s="35" t="s">
        <v>73</v>
      </c>
      <c r="AC60" s="37">
        <f t="shared" si="1"/>
        <v>2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75</v>
      </c>
      <c r="T61" s="35">
        <v>1</v>
      </c>
      <c r="U61" s="35" t="s">
        <v>75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48</v>
      </c>
      <c r="AA61" s="35">
        <v>1</v>
      </c>
      <c r="AB61" s="35" t="s">
        <v>48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75</v>
      </c>
      <c r="T62" s="35">
        <v>1</v>
      </c>
      <c r="U62" s="35" t="s">
        <v>75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48</v>
      </c>
      <c r="AA62" s="35">
        <v>1</v>
      </c>
      <c r="AB62" s="35" t="s">
        <v>48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2</v>
      </c>
      <c r="S63" s="35" t="s">
        <v>75</v>
      </c>
      <c r="T63" s="35">
        <v>2</v>
      </c>
      <c r="U63" s="35" t="s">
        <v>75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48</v>
      </c>
      <c r="AA63" s="35">
        <v>1</v>
      </c>
      <c r="AB63" s="35" t="s">
        <v>48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48</v>
      </c>
      <c r="T64" s="35">
        <v>1</v>
      </c>
      <c r="U64" s="35" t="s">
        <v>48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48</v>
      </c>
      <c r="AA64" s="35">
        <v>1</v>
      </c>
      <c r="AB64" s="35" t="s">
        <v>48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48</v>
      </c>
      <c r="T65" s="35">
        <v>1</v>
      </c>
      <c r="U65" s="35" t="s">
        <v>48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48</v>
      </c>
      <c r="AA65" s="35">
        <v>1</v>
      </c>
      <c r="AB65" s="35" t="s">
        <v>48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48</v>
      </c>
      <c r="T66" s="35">
        <v>1</v>
      </c>
      <c r="U66" s="35" t="s">
        <v>48</v>
      </c>
      <c r="V66" s="37">
        <f t="shared" si="0"/>
        <v>2</v>
      </c>
      <c r="W66" s="40">
        <v>2</v>
      </c>
      <c r="X66" s="41">
        <v>0.9375</v>
      </c>
      <c r="Y66" s="35">
        <v>1</v>
      </c>
      <c r="Z66" s="35" t="s">
        <v>48</v>
      </c>
      <c r="AA66" s="35">
        <v>1</v>
      </c>
      <c r="AB66" s="35" t="s">
        <v>48</v>
      </c>
      <c r="AC66" s="37">
        <f t="shared" si="1"/>
        <v>2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1</v>
      </c>
      <c r="S67" s="35" t="s">
        <v>48</v>
      </c>
      <c r="T67" s="35">
        <v>1</v>
      </c>
      <c r="U67" s="35" t="s">
        <v>48</v>
      </c>
      <c r="V67" s="37">
        <f t="shared" si="0"/>
        <v>2</v>
      </c>
      <c r="W67" s="40">
        <v>2</v>
      </c>
      <c r="X67" s="41">
        <v>0.95833333333333337</v>
      </c>
      <c r="Y67" s="35">
        <v>1</v>
      </c>
      <c r="Z67" s="35" t="s">
        <v>48</v>
      </c>
      <c r="AA67" s="35">
        <v>1</v>
      </c>
      <c r="AB67" s="35" t="s">
        <v>48</v>
      </c>
      <c r="AC67" s="37">
        <f t="shared" si="1"/>
        <v>2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1</v>
      </c>
      <c r="S68" s="35" t="s">
        <v>48</v>
      </c>
      <c r="T68" s="35">
        <v>1</v>
      </c>
      <c r="U68" s="35" t="s">
        <v>48</v>
      </c>
      <c r="V68" s="37">
        <f t="shared" si="0"/>
        <v>2</v>
      </c>
      <c r="W68" s="40">
        <v>2</v>
      </c>
      <c r="X68" s="41">
        <v>0.97916666666666663</v>
      </c>
      <c r="Y68" s="35">
        <v>1</v>
      </c>
      <c r="Z68" s="35" t="s">
        <v>48</v>
      </c>
      <c r="AA68" s="35">
        <v>1</v>
      </c>
      <c r="AB68" s="35" t="s">
        <v>48</v>
      </c>
      <c r="AC68" s="37">
        <f t="shared" si="1"/>
        <v>1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1</v>
      </c>
      <c r="S69" s="35" t="s">
        <v>48</v>
      </c>
      <c r="T69" s="35">
        <v>1</v>
      </c>
      <c r="U69" s="35" t="s">
        <v>48</v>
      </c>
      <c r="V69" s="37">
        <f t="shared" si="0"/>
        <v>1</v>
      </c>
      <c r="W69" s="40">
        <v>2</v>
      </c>
      <c r="X69" s="41">
        <v>0</v>
      </c>
      <c r="Y69" s="35">
        <v>0</v>
      </c>
      <c r="Z69" s="35" t="s">
        <v>46</v>
      </c>
      <c r="AA69" s="35">
        <v>0</v>
      </c>
      <c r="AB69" s="35" t="s">
        <v>46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46</v>
      </c>
      <c r="T70" s="35">
        <v>0</v>
      </c>
      <c r="U70" s="35" t="s">
        <v>46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46</v>
      </c>
      <c r="AA70" s="35">
        <v>0</v>
      </c>
      <c r="AB70" s="35" t="s">
        <v>46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46</v>
      </c>
      <c r="T71" s="35">
        <v>0</v>
      </c>
      <c r="U71" s="35" t="s">
        <v>46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46</v>
      </c>
      <c r="AA71" s="35">
        <v>0</v>
      </c>
      <c r="AB71" s="35" t="s">
        <v>46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46</v>
      </c>
      <c r="T72" s="35">
        <v>0</v>
      </c>
      <c r="U72" s="35" t="s">
        <v>46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46</v>
      </c>
      <c r="AA72" s="35">
        <v>0</v>
      </c>
      <c r="AB72" s="35" t="s">
        <v>46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46</v>
      </c>
      <c r="T73" s="35">
        <v>0</v>
      </c>
      <c r="U73" s="35" t="s">
        <v>46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46</v>
      </c>
      <c r="AA73" s="35">
        <v>0</v>
      </c>
      <c r="AB73" s="35" t="s">
        <v>46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46</v>
      </c>
      <c r="T74" s="35">
        <v>0</v>
      </c>
      <c r="U74" s="35" t="s">
        <v>46</v>
      </c>
      <c r="V74" s="33"/>
      <c r="W74" s="40">
        <v>2</v>
      </c>
      <c r="X74" s="39">
        <v>0.104166666666667</v>
      </c>
      <c r="Y74" s="35">
        <v>0</v>
      </c>
      <c r="Z74" s="35" t="s">
        <v>46</v>
      </c>
      <c r="AA74" s="35">
        <v>0</v>
      </c>
      <c r="AB74" s="35" t="s">
        <v>46</v>
      </c>
      <c r="AH74" s="1"/>
    </row>
    <row r="75" spans="1:34" ht="15.75" customHeight="1">
      <c r="P75" s="112" t="s">
        <v>43</v>
      </c>
      <c r="Q75" s="113"/>
      <c r="R75" s="47">
        <f>SUM(R27:R74)</f>
        <v>76</v>
      </c>
      <c r="S75" s="47"/>
      <c r="T75" s="47">
        <f>SUM(T27:T74)</f>
        <v>76</v>
      </c>
      <c r="U75" s="47"/>
      <c r="V75" s="33"/>
      <c r="W75" s="112" t="s">
        <v>43</v>
      </c>
      <c r="X75" s="113"/>
      <c r="Y75" s="47">
        <f>SUM(Y27:Y74)</f>
        <v>49</v>
      </c>
      <c r="Z75" s="47"/>
      <c r="AA75" s="47">
        <f>SUM(AA27:AA74)</f>
        <v>49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89" t="s">
        <v>53</v>
      </c>
      <c r="E102" s="89"/>
      <c r="F102" s="89"/>
      <c r="G102" s="89"/>
      <c r="H102" s="89"/>
      <c r="I102" s="89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14" t="s">
        <v>54</v>
      </c>
      <c r="C104" s="90" t="s">
        <v>55</v>
      </c>
      <c r="D104" s="86" t="s">
        <v>56</v>
      </c>
      <c r="E104" s="86" t="s">
        <v>57</v>
      </c>
      <c r="F104" s="86" t="s">
        <v>58</v>
      </c>
      <c r="G104" s="86" t="s">
        <v>59</v>
      </c>
      <c r="H104" s="86" t="s">
        <v>60</v>
      </c>
      <c r="I104" s="114" t="s">
        <v>61</v>
      </c>
      <c r="J104" s="114" t="s">
        <v>62</v>
      </c>
      <c r="P104" s="78" t="s">
        <v>5</v>
      </c>
      <c r="Q104" s="78" t="s">
        <v>40</v>
      </c>
      <c r="R104" s="81" t="s">
        <v>41</v>
      </c>
      <c r="S104" s="82"/>
      <c r="T104" s="81" t="s">
        <v>42</v>
      </c>
      <c r="U104" s="82"/>
      <c r="V104" s="52"/>
      <c r="W104" s="78" t="s">
        <v>5</v>
      </c>
      <c r="X104" s="78" t="s">
        <v>40</v>
      </c>
      <c r="Y104" s="81" t="s">
        <v>41</v>
      </c>
      <c r="Z104" s="82"/>
      <c r="AA104" s="81" t="s">
        <v>42</v>
      </c>
      <c r="AB104" s="82"/>
      <c r="AH104" s="1"/>
    </row>
    <row r="105" spans="1:34" ht="15.75" customHeight="1">
      <c r="B105" s="114"/>
      <c r="C105" s="91"/>
      <c r="D105" s="86"/>
      <c r="E105" s="86"/>
      <c r="F105" s="86"/>
      <c r="G105" s="86"/>
      <c r="H105" s="86"/>
      <c r="I105" s="114"/>
      <c r="J105" s="114"/>
      <c r="P105" s="79"/>
      <c r="Q105" s="79"/>
      <c r="R105" s="83" t="s">
        <v>43</v>
      </c>
      <c r="S105" s="83" t="s">
        <v>44</v>
      </c>
      <c r="T105" s="83" t="s">
        <v>63</v>
      </c>
      <c r="U105" s="83" t="s">
        <v>44</v>
      </c>
      <c r="V105" s="52"/>
      <c r="W105" s="79"/>
      <c r="X105" s="79"/>
      <c r="Y105" s="83" t="s">
        <v>43</v>
      </c>
      <c r="Z105" s="83" t="s">
        <v>44</v>
      </c>
      <c r="AA105" s="83" t="s">
        <v>43</v>
      </c>
      <c r="AB105" s="83" t="s">
        <v>44</v>
      </c>
      <c r="AH105" s="1"/>
    </row>
    <row r="106" spans="1:34" ht="15.75" customHeight="1">
      <c r="B106" s="114"/>
      <c r="C106" s="91"/>
      <c r="D106" s="86"/>
      <c r="E106" s="86"/>
      <c r="F106" s="86"/>
      <c r="G106" s="86"/>
      <c r="H106" s="86"/>
      <c r="I106" s="114"/>
      <c r="J106" s="114"/>
      <c r="P106" s="79"/>
      <c r="Q106" s="79"/>
      <c r="R106" s="84"/>
      <c r="S106" s="84"/>
      <c r="T106" s="84"/>
      <c r="U106" s="84"/>
      <c r="V106" s="52"/>
      <c r="W106" s="79"/>
      <c r="X106" s="79"/>
      <c r="Y106" s="84"/>
      <c r="Z106" s="84"/>
      <c r="AA106" s="84"/>
      <c r="AB106" s="84"/>
    </row>
    <row r="107" spans="1:34" ht="15.75" customHeight="1">
      <c r="B107" s="114"/>
      <c r="C107" s="91"/>
      <c r="D107" s="86"/>
      <c r="E107" s="86"/>
      <c r="F107" s="86"/>
      <c r="G107" s="86"/>
      <c r="H107" s="86"/>
      <c r="I107" s="114"/>
      <c r="J107" s="114"/>
      <c r="P107" s="79"/>
      <c r="Q107" s="79"/>
      <c r="R107" s="84"/>
      <c r="S107" s="84"/>
      <c r="T107" s="84"/>
      <c r="U107" s="84"/>
      <c r="V107" s="52"/>
      <c r="W107" s="79"/>
      <c r="X107" s="79"/>
      <c r="Y107" s="84"/>
      <c r="Z107" s="84"/>
      <c r="AA107" s="84"/>
      <c r="AB107" s="84"/>
    </row>
    <row r="108" spans="1:34" ht="15.75" customHeight="1">
      <c r="B108" s="114"/>
      <c r="C108" s="91"/>
      <c r="D108" s="86"/>
      <c r="E108" s="86"/>
      <c r="F108" s="86"/>
      <c r="G108" s="86"/>
      <c r="H108" s="86"/>
      <c r="I108" s="114"/>
      <c r="J108" s="114"/>
      <c r="P108" s="79"/>
      <c r="Q108" s="79"/>
      <c r="R108" s="84"/>
      <c r="S108" s="84"/>
      <c r="T108" s="84"/>
      <c r="U108" s="84"/>
      <c r="V108" s="52"/>
      <c r="W108" s="79"/>
      <c r="X108" s="79"/>
      <c r="Y108" s="84"/>
      <c r="Z108" s="84"/>
      <c r="AA108" s="84"/>
      <c r="AB108" s="84"/>
    </row>
    <row r="109" spans="1:34" ht="15.75" customHeight="1">
      <c r="B109" s="114"/>
      <c r="C109" s="91"/>
      <c r="D109" s="86"/>
      <c r="E109" s="86"/>
      <c r="F109" s="86"/>
      <c r="G109" s="86"/>
      <c r="H109" s="86"/>
      <c r="I109" s="114"/>
      <c r="J109" s="114"/>
      <c r="P109" s="80"/>
      <c r="Q109" s="80"/>
      <c r="R109" s="85"/>
      <c r="S109" s="85"/>
      <c r="T109" s="85"/>
      <c r="U109" s="85"/>
      <c r="V109" s="52"/>
      <c r="W109" s="80"/>
      <c r="X109" s="80"/>
      <c r="Y109" s="85"/>
      <c r="Z109" s="85"/>
      <c r="AA109" s="85"/>
      <c r="AB109" s="85"/>
    </row>
    <row r="110" spans="1:34" ht="15.75" customHeight="1">
      <c r="B110" s="114"/>
      <c r="C110" s="91"/>
      <c r="D110" s="86"/>
      <c r="E110" s="86"/>
      <c r="F110" s="86"/>
      <c r="G110" s="86"/>
      <c r="H110" s="86"/>
      <c r="I110" s="114"/>
      <c r="J110" s="114"/>
      <c r="P110" s="22">
        <v>3</v>
      </c>
      <c r="Q110" s="39">
        <v>0.125</v>
      </c>
      <c r="R110" s="22">
        <v>0</v>
      </c>
      <c r="S110" s="22" t="s">
        <v>46</v>
      </c>
      <c r="T110" s="22">
        <v>0</v>
      </c>
      <c r="U110" s="22" t="s">
        <v>46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46</v>
      </c>
      <c r="AA110" s="22">
        <v>0</v>
      </c>
      <c r="AB110" s="22" t="s">
        <v>46</v>
      </c>
      <c r="AC110" s="37">
        <f>Y110+Y111</f>
        <v>0</v>
      </c>
    </row>
    <row r="111" spans="1:34" ht="15.75" customHeight="1">
      <c r="B111" s="114"/>
      <c r="C111" s="92"/>
      <c r="D111" s="86"/>
      <c r="E111" s="86"/>
      <c r="F111" s="86"/>
      <c r="G111" s="86"/>
      <c r="H111" s="86"/>
      <c r="I111" s="114"/>
      <c r="J111" s="114"/>
      <c r="L111" s="1" t="s">
        <v>64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46</v>
      </c>
      <c r="T111" s="22">
        <v>0</v>
      </c>
      <c r="U111" s="22" t="s">
        <v>46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46</v>
      </c>
      <c r="AA111" s="22">
        <v>0</v>
      </c>
      <c r="AB111" s="22" t="s">
        <v>46</v>
      </c>
      <c r="AC111" s="37">
        <f t="shared" ref="AC111:AC156" si="3">Y111+Y112</f>
        <v>0</v>
      </c>
      <c r="AH111" s="15"/>
    </row>
    <row r="112" spans="1:34" ht="15.75" customHeight="1">
      <c r="A112" s="57"/>
      <c r="B112" s="58">
        <v>1</v>
      </c>
      <c r="C112" s="59" t="s">
        <v>127</v>
      </c>
      <c r="D112" s="1" t="s">
        <v>140</v>
      </c>
      <c r="E112" s="61">
        <v>55.672531057612197</v>
      </c>
      <c r="F112" s="61">
        <v>37.595823575725099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46</v>
      </c>
      <c r="T112" s="22">
        <v>0</v>
      </c>
      <c r="U112" s="22" t="s">
        <v>46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46</v>
      </c>
      <c r="AA112" s="22">
        <v>0</v>
      </c>
      <c r="AB112" s="22" t="s">
        <v>46</v>
      </c>
      <c r="AC112" s="37">
        <f t="shared" si="3"/>
        <v>0</v>
      </c>
      <c r="AH112" s="15"/>
    </row>
    <row r="113" spans="1:34" ht="15.75" customHeight="1">
      <c r="A113" s="57"/>
      <c r="B113" s="58">
        <f t="shared" ref="B113:B176" si="4">IF(C113=" ","",IF(C113=$L$9,B112,B112+1))</f>
        <v>2</v>
      </c>
      <c r="C113" s="59" t="s">
        <v>128</v>
      </c>
      <c r="D113" s="1" t="s">
        <v>141</v>
      </c>
      <c r="E113" s="61">
        <v>55.673438065854803</v>
      </c>
      <c r="F113" s="61">
        <v>37.596128027977301</v>
      </c>
      <c r="G113" s="58">
        <f t="shared" ref="G113:G149" si="5">IF(M113&gt;0,0,IF(N113&gt;0,1,""))</f>
        <v>0</v>
      </c>
      <c r="H113" s="62">
        <v>0.107</v>
      </c>
      <c r="I113" s="63">
        <f>IFERROR(IF(IF(ISERROR(H113-H112),"",H113-H112)&lt;0,"",H113-H112)," ")</f>
        <v>0.107</v>
      </c>
      <c r="J113" s="58">
        <f t="shared" ref="J113:J149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46</v>
      </c>
      <c r="T113" s="22">
        <v>0</v>
      </c>
      <c r="U113" s="22" t="s">
        <v>46</v>
      </c>
      <c r="V113" s="37">
        <f t="shared" si="2"/>
        <v>1</v>
      </c>
      <c r="W113" s="40">
        <v>4</v>
      </c>
      <c r="X113" s="39">
        <v>0.1875</v>
      </c>
      <c r="Y113" s="22">
        <v>0</v>
      </c>
      <c r="Z113" s="22" t="s">
        <v>46</v>
      </c>
      <c r="AA113" s="22">
        <v>0</v>
      </c>
      <c r="AB113" s="22" t="s">
        <v>46</v>
      </c>
      <c r="AC113" s="37">
        <f t="shared" si="3"/>
        <v>1</v>
      </c>
      <c r="AH113" s="65"/>
    </row>
    <row r="114" spans="1:34" ht="15.75" customHeight="1">
      <c r="A114" s="57"/>
      <c r="B114" s="58">
        <f t="shared" si="4"/>
        <v>3</v>
      </c>
      <c r="C114" s="59" t="s">
        <v>74</v>
      </c>
      <c r="D114" s="1" t="s">
        <v>141</v>
      </c>
      <c r="E114" s="61">
        <v>55.675128730098201</v>
      </c>
      <c r="F114" s="61">
        <v>37.598064173583502</v>
      </c>
      <c r="G114" s="58">
        <f t="shared" si="5"/>
        <v>0</v>
      </c>
      <c r="H114" s="62">
        <v>0.33400000000000002</v>
      </c>
      <c r="I114" s="63">
        <f t="shared" ref="I114:I177" si="7">IFERROR(IF(IF(ISERROR(H114-H113),"",H114-H113)&lt;0,"",H114-H113)," ")</f>
        <v>0.22700000000000004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1</v>
      </c>
      <c r="S114" s="22" t="s">
        <v>48</v>
      </c>
      <c r="T114" s="22">
        <v>1</v>
      </c>
      <c r="U114" s="22" t="s">
        <v>48</v>
      </c>
      <c r="V114" s="37">
        <f t="shared" si="2"/>
        <v>2</v>
      </c>
      <c r="W114" s="40">
        <v>4</v>
      </c>
      <c r="X114" s="39">
        <v>0.20833333333333334</v>
      </c>
      <c r="Y114" s="22">
        <v>1</v>
      </c>
      <c r="Z114" s="22" t="s">
        <v>48</v>
      </c>
      <c r="AA114" s="22">
        <v>1</v>
      </c>
      <c r="AB114" s="22" t="s">
        <v>48</v>
      </c>
      <c r="AC114" s="37">
        <f t="shared" si="3"/>
        <v>2</v>
      </c>
      <c r="AH114" s="65"/>
    </row>
    <row r="115" spans="1:34" ht="15.75" customHeight="1">
      <c r="A115" s="57"/>
      <c r="B115" s="58">
        <f t="shared" si="4"/>
        <v>4</v>
      </c>
      <c r="C115" s="59" t="s">
        <v>66</v>
      </c>
      <c r="D115" s="1" t="s">
        <v>142</v>
      </c>
      <c r="E115" s="61">
        <v>55.678214814620901</v>
      </c>
      <c r="F115" s="61">
        <v>37.597704417176203</v>
      </c>
      <c r="G115" s="58">
        <f t="shared" si="5"/>
        <v>0</v>
      </c>
      <c r="H115" s="62">
        <v>0.76300000000000001</v>
      </c>
      <c r="I115" s="63">
        <f t="shared" si="7"/>
        <v>0.42899999999999999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1</v>
      </c>
      <c r="S115" s="22" t="s">
        <v>48</v>
      </c>
      <c r="T115" s="22">
        <v>1</v>
      </c>
      <c r="U115" s="22" t="s">
        <v>48</v>
      </c>
      <c r="V115" s="37">
        <f t="shared" si="2"/>
        <v>4</v>
      </c>
      <c r="W115" s="40">
        <v>4</v>
      </c>
      <c r="X115" s="39">
        <v>0.22916666666666666</v>
      </c>
      <c r="Y115" s="22">
        <v>1</v>
      </c>
      <c r="Z115" s="22" t="s">
        <v>48</v>
      </c>
      <c r="AA115" s="22">
        <v>1</v>
      </c>
      <c r="AB115" s="22" t="s">
        <v>48</v>
      </c>
      <c r="AC115" s="37">
        <f t="shared" si="3"/>
        <v>2</v>
      </c>
      <c r="AH115" s="65"/>
    </row>
    <row r="116" spans="1:34" ht="15.75" customHeight="1">
      <c r="A116" s="57"/>
      <c r="B116" s="58">
        <f t="shared" si="4"/>
        <v>5</v>
      </c>
      <c r="C116" s="59" t="s">
        <v>67</v>
      </c>
      <c r="D116" s="1" t="s">
        <v>143</v>
      </c>
      <c r="E116" s="61">
        <v>55.680514687168397</v>
      </c>
      <c r="F116" s="61">
        <v>37.597042491922402</v>
      </c>
      <c r="G116" s="58">
        <f t="shared" si="5"/>
        <v>0</v>
      </c>
      <c r="H116" s="62">
        <v>1.095</v>
      </c>
      <c r="I116" s="63">
        <f t="shared" si="7"/>
        <v>0.33199999999999996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3</v>
      </c>
      <c r="S116" s="22">
        <v>10</v>
      </c>
      <c r="T116" s="22">
        <v>3</v>
      </c>
      <c r="U116" s="22">
        <v>10</v>
      </c>
      <c r="V116" s="37">
        <f t="shared" si="2"/>
        <v>6</v>
      </c>
      <c r="W116" s="40">
        <v>4</v>
      </c>
      <c r="X116" s="39">
        <v>0.25</v>
      </c>
      <c r="Y116" s="22">
        <v>1</v>
      </c>
      <c r="Z116" s="22" t="s">
        <v>48</v>
      </c>
      <c r="AA116" s="22">
        <v>1</v>
      </c>
      <c r="AB116" s="22" t="s">
        <v>48</v>
      </c>
      <c r="AC116" s="37">
        <f t="shared" si="3"/>
        <v>2</v>
      </c>
      <c r="AH116" s="65"/>
    </row>
    <row r="117" spans="1:34" ht="15.75" customHeight="1">
      <c r="A117" s="57"/>
      <c r="B117" s="58">
        <f t="shared" si="4"/>
        <v>6</v>
      </c>
      <c r="C117" s="59" t="s">
        <v>68</v>
      </c>
      <c r="D117" s="1" t="s">
        <v>144</v>
      </c>
      <c r="E117" s="61">
        <v>55.684438134318</v>
      </c>
      <c r="F117" s="61">
        <v>37.598106560009001</v>
      </c>
      <c r="G117" s="58">
        <f t="shared" si="5"/>
        <v>0</v>
      </c>
      <c r="H117" s="62">
        <v>1.6259999999999999</v>
      </c>
      <c r="I117" s="63">
        <f t="shared" si="7"/>
        <v>0.53099999999999992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3</v>
      </c>
      <c r="S117" s="22">
        <v>10</v>
      </c>
      <c r="T117" s="22">
        <v>3</v>
      </c>
      <c r="U117" s="22">
        <v>10</v>
      </c>
      <c r="V117" s="37">
        <f t="shared" si="2"/>
        <v>6</v>
      </c>
      <c r="W117" s="40">
        <v>4</v>
      </c>
      <c r="X117" s="39">
        <v>0.27083333333333331</v>
      </c>
      <c r="Y117" s="22">
        <v>1</v>
      </c>
      <c r="Z117" s="22" t="s">
        <v>48</v>
      </c>
      <c r="AA117" s="22">
        <v>1</v>
      </c>
      <c r="AB117" s="22" t="s">
        <v>48</v>
      </c>
      <c r="AC117" s="37">
        <f t="shared" si="3"/>
        <v>2</v>
      </c>
      <c r="AH117" s="65"/>
    </row>
    <row r="118" spans="1:34" ht="15.75" customHeight="1">
      <c r="A118" s="57"/>
      <c r="B118" s="58">
        <f t="shared" si="4"/>
        <v>7</v>
      </c>
      <c r="C118" s="59" t="s">
        <v>69</v>
      </c>
      <c r="D118" s="1" t="s">
        <v>144</v>
      </c>
      <c r="E118" s="61">
        <v>55.686211982753797</v>
      </c>
      <c r="F118" s="61">
        <v>37.592907138247597</v>
      </c>
      <c r="G118" s="58">
        <f t="shared" si="5"/>
        <v>0</v>
      </c>
      <c r="H118" s="62">
        <v>2.008</v>
      </c>
      <c r="I118" s="63">
        <f t="shared" si="7"/>
        <v>0.38200000000000012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48</v>
      </c>
      <c r="AA118" s="22">
        <v>1</v>
      </c>
      <c r="AB118" s="22" t="s">
        <v>48</v>
      </c>
      <c r="AC118" s="37">
        <f t="shared" si="3"/>
        <v>2</v>
      </c>
      <c r="AH118" s="65"/>
    </row>
    <row r="119" spans="1:34" ht="15.75" customHeight="1">
      <c r="A119" s="57"/>
      <c r="B119" s="58">
        <f t="shared" si="4"/>
        <v>8</v>
      </c>
      <c r="C119" s="59" t="s">
        <v>78</v>
      </c>
      <c r="D119" s="1" t="s">
        <v>144</v>
      </c>
      <c r="E119" s="61">
        <v>55.687322105718899</v>
      </c>
      <c r="F119" s="61">
        <v>37.589684931066103</v>
      </c>
      <c r="G119" s="58">
        <f t="shared" si="5"/>
        <v>0</v>
      </c>
      <c r="H119" s="62">
        <v>2.2450000000000001</v>
      </c>
      <c r="I119" s="63">
        <f t="shared" si="7"/>
        <v>0.2370000000000001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3</v>
      </c>
      <c r="S119" s="22">
        <v>10</v>
      </c>
      <c r="T119" s="22">
        <v>3</v>
      </c>
      <c r="U119" s="22">
        <v>10</v>
      </c>
      <c r="V119" s="37">
        <f t="shared" si="2"/>
        <v>6</v>
      </c>
      <c r="W119" s="40">
        <v>4</v>
      </c>
      <c r="X119" s="39">
        <v>0.3125</v>
      </c>
      <c r="Y119" s="22">
        <v>1</v>
      </c>
      <c r="Z119" s="22" t="s">
        <v>48</v>
      </c>
      <c r="AA119" s="22">
        <v>1</v>
      </c>
      <c r="AB119" s="22" t="s">
        <v>48</v>
      </c>
      <c r="AC119" s="37">
        <f t="shared" si="3"/>
        <v>2</v>
      </c>
      <c r="AH119" s="65"/>
    </row>
    <row r="120" spans="1:34" ht="15.75" customHeight="1">
      <c r="A120" s="57"/>
      <c r="B120" s="58">
        <f t="shared" si="4"/>
        <v>9</v>
      </c>
      <c r="C120" s="59" t="s">
        <v>115</v>
      </c>
      <c r="D120" s="1" t="s">
        <v>145</v>
      </c>
      <c r="E120" s="61">
        <v>55.688524392020902</v>
      </c>
      <c r="F120" s="61">
        <v>37.587002513446798</v>
      </c>
      <c r="G120" s="58">
        <f t="shared" si="5"/>
        <v>0</v>
      </c>
      <c r="H120" s="62">
        <v>2.4940000000000002</v>
      </c>
      <c r="I120" s="63">
        <f t="shared" si="7"/>
        <v>0.24900000000000011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10</v>
      </c>
      <c r="T120" s="22">
        <v>3</v>
      </c>
      <c r="U120" s="22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1</v>
      </c>
      <c r="Z120" s="22" t="s">
        <v>48</v>
      </c>
      <c r="AA120" s="22">
        <v>1</v>
      </c>
      <c r="AB120" s="22" t="s">
        <v>48</v>
      </c>
      <c r="AC120" s="37">
        <f t="shared" si="3"/>
        <v>2</v>
      </c>
      <c r="AH120" s="65"/>
    </row>
    <row r="121" spans="1:34" ht="15.75" customHeight="1">
      <c r="A121" s="57"/>
      <c r="B121" s="58">
        <f t="shared" si="4"/>
        <v>10</v>
      </c>
      <c r="C121" s="59" t="s">
        <v>79</v>
      </c>
      <c r="D121" s="1" t="s">
        <v>145</v>
      </c>
      <c r="E121" s="61">
        <v>55.690759734704599</v>
      </c>
      <c r="F121" s="61">
        <v>37.589435493116099</v>
      </c>
      <c r="G121" s="58">
        <f t="shared" si="5"/>
        <v>0</v>
      </c>
      <c r="H121" s="62">
        <v>2.73</v>
      </c>
      <c r="I121" s="63">
        <f t="shared" si="7"/>
        <v>0.23599999999999977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3</v>
      </c>
      <c r="S121" s="22">
        <v>10</v>
      </c>
      <c r="T121" s="22">
        <v>3</v>
      </c>
      <c r="U121" s="22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48</v>
      </c>
      <c r="AA121" s="22">
        <v>1</v>
      </c>
      <c r="AB121" s="22" t="s">
        <v>48</v>
      </c>
      <c r="AC121" s="37">
        <f t="shared" si="3"/>
        <v>2</v>
      </c>
      <c r="AH121" s="65"/>
    </row>
    <row r="122" spans="1:34" ht="15.75" customHeight="1">
      <c r="A122" s="57"/>
      <c r="B122" s="58">
        <f t="shared" si="4"/>
        <v>11</v>
      </c>
      <c r="C122" s="59" t="s">
        <v>114</v>
      </c>
      <c r="D122" s="1" t="s">
        <v>146</v>
      </c>
      <c r="E122" s="61">
        <v>55.692144869895003</v>
      </c>
      <c r="F122" s="61">
        <v>37.586735427987698</v>
      </c>
      <c r="G122" s="58">
        <f t="shared" si="5"/>
        <v>0</v>
      </c>
      <c r="H122" s="62">
        <v>3.0390000000000001</v>
      </c>
      <c r="I122" s="63">
        <f t="shared" si="7"/>
        <v>0.30900000000000016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37">
        <f t="shared" si="2"/>
        <v>6</v>
      </c>
      <c r="W122" s="40">
        <v>4</v>
      </c>
      <c r="X122" s="39">
        <v>0.375</v>
      </c>
      <c r="Y122" s="22">
        <v>1</v>
      </c>
      <c r="Z122" s="22" t="s">
        <v>73</v>
      </c>
      <c r="AA122" s="22">
        <v>1</v>
      </c>
      <c r="AB122" s="22" t="s">
        <v>73</v>
      </c>
      <c r="AC122" s="37">
        <f t="shared" si="3"/>
        <v>3</v>
      </c>
      <c r="AH122" s="65"/>
    </row>
    <row r="123" spans="1:34" ht="15.75" customHeight="1">
      <c r="A123" s="57"/>
      <c r="B123" s="58">
        <f t="shared" si="4"/>
        <v>12</v>
      </c>
      <c r="C123" s="59" t="s">
        <v>113</v>
      </c>
      <c r="D123" s="1" t="s">
        <v>147</v>
      </c>
      <c r="E123" s="61">
        <v>55.692596938286698</v>
      </c>
      <c r="F123" s="61">
        <v>37.582411215918697</v>
      </c>
      <c r="G123" s="58">
        <f t="shared" si="5"/>
        <v>0</v>
      </c>
      <c r="H123" s="62">
        <v>3.379</v>
      </c>
      <c r="I123" s="63">
        <f t="shared" si="7"/>
        <v>0.33999999999999986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3</v>
      </c>
      <c r="S123" s="22">
        <v>10</v>
      </c>
      <c r="T123" s="22">
        <v>3</v>
      </c>
      <c r="U123" s="22">
        <v>10</v>
      </c>
      <c r="V123" s="37">
        <f t="shared" si="2"/>
        <v>5</v>
      </c>
      <c r="W123" s="40">
        <v>4</v>
      </c>
      <c r="X123" s="39">
        <v>0.39583333333333331</v>
      </c>
      <c r="Y123" s="22">
        <v>2</v>
      </c>
      <c r="Z123" s="22" t="s">
        <v>73</v>
      </c>
      <c r="AA123" s="22">
        <v>2</v>
      </c>
      <c r="AB123" s="22" t="s">
        <v>73</v>
      </c>
      <c r="AC123" s="37">
        <f t="shared" si="3"/>
        <v>3</v>
      </c>
      <c r="AH123" s="65"/>
    </row>
    <row r="124" spans="1:34" ht="15.75" customHeight="1">
      <c r="A124" s="57"/>
      <c r="B124" s="58">
        <f t="shared" si="4"/>
        <v>13</v>
      </c>
      <c r="C124" s="59" t="s">
        <v>112</v>
      </c>
      <c r="D124" s="1" t="s">
        <v>147</v>
      </c>
      <c r="E124" s="61">
        <v>55.689377882509199</v>
      </c>
      <c r="F124" s="61">
        <v>37.579012739707402</v>
      </c>
      <c r="G124" s="58">
        <f t="shared" si="5"/>
        <v>0</v>
      </c>
      <c r="H124" s="62">
        <v>3.7949999999999999</v>
      </c>
      <c r="I124" s="63">
        <f t="shared" si="7"/>
        <v>0.41599999999999993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2</v>
      </c>
      <c r="S124" s="22" t="s">
        <v>49</v>
      </c>
      <c r="T124" s="22">
        <v>2</v>
      </c>
      <c r="U124" s="22" t="s">
        <v>49</v>
      </c>
      <c r="V124" s="37">
        <f t="shared" si="2"/>
        <v>4</v>
      </c>
      <c r="W124" s="40">
        <v>4</v>
      </c>
      <c r="X124" s="39">
        <v>0.41666666666666669</v>
      </c>
      <c r="Y124" s="22">
        <v>1</v>
      </c>
      <c r="Z124" s="22" t="s">
        <v>73</v>
      </c>
      <c r="AA124" s="22">
        <v>1</v>
      </c>
      <c r="AB124" s="22" t="s">
        <v>73</v>
      </c>
      <c r="AC124" s="37">
        <f t="shared" si="3"/>
        <v>3</v>
      </c>
      <c r="AH124" s="65"/>
    </row>
    <row r="125" spans="1:34" ht="15.75" customHeight="1">
      <c r="A125" s="57"/>
      <c r="B125" s="58">
        <f t="shared" si="4"/>
        <v>14</v>
      </c>
      <c r="C125" s="59" t="s">
        <v>111</v>
      </c>
      <c r="D125" s="1" t="s">
        <v>148</v>
      </c>
      <c r="E125" s="61">
        <v>55.687567433386</v>
      </c>
      <c r="F125" s="61">
        <v>37.5749344828575</v>
      </c>
      <c r="G125" s="58">
        <f t="shared" si="5"/>
        <v>0</v>
      </c>
      <c r="H125" s="62">
        <v>4.22</v>
      </c>
      <c r="I125" s="63">
        <f t="shared" si="7"/>
        <v>0.42499999999999982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2</v>
      </c>
      <c r="S125" s="22" t="s">
        <v>49</v>
      </c>
      <c r="T125" s="22">
        <v>2</v>
      </c>
      <c r="U125" s="22" t="s">
        <v>49</v>
      </c>
      <c r="V125" s="37">
        <f t="shared" si="2"/>
        <v>4</v>
      </c>
      <c r="W125" s="40">
        <v>4</v>
      </c>
      <c r="X125" s="39">
        <v>0.4375</v>
      </c>
      <c r="Y125" s="22">
        <v>2</v>
      </c>
      <c r="Z125" s="22" t="s">
        <v>73</v>
      </c>
      <c r="AA125" s="22">
        <v>2</v>
      </c>
      <c r="AB125" s="22" t="s">
        <v>73</v>
      </c>
      <c r="AC125" s="37">
        <f t="shared" si="3"/>
        <v>3</v>
      </c>
      <c r="AH125" s="65"/>
    </row>
    <row r="126" spans="1:34" ht="15.75" customHeight="1">
      <c r="A126" s="57"/>
      <c r="B126" s="58">
        <f t="shared" si="4"/>
        <v>15</v>
      </c>
      <c r="C126" s="59" t="s">
        <v>93</v>
      </c>
      <c r="D126" s="1" t="s">
        <v>148</v>
      </c>
      <c r="E126" s="61">
        <v>55.689546964749503</v>
      </c>
      <c r="F126" s="61">
        <v>37.569157833544601</v>
      </c>
      <c r="G126" s="58">
        <f t="shared" si="5"/>
        <v>0</v>
      </c>
      <c r="H126" s="62">
        <v>4.6449999999999996</v>
      </c>
      <c r="I126" s="63">
        <f t="shared" si="7"/>
        <v>0.42499999999999982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2</v>
      </c>
      <c r="S126" s="22" t="s">
        <v>49</v>
      </c>
      <c r="T126" s="22">
        <v>2</v>
      </c>
      <c r="U126" s="22" t="s">
        <v>49</v>
      </c>
      <c r="V126" s="37">
        <f t="shared" si="2"/>
        <v>4</v>
      </c>
      <c r="W126" s="40">
        <v>4</v>
      </c>
      <c r="X126" s="39">
        <v>0.45833333333333298</v>
      </c>
      <c r="Y126" s="22">
        <v>1</v>
      </c>
      <c r="Z126" s="22" t="s">
        <v>73</v>
      </c>
      <c r="AA126" s="22">
        <v>1</v>
      </c>
      <c r="AB126" s="22" t="s">
        <v>73</v>
      </c>
      <c r="AC126" s="37">
        <f t="shared" si="3"/>
        <v>3</v>
      </c>
      <c r="AH126" s="65"/>
    </row>
    <row r="127" spans="1:34" ht="15.75" customHeight="1">
      <c r="A127" s="57"/>
      <c r="B127" s="58">
        <f t="shared" si="4"/>
        <v>16</v>
      </c>
      <c r="C127" s="59" t="s">
        <v>107</v>
      </c>
      <c r="D127" s="1" t="s">
        <v>148</v>
      </c>
      <c r="E127" s="61">
        <v>55.692447653542303</v>
      </c>
      <c r="F127" s="61">
        <v>37.561230163104497</v>
      </c>
      <c r="G127" s="58">
        <f t="shared" si="5"/>
        <v>0</v>
      </c>
      <c r="H127" s="62">
        <v>5.242</v>
      </c>
      <c r="I127" s="63">
        <f t="shared" si="7"/>
        <v>0.59700000000000042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2</v>
      </c>
      <c r="S127" s="22" t="s">
        <v>49</v>
      </c>
      <c r="T127" s="22">
        <v>2</v>
      </c>
      <c r="U127" s="22" t="s">
        <v>49</v>
      </c>
      <c r="V127" s="37">
        <f t="shared" si="2"/>
        <v>4</v>
      </c>
      <c r="W127" s="40">
        <v>4</v>
      </c>
      <c r="X127" s="39">
        <v>0.47916666666666702</v>
      </c>
      <c r="Y127" s="22">
        <v>2</v>
      </c>
      <c r="Z127" s="22" t="s">
        <v>73</v>
      </c>
      <c r="AA127" s="22">
        <v>2</v>
      </c>
      <c r="AB127" s="22" t="s">
        <v>73</v>
      </c>
      <c r="AC127" s="37">
        <f t="shared" si="3"/>
        <v>3</v>
      </c>
      <c r="AH127" s="65"/>
    </row>
    <row r="128" spans="1:34" ht="15.75" customHeight="1">
      <c r="A128" s="57"/>
      <c r="B128" s="58">
        <f t="shared" si="4"/>
        <v>17</v>
      </c>
      <c r="C128" s="59" t="s">
        <v>96</v>
      </c>
      <c r="D128" s="1" t="s">
        <v>149</v>
      </c>
      <c r="E128" s="61">
        <v>55.694247076324402</v>
      </c>
      <c r="F128" s="61">
        <v>37.555881826782297</v>
      </c>
      <c r="G128" s="58">
        <f t="shared" si="5"/>
        <v>0</v>
      </c>
      <c r="H128" s="62">
        <v>5.7039999999999997</v>
      </c>
      <c r="I128" s="63">
        <f t="shared" si="7"/>
        <v>0.46199999999999974</v>
      </c>
      <c r="J128" s="58">
        <f t="shared" si="6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2</v>
      </c>
      <c r="S128" s="22" t="s">
        <v>49</v>
      </c>
      <c r="T128" s="22">
        <v>2</v>
      </c>
      <c r="U128" s="22" t="s">
        <v>49</v>
      </c>
      <c r="V128" s="37">
        <f t="shared" si="2"/>
        <v>4</v>
      </c>
      <c r="W128" s="40">
        <v>4</v>
      </c>
      <c r="X128" s="39">
        <v>0.5</v>
      </c>
      <c r="Y128" s="22">
        <v>1</v>
      </c>
      <c r="Z128" s="22" t="s">
        <v>73</v>
      </c>
      <c r="AA128" s="22">
        <v>1</v>
      </c>
      <c r="AB128" s="22" t="s">
        <v>73</v>
      </c>
      <c r="AC128" s="37">
        <f t="shared" si="3"/>
        <v>3</v>
      </c>
      <c r="AH128" s="65"/>
    </row>
    <row r="129" spans="1:34" ht="15.75" customHeight="1">
      <c r="A129" s="57"/>
      <c r="B129" s="58">
        <f t="shared" si="4"/>
        <v>18</v>
      </c>
      <c r="C129" s="59" t="s">
        <v>97</v>
      </c>
      <c r="D129" s="1" t="s">
        <v>149</v>
      </c>
      <c r="E129" s="61">
        <v>55.6910768491516</v>
      </c>
      <c r="F129" s="61">
        <v>37.5502947864478</v>
      </c>
      <c r="G129" s="58">
        <f t="shared" si="5"/>
        <v>0</v>
      </c>
      <c r="H129" s="62">
        <v>6.202</v>
      </c>
      <c r="I129" s="63">
        <f t="shared" si="7"/>
        <v>0.49800000000000022</v>
      </c>
      <c r="J129" s="58">
        <f t="shared" si="6"/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22">
        <v>2</v>
      </c>
      <c r="S129" s="22" t="s">
        <v>49</v>
      </c>
      <c r="T129" s="22">
        <v>2</v>
      </c>
      <c r="U129" s="22" t="s">
        <v>49</v>
      </c>
      <c r="V129" s="37">
        <f t="shared" si="2"/>
        <v>4</v>
      </c>
      <c r="W129" s="40">
        <v>4</v>
      </c>
      <c r="X129" s="39">
        <v>0.52083333333333337</v>
      </c>
      <c r="Y129" s="22">
        <v>2</v>
      </c>
      <c r="Z129" s="22" t="s">
        <v>73</v>
      </c>
      <c r="AA129" s="22">
        <v>2</v>
      </c>
      <c r="AB129" s="22" t="s">
        <v>73</v>
      </c>
      <c r="AC129" s="37">
        <f t="shared" si="3"/>
        <v>3</v>
      </c>
      <c r="AH129" s="65"/>
    </row>
    <row r="130" spans="1:34" ht="15.75" customHeight="1">
      <c r="A130" s="57"/>
      <c r="B130" s="58">
        <f t="shared" si="4"/>
        <v>19</v>
      </c>
      <c r="C130" s="59" t="s">
        <v>98</v>
      </c>
      <c r="D130" s="1" t="s">
        <v>149</v>
      </c>
      <c r="E130" s="61">
        <v>55.689397054952899</v>
      </c>
      <c r="F130" s="61">
        <v>37.547331517359702</v>
      </c>
      <c r="G130" s="58">
        <f t="shared" si="5"/>
        <v>0</v>
      </c>
      <c r="H130" s="62">
        <v>6.468</v>
      </c>
      <c r="I130" s="63">
        <f t="shared" si="7"/>
        <v>0.26600000000000001</v>
      </c>
      <c r="J130" s="58">
        <f t="shared" si="6"/>
        <v>19</v>
      </c>
      <c r="L130" s="14">
        <v>19</v>
      </c>
      <c r="M130" s="64">
        <v>19</v>
      </c>
      <c r="N130" s="64">
        <v>0</v>
      </c>
      <c r="O130" s="56" t="s">
        <v>70</v>
      </c>
      <c r="P130" s="66">
        <v>3</v>
      </c>
      <c r="Q130" s="67">
        <v>0.54166666666666663</v>
      </c>
      <c r="R130" s="22">
        <v>2</v>
      </c>
      <c r="S130" s="22" t="s">
        <v>49</v>
      </c>
      <c r="T130" s="22">
        <v>2</v>
      </c>
      <c r="U130" s="22" t="s">
        <v>49</v>
      </c>
      <c r="V130" s="37">
        <f t="shared" si="2"/>
        <v>4</v>
      </c>
      <c r="W130" s="40">
        <v>4</v>
      </c>
      <c r="X130" s="39">
        <v>0.54166666666666663</v>
      </c>
      <c r="Y130" s="22">
        <v>1</v>
      </c>
      <c r="Z130" s="22" t="s">
        <v>73</v>
      </c>
      <c r="AA130" s="22">
        <v>1</v>
      </c>
      <c r="AB130" s="22" t="s">
        <v>73</v>
      </c>
      <c r="AC130" s="37">
        <f t="shared" si="3"/>
        <v>3</v>
      </c>
      <c r="AH130" s="65"/>
    </row>
    <row r="131" spans="1:34" ht="15.75" customHeight="1">
      <c r="A131" s="57"/>
      <c r="B131" s="58">
        <f t="shared" si="4"/>
        <v>20</v>
      </c>
      <c r="C131" s="59" t="s">
        <v>94</v>
      </c>
      <c r="D131" s="1" t="s">
        <v>150</v>
      </c>
      <c r="E131" s="61">
        <v>55.688853540326498</v>
      </c>
      <c r="F131" s="61">
        <v>37.544044236626299</v>
      </c>
      <c r="G131" s="58">
        <f t="shared" si="5"/>
        <v>0</v>
      </c>
      <c r="H131" s="62">
        <v>6.75</v>
      </c>
      <c r="I131" s="63">
        <f t="shared" si="7"/>
        <v>0.28200000000000003</v>
      </c>
      <c r="J131" s="58">
        <f t="shared" si="6"/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22">
        <v>2</v>
      </c>
      <c r="S131" s="22" t="s">
        <v>49</v>
      </c>
      <c r="T131" s="22">
        <v>2</v>
      </c>
      <c r="U131" s="22" t="s">
        <v>49</v>
      </c>
      <c r="V131" s="37">
        <f t="shared" si="2"/>
        <v>4</v>
      </c>
      <c r="W131" s="40">
        <v>4</v>
      </c>
      <c r="X131" s="39">
        <v>0.5625</v>
      </c>
      <c r="Y131" s="22">
        <v>2</v>
      </c>
      <c r="Z131" s="22" t="s">
        <v>73</v>
      </c>
      <c r="AA131" s="22">
        <v>2</v>
      </c>
      <c r="AB131" s="22" t="s">
        <v>73</v>
      </c>
      <c r="AC131" s="37">
        <f t="shared" si="3"/>
        <v>4</v>
      </c>
      <c r="AH131" s="65"/>
    </row>
    <row r="132" spans="1:34" ht="15.75" customHeight="1">
      <c r="A132" s="57"/>
      <c r="B132" s="58">
        <f t="shared" si="4"/>
        <v>21</v>
      </c>
      <c r="C132" s="59" t="s">
        <v>95</v>
      </c>
      <c r="D132" s="1" t="s">
        <v>150</v>
      </c>
      <c r="E132" s="61">
        <v>55.690794862607397</v>
      </c>
      <c r="F132" s="61">
        <v>37.540675453098103</v>
      </c>
      <c r="G132" s="58">
        <f t="shared" si="5"/>
        <v>0</v>
      </c>
      <c r="H132" s="62">
        <v>7.0529999999999999</v>
      </c>
      <c r="I132" s="63">
        <f t="shared" si="7"/>
        <v>0.30299999999999994</v>
      </c>
      <c r="J132" s="58">
        <f t="shared" si="6"/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22">
        <v>2</v>
      </c>
      <c r="S132" s="22" t="s">
        <v>49</v>
      </c>
      <c r="T132" s="22">
        <v>2</v>
      </c>
      <c r="U132" s="22" t="s">
        <v>49</v>
      </c>
      <c r="V132" s="37">
        <f t="shared" si="2"/>
        <v>4</v>
      </c>
      <c r="W132" s="40">
        <v>4</v>
      </c>
      <c r="X132" s="39">
        <v>0.58333333333333337</v>
      </c>
      <c r="Y132" s="22">
        <v>2</v>
      </c>
      <c r="Z132" s="22" t="s">
        <v>73</v>
      </c>
      <c r="AA132" s="22">
        <v>2</v>
      </c>
      <c r="AB132" s="22" t="s">
        <v>73</v>
      </c>
      <c r="AC132" s="37">
        <f t="shared" si="3"/>
        <v>3</v>
      </c>
      <c r="AH132" s="65"/>
    </row>
    <row r="133" spans="1:34" ht="15.75" customHeight="1">
      <c r="A133" s="57"/>
      <c r="B133" s="58">
        <f t="shared" si="4"/>
        <v>22</v>
      </c>
      <c r="C133" s="59" t="s">
        <v>84</v>
      </c>
      <c r="D133" s="1" t="s">
        <v>151</v>
      </c>
      <c r="E133" s="61">
        <v>55.694146420155597</v>
      </c>
      <c r="F133" s="61">
        <v>37.535312325692203</v>
      </c>
      <c r="G133" s="58">
        <f t="shared" si="5"/>
        <v>0</v>
      </c>
      <c r="H133" s="62">
        <v>7.5620000000000003</v>
      </c>
      <c r="I133" s="63">
        <f t="shared" si="7"/>
        <v>0.50900000000000034</v>
      </c>
      <c r="J133" s="58">
        <f t="shared" si="6"/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22">
        <v>2</v>
      </c>
      <c r="S133" s="22" t="s">
        <v>49</v>
      </c>
      <c r="T133" s="22">
        <v>2</v>
      </c>
      <c r="U133" s="22" t="s">
        <v>49</v>
      </c>
      <c r="V133" s="37">
        <f t="shared" si="2"/>
        <v>4</v>
      </c>
      <c r="W133" s="40">
        <v>4</v>
      </c>
      <c r="X133" s="39">
        <v>0.60416666666666663</v>
      </c>
      <c r="Y133" s="22">
        <v>1</v>
      </c>
      <c r="Z133" s="22" t="s">
        <v>73</v>
      </c>
      <c r="AA133" s="22">
        <v>1</v>
      </c>
      <c r="AB133" s="22" t="s">
        <v>73</v>
      </c>
      <c r="AC133" s="37">
        <f t="shared" si="3"/>
        <v>3</v>
      </c>
      <c r="AH133" s="65"/>
    </row>
    <row r="134" spans="1:34" ht="15.75" customHeight="1">
      <c r="A134" s="57"/>
      <c r="B134" s="58">
        <f t="shared" si="4"/>
        <v>23</v>
      </c>
      <c r="C134" s="59" t="s">
        <v>82</v>
      </c>
      <c r="D134" s="1" t="s">
        <v>85</v>
      </c>
      <c r="E134" s="61">
        <v>55.698077443929797</v>
      </c>
      <c r="F134" s="61">
        <v>37.528940188362903</v>
      </c>
      <c r="G134" s="58">
        <f t="shared" si="5"/>
        <v>0</v>
      </c>
      <c r="H134" s="62">
        <v>8.1829999999999998</v>
      </c>
      <c r="I134" s="63">
        <f t="shared" si="7"/>
        <v>0.62099999999999955</v>
      </c>
      <c r="J134" s="58">
        <f t="shared" si="6"/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22">
        <v>2</v>
      </c>
      <c r="S134" s="22" t="s">
        <v>49</v>
      </c>
      <c r="T134" s="22">
        <v>2</v>
      </c>
      <c r="U134" s="22" t="s">
        <v>49</v>
      </c>
      <c r="V134" s="37">
        <f t="shared" si="2"/>
        <v>4</v>
      </c>
      <c r="W134" s="40">
        <v>4</v>
      </c>
      <c r="X134" s="39">
        <v>0.625</v>
      </c>
      <c r="Y134" s="22">
        <v>2</v>
      </c>
      <c r="Z134" s="22" t="s">
        <v>73</v>
      </c>
      <c r="AA134" s="22">
        <v>2</v>
      </c>
      <c r="AB134" s="22" t="s">
        <v>73</v>
      </c>
      <c r="AC134" s="37">
        <f t="shared" si="3"/>
        <v>3</v>
      </c>
      <c r="AH134" s="65"/>
    </row>
    <row r="135" spans="1:34" ht="15.75" customHeight="1">
      <c r="A135" s="57"/>
      <c r="B135" s="58">
        <f t="shared" si="4"/>
        <v>24</v>
      </c>
      <c r="C135" s="59" t="s">
        <v>81</v>
      </c>
      <c r="D135" s="1" t="s">
        <v>86</v>
      </c>
      <c r="E135" s="61">
        <v>55.701963885816802</v>
      </c>
      <c r="F135" s="61">
        <v>37.529940959550601</v>
      </c>
      <c r="G135" s="58">
        <f t="shared" si="5"/>
        <v>0</v>
      </c>
      <c r="H135" s="62">
        <v>8.7629999999999999</v>
      </c>
      <c r="I135" s="63">
        <f t="shared" si="7"/>
        <v>0.58000000000000007</v>
      </c>
      <c r="J135" s="58">
        <f t="shared" si="6"/>
        <v>24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22">
        <v>2</v>
      </c>
      <c r="S135" s="22" t="s">
        <v>49</v>
      </c>
      <c r="T135" s="22">
        <v>2</v>
      </c>
      <c r="U135" s="22" t="s">
        <v>49</v>
      </c>
      <c r="V135" s="37">
        <f t="shared" si="2"/>
        <v>4</v>
      </c>
      <c r="W135" s="40">
        <v>4</v>
      </c>
      <c r="X135" s="39">
        <v>0.64583333333333337</v>
      </c>
      <c r="Y135" s="22">
        <v>1</v>
      </c>
      <c r="Z135" s="22" t="s">
        <v>73</v>
      </c>
      <c r="AA135" s="22">
        <v>1</v>
      </c>
      <c r="AB135" s="22" t="s">
        <v>73</v>
      </c>
      <c r="AC135" s="37">
        <f t="shared" si="3"/>
        <v>3</v>
      </c>
      <c r="AH135" s="65"/>
    </row>
    <row r="136" spans="1:34" ht="15.75" customHeight="1">
      <c r="A136" s="57"/>
      <c r="B136" s="58">
        <f t="shared" si="4"/>
        <v>25</v>
      </c>
      <c r="C136" s="59" t="s">
        <v>80</v>
      </c>
      <c r="D136" s="1" t="s">
        <v>129</v>
      </c>
      <c r="E136" s="61">
        <v>55.704818651732097</v>
      </c>
      <c r="F136" s="61">
        <v>37.528100408875297</v>
      </c>
      <c r="G136" s="58">
        <f t="shared" si="5"/>
        <v>0</v>
      </c>
      <c r="H136" s="62">
        <v>9.2349999999999994</v>
      </c>
      <c r="I136" s="63">
        <f t="shared" si="7"/>
        <v>0.47199999999999953</v>
      </c>
      <c r="J136" s="58">
        <f t="shared" si="6"/>
        <v>25</v>
      </c>
      <c r="L136" s="14">
        <v>25</v>
      </c>
      <c r="M136" s="64">
        <v>25</v>
      </c>
      <c r="N136" s="64">
        <v>0</v>
      </c>
      <c r="O136" s="56"/>
      <c r="P136" s="66">
        <v>3</v>
      </c>
      <c r="Q136" s="67">
        <v>0.66666666666666663</v>
      </c>
      <c r="R136" s="22">
        <v>2</v>
      </c>
      <c r="S136" s="22" t="s">
        <v>49</v>
      </c>
      <c r="T136" s="22">
        <v>2</v>
      </c>
      <c r="U136" s="22" t="s">
        <v>49</v>
      </c>
      <c r="V136" s="37">
        <f t="shared" si="2"/>
        <v>4</v>
      </c>
      <c r="W136" s="40">
        <v>4</v>
      </c>
      <c r="X136" s="39">
        <v>0.66666666666666663</v>
      </c>
      <c r="Y136" s="22">
        <v>2</v>
      </c>
      <c r="Z136" s="22" t="s">
        <v>73</v>
      </c>
      <c r="AA136" s="22">
        <v>2</v>
      </c>
      <c r="AB136" s="22" t="s">
        <v>73</v>
      </c>
      <c r="AC136" s="37">
        <f t="shared" si="3"/>
        <v>3</v>
      </c>
      <c r="AH136" s="65"/>
    </row>
    <row r="137" spans="1:34" ht="15.75" customHeight="1">
      <c r="A137" s="57"/>
      <c r="B137" s="58">
        <f t="shared" si="4"/>
        <v>26</v>
      </c>
      <c r="C137" s="59" t="s">
        <v>76</v>
      </c>
      <c r="D137" s="1" t="s">
        <v>139</v>
      </c>
      <c r="E137" s="61">
        <v>55.7122281444179</v>
      </c>
      <c r="F137" s="61">
        <v>37.526974848859901</v>
      </c>
      <c r="G137" s="58">
        <f t="shared" si="5"/>
        <v>0</v>
      </c>
      <c r="H137" s="62">
        <v>10.377000000000001</v>
      </c>
      <c r="I137" s="63">
        <f t="shared" si="7"/>
        <v>1.1420000000000012</v>
      </c>
      <c r="J137" s="58">
        <f t="shared" si="6"/>
        <v>26</v>
      </c>
      <c r="L137" s="14">
        <v>26</v>
      </c>
      <c r="M137" s="64">
        <v>26</v>
      </c>
      <c r="N137" s="64">
        <v>0</v>
      </c>
      <c r="O137" s="56"/>
      <c r="P137" s="66">
        <v>3</v>
      </c>
      <c r="Q137" s="67">
        <v>0.6875</v>
      </c>
      <c r="R137" s="22">
        <v>2</v>
      </c>
      <c r="S137" s="22" t="s">
        <v>49</v>
      </c>
      <c r="T137" s="22">
        <v>2</v>
      </c>
      <c r="U137" s="22" t="s">
        <v>49</v>
      </c>
      <c r="V137" s="37">
        <f t="shared" si="2"/>
        <v>4</v>
      </c>
      <c r="W137" s="40">
        <v>4</v>
      </c>
      <c r="X137" s="39">
        <v>0.6875</v>
      </c>
      <c r="Y137" s="22">
        <v>1</v>
      </c>
      <c r="Z137" s="22" t="s">
        <v>73</v>
      </c>
      <c r="AA137" s="22">
        <v>1</v>
      </c>
      <c r="AB137" s="22" t="s">
        <v>73</v>
      </c>
      <c r="AC137" s="37">
        <f t="shared" si="3"/>
        <v>3</v>
      </c>
      <c r="AH137" s="65"/>
    </row>
    <row r="138" spans="1:34" ht="15.75" customHeight="1">
      <c r="A138" s="57"/>
      <c r="B138" s="58">
        <f t="shared" si="4"/>
        <v>27</v>
      </c>
      <c r="C138" s="59" t="s">
        <v>130</v>
      </c>
      <c r="D138" s="1" t="s">
        <v>139</v>
      </c>
      <c r="E138" s="61">
        <v>55.713765334458699</v>
      </c>
      <c r="F138" s="61">
        <v>37.524192943528199</v>
      </c>
      <c r="G138" s="58">
        <f t="shared" si="5"/>
        <v>0</v>
      </c>
      <c r="H138" s="62">
        <v>10.621</v>
      </c>
      <c r="I138" s="63">
        <f t="shared" si="7"/>
        <v>0.24399999999999977</v>
      </c>
      <c r="J138" s="58">
        <f t="shared" si="6"/>
        <v>27</v>
      </c>
      <c r="L138" s="14">
        <v>27</v>
      </c>
      <c r="M138" s="64">
        <v>27</v>
      </c>
      <c r="N138" s="64">
        <v>0</v>
      </c>
      <c r="O138" s="56"/>
      <c r="P138" s="66">
        <v>3</v>
      </c>
      <c r="Q138" s="67">
        <v>0.70833333333333337</v>
      </c>
      <c r="R138" s="22">
        <v>2</v>
      </c>
      <c r="S138" s="22" t="s">
        <v>49</v>
      </c>
      <c r="T138" s="22">
        <v>2</v>
      </c>
      <c r="U138" s="22" t="s">
        <v>49</v>
      </c>
      <c r="V138" s="37">
        <f t="shared" si="2"/>
        <v>4</v>
      </c>
      <c r="W138" s="40">
        <v>4</v>
      </c>
      <c r="X138" s="39">
        <v>0.70833333333333337</v>
      </c>
      <c r="Y138" s="22">
        <v>2</v>
      </c>
      <c r="Z138" s="22" t="s">
        <v>73</v>
      </c>
      <c r="AA138" s="22">
        <v>2</v>
      </c>
      <c r="AB138" s="22" t="s">
        <v>73</v>
      </c>
      <c r="AC138" s="37">
        <f t="shared" si="3"/>
        <v>3</v>
      </c>
      <c r="AH138" s="65"/>
    </row>
    <row r="139" spans="1:34" ht="15.75" customHeight="1">
      <c r="A139" s="57"/>
      <c r="B139" s="58">
        <f t="shared" si="4"/>
        <v>28</v>
      </c>
      <c r="C139" s="59" t="s">
        <v>96</v>
      </c>
      <c r="D139" s="1" t="s">
        <v>139</v>
      </c>
      <c r="E139" s="61">
        <v>55.716293232111603</v>
      </c>
      <c r="F139" s="61">
        <v>37.518109641681498</v>
      </c>
      <c r="G139" s="58">
        <f t="shared" si="5"/>
        <v>0</v>
      </c>
      <c r="H139" s="62">
        <v>11.095000000000001</v>
      </c>
      <c r="I139" s="63">
        <f t="shared" si="7"/>
        <v>0.4740000000000002</v>
      </c>
      <c r="J139" s="58">
        <f t="shared" si="6"/>
        <v>28</v>
      </c>
      <c r="L139" s="14">
        <v>28</v>
      </c>
      <c r="M139" s="64">
        <v>28</v>
      </c>
      <c r="N139" s="64">
        <v>0</v>
      </c>
      <c r="O139" s="56"/>
      <c r="P139" s="66">
        <v>3</v>
      </c>
      <c r="Q139" s="67">
        <v>0.72916666666666663</v>
      </c>
      <c r="R139" s="22">
        <v>2</v>
      </c>
      <c r="S139" s="22" t="s">
        <v>49</v>
      </c>
      <c r="T139" s="22">
        <v>2</v>
      </c>
      <c r="U139" s="22" t="s">
        <v>49</v>
      </c>
      <c r="V139" s="37">
        <f t="shared" si="2"/>
        <v>4</v>
      </c>
      <c r="W139" s="40">
        <v>4</v>
      </c>
      <c r="X139" s="39">
        <v>0.72916666666666663</v>
      </c>
      <c r="Y139" s="22">
        <v>1</v>
      </c>
      <c r="Z139" s="22" t="s">
        <v>73</v>
      </c>
      <c r="AA139" s="22">
        <v>1</v>
      </c>
      <c r="AB139" s="22" t="s">
        <v>73</v>
      </c>
      <c r="AC139" s="37">
        <f t="shared" si="3"/>
        <v>3</v>
      </c>
      <c r="AH139" s="65"/>
    </row>
    <row r="140" spans="1:34" ht="15.75" customHeight="1">
      <c r="A140" s="57"/>
      <c r="B140" s="58">
        <f t="shared" si="4"/>
        <v>29</v>
      </c>
      <c r="C140" s="59" t="s">
        <v>120</v>
      </c>
      <c r="D140" s="1" t="s">
        <v>152</v>
      </c>
      <c r="E140" s="61">
        <v>55.717898234115999</v>
      </c>
      <c r="F140" s="61">
        <v>37.520097321174802</v>
      </c>
      <c r="G140" s="58">
        <f t="shared" si="5"/>
        <v>0</v>
      </c>
      <c r="H140" s="62">
        <v>11.363</v>
      </c>
      <c r="I140" s="63">
        <f t="shared" si="7"/>
        <v>0.26799999999999891</v>
      </c>
      <c r="J140" s="58">
        <f t="shared" si="6"/>
        <v>29</v>
      </c>
      <c r="L140" s="14">
        <v>29</v>
      </c>
      <c r="M140" s="64">
        <v>29</v>
      </c>
      <c r="N140" s="64">
        <v>0</v>
      </c>
      <c r="O140" s="56"/>
      <c r="P140" s="66">
        <v>3</v>
      </c>
      <c r="Q140" s="67">
        <v>0.75</v>
      </c>
      <c r="R140" s="22">
        <v>2</v>
      </c>
      <c r="S140" s="22" t="s">
        <v>49</v>
      </c>
      <c r="T140" s="22">
        <v>2</v>
      </c>
      <c r="U140" s="22" t="s">
        <v>49</v>
      </c>
      <c r="V140" s="37">
        <f t="shared" si="2"/>
        <v>4</v>
      </c>
      <c r="W140" s="40">
        <v>4</v>
      </c>
      <c r="X140" s="39">
        <v>0.75</v>
      </c>
      <c r="Y140" s="22">
        <v>2</v>
      </c>
      <c r="Z140" s="22" t="s">
        <v>73</v>
      </c>
      <c r="AA140" s="22">
        <v>2</v>
      </c>
      <c r="AB140" s="22" t="s">
        <v>73</v>
      </c>
      <c r="AC140" s="37">
        <f t="shared" si="3"/>
        <v>3</v>
      </c>
      <c r="AH140" s="65"/>
    </row>
    <row r="141" spans="1:34" ht="15.75" customHeight="1">
      <c r="A141" s="57"/>
      <c r="B141" s="58">
        <f t="shared" si="4"/>
        <v>30</v>
      </c>
      <c r="C141" s="59" t="s">
        <v>119</v>
      </c>
      <c r="D141" s="1" t="s">
        <v>152</v>
      </c>
      <c r="E141" s="61">
        <v>55.721258806833198</v>
      </c>
      <c r="F141" s="61">
        <v>37.526023785133702</v>
      </c>
      <c r="G141" s="58">
        <f t="shared" si="5"/>
        <v>0</v>
      </c>
      <c r="H141" s="62">
        <v>11.891</v>
      </c>
      <c r="I141" s="63">
        <f t="shared" si="7"/>
        <v>0.52800000000000047</v>
      </c>
      <c r="J141" s="58">
        <f t="shared" si="6"/>
        <v>30</v>
      </c>
      <c r="L141" s="14">
        <v>30</v>
      </c>
      <c r="M141" s="64">
        <v>30</v>
      </c>
      <c r="N141" s="64">
        <v>0</v>
      </c>
      <c r="O141" s="56"/>
      <c r="P141" s="66">
        <v>3</v>
      </c>
      <c r="Q141" s="67">
        <v>0.77083333333333337</v>
      </c>
      <c r="R141" s="22">
        <v>2</v>
      </c>
      <c r="S141" s="22" t="s">
        <v>49</v>
      </c>
      <c r="T141" s="22">
        <v>2</v>
      </c>
      <c r="U141" s="22" t="s">
        <v>49</v>
      </c>
      <c r="V141" s="37">
        <f t="shared" si="2"/>
        <v>4</v>
      </c>
      <c r="W141" s="40">
        <v>4</v>
      </c>
      <c r="X141" s="39">
        <v>0.77083333333333337</v>
      </c>
      <c r="Y141" s="22">
        <v>1</v>
      </c>
      <c r="Z141" s="22" t="s">
        <v>73</v>
      </c>
      <c r="AA141" s="22">
        <v>1</v>
      </c>
      <c r="AB141" s="22" t="s">
        <v>73</v>
      </c>
      <c r="AC141" s="37">
        <f t="shared" si="3"/>
        <v>3</v>
      </c>
      <c r="AH141" s="65"/>
    </row>
    <row r="142" spans="1:34" ht="15.75" customHeight="1">
      <c r="A142" s="57"/>
      <c r="B142" s="58">
        <f t="shared" si="4"/>
        <v>31</v>
      </c>
      <c r="C142" s="59" t="s">
        <v>118</v>
      </c>
      <c r="D142" s="1" t="s">
        <v>152</v>
      </c>
      <c r="E142" s="61">
        <v>55.723477577666998</v>
      </c>
      <c r="F142" s="61">
        <v>37.529936888275998</v>
      </c>
      <c r="G142" s="58">
        <f t="shared" si="5"/>
        <v>0</v>
      </c>
      <c r="H142" s="62">
        <v>12.24</v>
      </c>
      <c r="I142" s="63">
        <f t="shared" si="7"/>
        <v>0.3490000000000002</v>
      </c>
      <c r="J142" s="58">
        <f t="shared" si="6"/>
        <v>31</v>
      </c>
      <c r="L142" s="14">
        <v>31</v>
      </c>
      <c r="M142" s="64">
        <v>31</v>
      </c>
      <c r="N142" s="64">
        <v>0</v>
      </c>
      <c r="O142" s="56"/>
      <c r="P142" s="66">
        <v>3</v>
      </c>
      <c r="Q142" s="67">
        <v>0.79166666666666663</v>
      </c>
      <c r="R142" s="22">
        <v>2</v>
      </c>
      <c r="S142" s="22" t="s">
        <v>49</v>
      </c>
      <c r="T142" s="22">
        <v>2</v>
      </c>
      <c r="U142" s="22" t="s">
        <v>49</v>
      </c>
      <c r="V142" s="37">
        <f t="shared" si="2"/>
        <v>4</v>
      </c>
      <c r="W142" s="40">
        <v>4</v>
      </c>
      <c r="X142" s="39">
        <v>0.79166666666666663</v>
      </c>
      <c r="Y142" s="22">
        <v>2</v>
      </c>
      <c r="Z142" s="22" t="s">
        <v>73</v>
      </c>
      <c r="AA142" s="22">
        <v>2</v>
      </c>
      <c r="AB142" s="22" t="s">
        <v>73</v>
      </c>
      <c r="AC142" s="37">
        <f t="shared" si="3"/>
        <v>3</v>
      </c>
      <c r="AH142" s="65"/>
    </row>
    <row r="143" spans="1:34" ht="15.75" customHeight="1">
      <c r="A143" s="57"/>
      <c r="B143" s="58">
        <f t="shared" si="4"/>
        <v>32</v>
      </c>
      <c r="C143" s="59" t="s">
        <v>117</v>
      </c>
      <c r="D143" s="1" t="s">
        <v>152</v>
      </c>
      <c r="E143" s="61">
        <v>55.725373346258898</v>
      </c>
      <c r="F143" s="61">
        <v>37.533327083157303</v>
      </c>
      <c r="G143" s="58">
        <f t="shared" si="5"/>
        <v>0</v>
      </c>
      <c r="H143" s="62">
        <v>12.54</v>
      </c>
      <c r="I143" s="63">
        <f t="shared" si="7"/>
        <v>0.29999999999999893</v>
      </c>
      <c r="J143" s="58">
        <f t="shared" si="6"/>
        <v>32</v>
      </c>
      <c r="L143" s="14">
        <v>32</v>
      </c>
      <c r="M143" s="64">
        <v>32</v>
      </c>
      <c r="N143" s="64">
        <v>0</v>
      </c>
      <c r="O143" s="56"/>
      <c r="P143" s="66">
        <v>3</v>
      </c>
      <c r="Q143" s="67">
        <v>0.8125</v>
      </c>
      <c r="R143" s="22">
        <v>2</v>
      </c>
      <c r="S143" s="22" t="s">
        <v>49</v>
      </c>
      <c r="T143" s="22">
        <v>2</v>
      </c>
      <c r="U143" s="22" t="s">
        <v>49</v>
      </c>
      <c r="V143" s="37">
        <f t="shared" si="2"/>
        <v>3</v>
      </c>
      <c r="W143" s="40">
        <v>4</v>
      </c>
      <c r="X143" s="39">
        <v>0.8125</v>
      </c>
      <c r="Y143" s="22">
        <v>1</v>
      </c>
      <c r="Z143" s="22" t="s">
        <v>73</v>
      </c>
      <c r="AA143" s="22">
        <v>1</v>
      </c>
      <c r="AB143" s="22" t="s">
        <v>73</v>
      </c>
      <c r="AC143" s="37">
        <f t="shared" si="3"/>
        <v>2</v>
      </c>
      <c r="AH143" s="65"/>
    </row>
    <row r="144" spans="1:34" ht="15.75" customHeight="1">
      <c r="A144" s="57"/>
      <c r="B144" s="58">
        <f t="shared" si="4"/>
        <v>33</v>
      </c>
      <c r="C144" s="59" t="s">
        <v>131</v>
      </c>
      <c r="D144" s="1" t="s">
        <v>153</v>
      </c>
      <c r="E144" s="61">
        <v>55.726767870499899</v>
      </c>
      <c r="F144" s="61">
        <v>37.536551329663702</v>
      </c>
      <c r="G144" s="58">
        <f t="shared" si="5"/>
        <v>0</v>
      </c>
      <c r="H144" s="62">
        <v>12.835000000000001</v>
      </c>
      <c r="I144" s="63">
        <f t="shared" si="7"/>
        <v>0.29500000000000171</v>
      </c>
      <c r="J144" s="58">
        <f t="shared" si="6"/>
        <v>33</v>
      </c>
      <c r="L144" s="14">
        <v>33</v>
      </c>
      <c r="M144" s="64">
        <v>33</v>
      </c>
      <c r="N144" s="64">
        <v>0</v>
      </c>
      <c r="O144" s="56"/>
      <c r="P144" s="66">
        <v>3</v>
      </c>
      <c r="Q144" s="67">
        <v>0.83333333333333337</v>
      </c>
      <c r="R144" s="22">
        <v>1</v>
      </c>
      <c r="S144" s="22" t="s">
        <v>75</v>
      </c>
      <c r="T144" s="22">
        <v>1</v>
      </c>
      <c r="U144" s="22" t="s">
        <v>75</v>
      </c>
      <c r="V144" s="37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48</v>
      </c>
      <c r="AA144" s="22">
        <v>1</v>
      </c>
      <c r="AB144" s="22" t="s">
        <v>48</v>
      </c>
      <c r="AC144" s="37">
        <f t="shared" si="3"/>
        <v>2</v>
      </c>
      <c r="AH144" s="65"/>
    </row>
    <row r="145" spans="1:34" ht="15.75" customHeight="1">
      <c r="A145" s="57"/>
      <c r="B145" s="58">
        <f t="shared" si="4"/>
        <v>34</v>
      </c>
      <c r="C145" s="59" t="s">
        <v>132</v>
      </c>
      <c r="D145" s="1" t="s">
        <v>153</v>
      </c>
      <c r="E145" s="61">
        <v>55.728309826872902</v>
      </c>
      <c r="F145" s="61">
        <v>37.545274751298102</v>
      </c>
      <c r="G145" s="58">
        <f t="shared" si="5"/>
        <v>0</v>
      </c>
      <c r="H145" s="62">
        <v>13.422000000000001</v>
      </c>
      <c r="I145" s="63">
        <f t="shared" si="7"/>
        <v>0.58699999999999974</v>
      </c>
      <c r="J145" s="58">
        <f t="shared" si="6"/>
        <v>34</v>
      </c>
      <c r="L145" s="14">
        <v>34</v>
      </c>
      <c r="M145" s="64">
        <v>34</v>
      </c>
      <c r="N145" s="64">
        <v>0</v>
      </c>
      <c r="O145" s="56"/>
      <c r="P145" s="66">
        <v>3</v>
      </c>
      <c r="Q145" s="67">
        <v>0.85416666666666663</v>
      </c>
      <c r="R145" s="22">
        <v>1</v>
      </c>
      <c r="S145" s="22" t="s">
        <v>75</v>
      </c>
      <c r="T145" s="22">
        <v>1</v>
      </c>
      <c r="U145" s="22" t="s">
        <v>75</v>
      </c>
      <c r="V145" s="37">
        <f t="shared" si="2"/>
        <v>3</v>
      </c>
      <c r="W145" s="40">
        <v>4</v>
      </c>
      <c r="X145" s="39">
        <v>0.85416666666666663</v>
      </c>
      <c r="Y145" s="22">
        <v>1</v>
      </c>
      <c r="Z145" s="22" t="s">
        <v>48</v>
      </c>
      <c r="AA145" s="22">
        <v>1</v>
      </c>
      <c r="AB145" s="22" t="s">
        <v>48</v>
      </c>
      <c r="AC145" s="37">
        <f t="shared" si="3"/>
        <v>2</v>
      </c>
      <c r="AH145" s="65"/>
    </row>
    <row r="146" spans="1:34" ht="15.75" customHeight="1">
      <c r="A146" s="57"/>
      <c r="B146" s="58">
        <f t="shared" si="4"/>
        <v>35</v>
      </c>
      <c r="C146" s="59" t="s">
        <v>133</v>
      </c>
      <c r="D146" s="1" t="s">
        <v>154</v>
      </c>
      <c r="E146" s="61">
        <v>55.7311091876266</v>
      </c>
      <c r="F146" s="61">
        <v>37.552663554697602</v>
      </c>
      <c r="G146" s="58">
        <f t="shared" si="5"/>
        <v>0</v>
      </c>
      <c r="H146" s="62">
        <v>13.986000000000001</v>
      </c>
      <c r="I146" s="63">
        <f t="shared" si="7"/>
        <v>0.56400000000000006</v>
      </c>
      <c r="J146" s="58">
        <f t="shared" si="6"/>
        <v>35</v>
      </c>
      <c r="L146" s="14">
        <v>35</v>
      </c>
      <c r="M146" s="64">
        <v>35</v>
      </c>
      <c r="N146" s="64">
        <v>0</v>
      </c>
      <c r="O146" s="56"/>
      <c r="P146" s="66">
        <v>3</v>
      </c>
      <c r="Q146" s="67">
        <v>0.875</v>
      </c>
      <c r="R146" s="22">
        <v>2</v>
      </c>
      <c r="S146" s="22" t="s">
        <v>75</v>
      </c>
      <c r="T146" s="22">
        <v>2</v>
      </c>
      <c r="U146" s="22" t="s">
        <v>75</v>
      </c>
      <c r="V146" s="37">
        <f t="shared" si="2"/>
        <v>3</v>
      </c>
      <c r="W146" s="40">
        <v>4</v>
      </c>
      <c r="X146" s="39">
        <v>0.875</v>
      </c>
      <c r="Y146" s="22">
        <v>1</v>
      </c>
      <c r="Z146" s="22" t="s">
        <v>48</v>
      </c>
      <c r="AA146" s="22">
        <v>1</v>
      </c>
      <c r="AB146" s="22" t="s">
        <v>48</v>
      </c>
      <c r="AC146" s="37">
        <f t="shared" si="3"/>
        <v>2</v>
      </c>
      <c r="AH146" s="65"/>
    </row>
    <row r="147" spans="1:34" ht="15.75" customHeight="1">
      <c r="A147" s="57"/>
      <c r="B147" s="58">
        <f t="shared" si="4"/>
        <v>36</v>
      </c>
      <c r="C147" s="59" t="s">
        <v>134</v>
      </c>
      <c r="D147" s="1" t="s">
        <v>154</v>
      </c>
      <c r="E147" s="61">
        <v>55.737318616494697</v>
      </c>
      <c r="F147" s="61">
        <v>37.565057434809802</v>
      </c>
      <c r="G147" s="58">
        <f t="shared" si="5"/>
        <v>0</v>
      </c>
      <c r="H147" s="62">
        <v>15.031000000000001</v>
      </c>
      <c r="I147" s="63">
        <f t="shared" si="7"/>
        <v>1.0449999999999999</v>
      </c>
      <c r="J147" s="58">
        <f t="shared" si="6"/>
        <v>36</v>
      </c>
      <c r="L147" s="14">
        <v>36</v>
      </c>
      <c r="M147" s="64">
        <v>36</v>
      </c>
      <c r="N147" s="64">
        <v>0</v>
      </c>
      <c r="O147" s="56"/>
      <c r="P147" s="66">
        <v>3</v>
      </c>
      <c r="Q147" s="67">
        <v>0.89583333333333304</v>
      </c>
      <c r="R147" s="22">
        <v>1</v>
      </c>
      <c r="S147" s="22" t="s">
        <v>48</v>
      </c>
      <c r="T147" s="22">
        <v>1</v>
      </c>
      <c r="U147" s="22" t="s">
        <v>48</v>
      </c>
      <c r="V147" s="37">
        <f t="shared" si="2"/>
        <v>2</v>
      </c>
      <c r="W147" s="40">
        <v>4</v>
      </c>
      <c r="X147" s="39">
        <v>0.89583333333333304</v>
      </c>
      <c r="Y147" s="22">
        <v>1</v>
      </c>
      <c r="Z147" s="22" t="s">
        <v>48</v>
      </c>
      <c r="AA147" s="22">
        <v>1</v>
      </c>
      <c r="AB147" s="22" t="s">
        <v>48</v>
      </c>
      <c r="AC147" s="37">
        <f t="shared" si="3"/>
        <v>2</v>
      </c>
      <c r="AH147" s="65"/>
    </row>
    <row r="148" spans="1:34" ht="15.75" customHeight="1">
      <c r="A148" s="57"/>
      <c r="B148" s="58">
        <f t="shared" si="4"/>
        <v>37</v>
      </c>
      <c r="C148" s="59" t="s">
        <v>135</v>
      </c>
      <c r="D148" s="1" t="s">
        <v>154</v>
      </c>
      <c r="E148" s="61">
        <v>55.740968319638</v>
      </c>
      <c r="F148" s="61">
        <v>37.569022004453402</v>
      </c>
      <c r="G148" s="58">
        <f t="shared" si="5"/>
        <v>0</v>
      </c>
      <c r="H148" s="62">
        <v>15.507</v>
      </c>
      <c r="I148" s="63">
        <f t="shared" si="7"/>
        <v>0.47599999999999909</v>
      </c>
      <c r="J148" s="58">
        <f t="shared" si="6"/>
        <v>37</v>
      </c>
      <c r="L148" s="14">
        <v>37</v>
      </c>
      <c r="M148" s="64">
        <v>37</v>
      </c>
      <c r="N148" s="64">
        <v>0</v>
      </c>
      <c r="O148" s="56"/>
      <c r="P148" s="66">
        <v>3</v>
      </c>
      <c r="Q148" s="67">
        <v>0.91666666666666663</v>
      </c>
      <c r="R148" s="22">
        <v>1</v>
      </c>
      <c r="S148" s="22" t="s">
        <v>48</v>
      </c>
      <c r="T148" s="22">
        <v>1</v>
      </c>
      <c r="U148" s="22" t="s">
        <v>48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48</v>
      </c>
      <c r="AA148" s="22">
        <v>1</v>
      </c>
      <c r="AB148" s="22" t="s">
        <v>48</v>
      </c>
      <c r="AC148" s="37">
        <f t="shared" si="3"/>
        <v>2</v>
      </c>
      <c r="AH148" s="65"/>
    </row>
    <row r="149" spans="1:34" ht="15.75" customHeight="1">
      <c r="A149" s="57"/>
      <c r="B149" s="58">
        <f t="shared" si="4"/>
        <v>38</v>
      </c>
      <c r="C149" s="59" t="s">
        <v>121</v>
      </c>
      <c r="D149" s="1" t="s">
        <v>155</v>
      </c>
      <c r="E149" s="61">
        <v>55.743986817722202</v>
      </c>
      <c r="F149" s="61">
        <v>37.5665364370929</v>
      </c>
      <c r="G149" s="58">
        <f t="shared" si="5"/>
        <v>0</v>
      </c>
      <c r="H149" s="62">
        <v>16.478999999999999</v>
      </c>
      <c r="I149" s="63">
        <f t="shared" si="7"/>
        <v>0.97199999999999953</v>
      </c>
      <c r="J149" s="58">
        <f t="shared" si="6"/>
        <v>38</v>
      </c>
      <c r="L149" s="14">
        <v>38</v>
      </c>
      <c r="M149" s="64">
        <v>38</v>
      </c>
      <c r="N149" s="64">
        <v>0</v>
      </c>
      <c r="O149" s="56"/>
      <c r="P149" s="66">
        <v>3</v>
      </c>
      <c r="Q149" s="67">
        <v>0.9375</v>
      </c>
      <c r="R149" s="22">
        <v>1</v>
      </c>
      <c r="S149" s="22" t="s">
        <v>48</v>
      </c>
      <c r="T149" s="22">
        <v>1</v>
      </c>
      <c r="U149" s="22" t="s">
        <v>48</v>
      </c>
      <c r="V149" s="37">
        <f t="shared" si="2"/>
        <v>2</v>
      </c>
      <c r="W149" s="40">
        <v>4</v>
      </c>
      <c r="X149" s="39">
        <v>0.9375</v>
      </c>
      <c r="Y149" s="22">
        <v>1</v>
      </c>
      <c r="Z149" s="22" t="s">
        <v>48</v>
      </c>
      <c r="AA149" s="22">
        <v>1</v>
      </c>
      <c r="AB149" s="22" t="s">
        <v>48</v>
      </c>
      <c r="AC149" s="37">
        <f t="shared" si="3"/>
        <v>2</v>
      </c>
      <c r="AH149" s="65"/>
    </row>
    <row r="150" spans="1:34" ht="15.75" customHeight="1">
      <c r="A150" s="57"/>
      <c r="B150" s="58">
        <f t="shared" si="4"/>
        <v>39</v>
      </c>
      <c r="C150" s="59" t="s">
        <v>121</v>
      </c>
      <c r="D150" s="1" t="s">
        <v>155</v>
      </c>
      <c r="E150" s="61">
        <v>55.743986817722202</v>
      </c>
      <c r="F150" s="61">
        <v>37.5665364370929</v>
      </c>
      <c r="G150" s="58">
        <f>IF(M151&gt;0,0,IF(N151&gt;0,1,""))</f>
        <v>1</v>
      </c>
      <c r="H150" s="62">
        <v>0</v>
      </c>
      <c r="I150" s="63" t="str">
        <f>IFERROR(IF(IF(ISERROR(H150-#REF!),"",H150-#REF!)&lt;0,"",H150-#REF!)," ")</f>
        <v xml:space="preserve"> </v>
      </c>
      <c r="J150" s="58">
        <f>IF(AND(M151&gt;0,M151&lt;999),M151,IF(AND(N151&gt;0,N151&lt;999),N151," "))</f>
        <v>1</v>
      </c>
      <c r="L150" s="14">
        <v>39</v>
      </c>
      <c r="M150" s="64">
        <v>999</v>
      </c>
      <c r="N150" s="64">
        <v>0</v>
      </c>
      <c r="O150" s="56"/>
      <c r="P150" s="66">
        <v>3</v>
      </c>
      <c r="Q150" s="67">
        <v>0.95833333333333337</v>
      </c>
      <c r="R150" s="22">
        <v>1</v>
      </c>
      <c r="S150" s="22" t="s">
        <v>48</v>
      </c>
      <c r="T150" s="22">
        <v>1</v>
      </c>
      <c r="U150" s="22" t="s">
        <v>48</v>
      </c>
      <c r="V150" s="37">
        <f t="shared" si="2"/>
        <v>2</v>
      </c>
      <c r="W150" s="40">
        <v>4</v>
      </c>
      <c r="X150" s="39">
        <v>0.95833333333333337</v>
      </c>
      <c r="Y150" s="22">
        <v>1</v>
      </c>
      <c r="Z150" s="22" t="s">
        <v>48</v>
      </c>
      <c r="AA150" s="22">
        <v>1</v>
      </c>
      <c r="AB150" s="22" t="s">
        <v>48</v>
      </c>
      <c r="AC150" s="37">
        <f t="shared" si="3"/>
        <v>2</v>
      </c>
      <c r="AH150" s="65"/>
    </row>
    <row r="151" spans="1:34" ht="15.75" customHeight="1">
      <c r="A151" s="57"/>
      <c r="B151" s="58">
        <f t="shared" si="4"/>
        <v>40</v>
      </c>
      <c r="C151" s="59" t="s">
        <v>123</v>
      </c>
      <c r="D151" s="1" t="s">
        <v>155</v>
      </c>
      <c r="E151" s="61">
        <v>55.743538453530299</v>
      </c>
      <c r="F151" s="61">
        <v>37.566376398086597</v>
      </c>
      <c r="G151" s="58">
        <f>IF(M152&gt;0,0,IF(N152&gt;0,1,""))</f>
        <v>1</v>
      </c>
      <c r="H151" s="62">
        <v>9.6000000000000002E-2</v>
      </c>
      <c r="I151" s="63">
        <f t="shared" si="7"/>
        <v>9.6000000000000002E-2</v>
      </c>
      <c r="J151" s="58">
        <f>IF(AND(M152&gt;0,M152&lt;999),M152,IF(AND(N152&gt;0,N152&lt;999),N152," "))</f>
        <v>2</v>
      </c>
      <c r="L151" s="14">
        <v>40</v>
      </c>
      <c r="M151" s="64">
        <v>0</v>
      </c>
      <c r="N151" s="64">
        <v>1</v>
      </c>
      <c r="O151" s="56"/>
      <c r="P151" s="66">
        <v>3</v>
      </c>
      <c r="Q151" s="67">
        <v>0.97916666666666663</v>
      </c>
      <c r="R151" s="22">
        <v>1</v>
      </c>
      <c r="S151" s="22" t="s">
        <v>48</v>
      </c>
      <c r="T151" s="22">
        <v>1</v>
      </c>
      <c r="U151" s="22" t="s">
        <v>48</v>
      </c>
      <c r="V151" s="37">
        <f t="shared" si="2"/>
        <v>2</v>
      </c>
      <c r="W151" s="40">
        <v>4</v>
      </c>
      <c r="X151" s="39">
        <v>0.97916666666666663</v>
      </c>
      <c r="Y151" s="22">
        <v>1</v>
      </c>
      <c r="Z151" s="22" t="s">
        <v>48</v>
      </c>
      <c r="AA151" s="22">
        <v>1</v>
      </c>
      <c r="AB151" s="22" t="s">
        <v>48</v>
      </c>
      <c r="AC151" s="37">
        <f t="shared" si="3"/>
        <v>1</v>
      </c>
      <c r="AH151" s="65"/>
    </row>
    <row r="152" spans="1:34" ht="15.75" customHeight="1">
      <c r="A152" s="57"/>
      <c r="B152" s="58">
        <f t="shared" si="4"/>
        <v>41</v>
      </c>
      <c r="C152" s="59" t="s">
        <v>136</v>
      </c>
      <c r="D152" s="1" t="s">
        <v>154</v>
      </c>
      <c r="E152" s="61">
        <v>55.742807967458702</v>
      </c>
      <c r="F152" s="61">
        <v>37.5702888315137</v>
      </c>
      <c r="G152" s="58">
        <f>IF(M153&gt;0,0,IF(N153&gt;0,1,""))</f>
        <v>1</v>
      </c>
      <c r="H152" s="62">
        <v>0.78700000000000003</v>
      </c>
      <c r="I152" s="63">
        <f t="shared" si="7"/>
        <v>0.69100000000000006</v>
      </c>
      <c r="J152" s="58">
        <f t="shared" ref="J152:J191" si="8">IF(AND(M153&gt;0,M153&lt;999),M153,IF(AND(N153&gt;0,N153&lt;999),N153," "))</f>
        <v>3</v>
      </c>
      <c r="L152" s="14">
        <v>41</v>
      </c>
      <c r="M152" s="64">
        <v>0</v>
      </c>
      <c r="N152" s="64">
        <v>2</v>
      </c>
      <c r="O152" s="56"/>
      <c r="P152" s="66">
        <v>3</v>
      </c>
      <c r="Q152" s="67">
        <v>0</v>
      </c>
      <c r="R152" s="22">
        <v>1</v>
      </c>
      <c r="S152" s="22" t="s">
        <v>48</v>
      </c>
      <c r="T152" s="22">
        <v>1</v>
      </c>
      <c r="U152" s="22" t="s">
        <v>48</v>
      </c>
      <c r="V152" s="37">
        <f t="shared" si="2"/>
        <v>1</v>
      </c>
      <c r="W152" s="40">
        <v>4</v>
      </c>
      <c r="X152" s="39">
        <v>0</v>
      </c>
      <c r="Y152" s="22">
        <v>0</v>
      </c>
      <c r="Z152" s="22" t="s">
        <v>46</v>
      </c>
      <c r="AA152" s="22">
        <v>0</v>
      </c>
      <c r="AB152" s="22" t="s">
        <v>46</v>
      </c>
      <c r="AC152" s="37">
        <f t="shared" si="3"/>
        <v>0</v>
      </c>
      <c r="AH152" s="65"/>
    </row>
    <row r="153" spans="1:34" ht="15.75" customHeight="1">
      <c r="A153" s="57"/>
      <c r="B153" s="58">
        <f t="shared" si="4"/>
        <v>42</v>
      </c>
      <c r="C153" s="59" t="s">
        <v>137</v>
      </c>
      <c r="D153" s="1" t="s">
        <v>154</v>
      </c>
      <c r="E153" s="61">
        <v>55.738952593128701</v>
      </c>
      <c r="F153" s="61">
        <v>37.566365622037402</v>
      </c>
      <c r="G153" s="58">
        <f>IF(M154&gt;0,0,IF(N154&gt;0,1,""))</f>
        <v>1</v>
      </c>
      <c r="H153" s="62">
        <v>1.2829999999999999</v>
      </c>
      <c r="I153" s="63">
        <f t="shared" si="7"/>
        <v>0.49599999999999989</v>
      </c>
      <c r="J153" s="58">
        <f t="shared" si="8"/>
        <v>4</v>
      </c>
      <c r="L153" s="14">
        <v>42</v>
      </c>
      <c r="M153" s="64">
        <v>0</v>
      </c>
      <c r="N153" s="64">
        <v>3</v>
      </c>
      <c r="O153" s="56"/>
      <c r="P153" s="66">
        <v>3</v>
      </c>
      <c r="Q153" s="67">
        <v>2.0833333333333332E-2</v>
      </c>
      <c r="R153" s="22">
        <v>0</v>
      </c>
      <c r="S153" s="22" t="s">
        <v>46</v>
      </c>
      <c r="T153" s="22">
        <v>0</v>
      </c>
      <c r="U153" s="22" t="s">
        <v>46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46</v>
      </c>
      <c r="AA153" s="22">
        <v>0</v>
      </c>
      <c r="AB153" s="22" t="s">
        <v>46</v>
      </c>
      <c r="AC153" s="37">
        <f t="shared" si="3"/>
        <v>0</v>
      </c>
      <c r="AH153" s="65"/>
    </row>
    <row r="154" spans="1:34" ht="15.75" customHeight="1">
      <c r="A154" s="57"/>
      <c r="B154" s="58">
        <f t="shared" si="4"/>
        <v>43</v>
      </c>
      <c r="C154" s="59" t="s">
        <v>134</v>
      </c>
      <c r="D154" s="1" t="s">
        <v>154</v>
      </c>
      <c r="E154" s="61">
        <v>55.736888028608803</v>
      </c>
      <c r="F154" s="61">
        <v>37.564037869553999</v>
      </c>
      <c r="G154" s="58">
        <f>IF(M155&gt;0,0,IF(N155&gt;0,1,""))</f>
        <v>1</v>
      </c>
      <c r="H154" s="62">
        <v>1.5569999999999999</v>
      </c>
      <c r="I154" s="63">
        <f t="shared" si="7"/>
        <v>0.27400000000000002</v>
      </c>
      <c r="J154" s="58">
        <f t="shared" si="8"/>
        <v>5</v>
      </c>
      <c r="L154" s="14">
        <v>43</v>
      </c>
      <c r="M154" s="64">
        <v>0</v>
      </c>
      <c r="N154" s="64">
        <v>4</v>
      </c>
      <c r="O154" s="56"/>
      <c r="P154" s="66">
        <v>3</v>
      </c>
      <c r="Q154" s="67">
        <v>4.1666666666666699E-2</v>
      </c>
      <c r="R154" s="22">
        <v>0</v>
      </c>
      <c r="S154" s="22" t="s">
        <v>46</v>
      </c>
      <c r="T154" s="22">
        <v>0</v>
      </c>
      <c r="U154" s="22" t="s">
        <v>46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46</v>
      </c>
      <c r="AA154" s="22">
        <v>0</v>
      </c>
      <c r="AB154" s="22" t="s">
        <v>46</v>
      </c>
      <c r="AC154" s="37">
        <f t="shared" si="3"/>
        <v>0</v>
      </c>
      <c r="AH154" s="65"/>
    </row>
    <row r="155" spans="1:34" ht="15.75" customHeight="1">
      <c r="A155" s="57"/>
      <c r="B155" s="58">
        <f t="shared" si="4"/>
        <v>44</v>
      </c>
      <c r="C155" s="59" t="s">
        <v>116</v>
      </c>
      <c r="D155" s="1" t="s">
        <v>154</v>
      </c>
      <c r="E155" s="61">
        <v>55.7328928217363</v>
      </c>
      <c r="F155" s="61">
        <v>37.556047122530501</v>
      </c>
      <c r="G155" s="58">
        <f t="shared" ref="G155:G176" si="9">IF(M157&gt;0,0,IF(N157&gt;0,1,""))</f>
        <v>1</v>
      </c>
      <c r="H155" s="62">
        <v>2.2309999999999999</v>
      </c>
      <c r="I155" s="63">
        <f t="shared" si="7"/>
        <v>0.67399999999999993</v>
      </c>
      <c r="J155" s="58">
        <f t="shared" si="8"/>
        <v>6</v>
      </c>
      <c r="L155" s="14">
        <v>44</v>
      </c>
      <c r="M155" s="64">
        <v>0</v>
      </c>
      <c r="N155" s="64">
        <v>5</v>
      </c>
      <c r="O155" s="56"/>
      <c r="P155" s="66">
        <v>3</v>
      </c>
      <c r="Q155" s="67">
        <v>6.25E-2</v>
      </c>
      <c r="R155" s="22">
        <v>0</v>
      </c>
      <c r="S155" s="22" t="s">
        <v>46</v>
      </c>
      <c r="T155" s="22">
        <v>0</v>
      </c>
      <c r="U155" s="22" t="s">
        <v>46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46</v>
      </c>
      <c r="AA155" s="22">
        <v>0</v>
      </c>
      <c r="AB155" s="22" t="s">
        <v>46</v>
      </c>
      <c r="AC155" s="37">
        <f t="shared" si="3"/>
        <v>0</v>
      </c>
      <c r="AH155" s="15"/>
    </row>
    <row r="156" spans="1:34" ht="15.75" customHeight="1">
      <c r="A156" s="57"/>
      <c r="B156" s="58">
        <f t="shared" si="4"/>
        <v>45</v>
      </c>
      <c r="C156" s="59" t="s">
        <v>133</v>
      </c>
      <c r="D156" s="1" t="s">
        <v>154</v>
      </c>
      <c r="E156" s="61">
        <v>55.730912035090299</v>
      </c>
      <c r="F156" s="61">
        <v>37.551612761791198</v>
      </c>
      <c r="G156" s="58">
        <f t="shared" si="9"/>
        <v>1</v>
      </c>
      <c r="H156" s="62">
        <v>2.5859999999999999</v>
      </c>
      <c r="I156" s="63">
        <f t="shared" si="7"/>
        <v>0.35499999999999998</v>
      </c>
      <c r="J156" s="58">
        <f t="shared" si="8"/>
        <v>7</v>
      </c>
      <c r="L156" s="14">
        <v>45</v>
      </c>
      <c r="M156" s="64">
        <v>0</v>
      </c>
      <c r="N156" s="64">
        <v>6</v>
      </c>
      <c r="O156" s="56"/>
      <c r="P156" s="22">
        <v>3</v>
      </c>
      <c r="Q156" s="39">
        <v>8.3333333333333301E-2</v>
      </c>
      <c r="R156" s="22">
        <v>0</v>
      </c>
      <c r="S156" s="22" t="s">
        <v>46</v>
      </c>
      <c r="T156" s="22">
        <v>0</v>
      </c>
      <c r="U156" s="22" t="s">
        <v>46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46</v>
      </c>
      <c r="AA156" s="22">
        <v>0</v>
      </c>
      <c r="AB156" s="22" t="s">
        <v>46</v>
      </c>
      <c r="AC156" s="37">
        <f t="shared" si="3"/>
        <v>0</v>
      </c>
      <c r="AH156" s="15"/>
    </row>
    <row r="157" spans="1:34" ht="15.75" customHeight="1">
      <c r="A157" s="57"/>
      <c r="B157" s="58">
        <f t="shared" si="4"/>
        <v>46</v>
      </c>
      <c r="C157" s="59" t="s">
        <v>132</v>
      </c>
      <c r="D157" s="1" t="s">
        <v>153</v>
      </c>
      <c r="E157" s="61">
        <v>55.728518834850497</v>
      </c>
      <c r="F157" s="61">
        <v>37.544206910799403</v>
      </c>
      <c r="G157" s="58">
        <f t="shared" si="9"/>
        <v>1</v>
      </c>
      <c r="H157" s="62">
        <v>3.137</v>
      </c>
      <c r="I157" s="63">
        <f t="shared" si="7"/>
        <v>0.55100000000000016</v>
      </c>
      <c r="J157" s="58">
        <f t="shared" si="8"/>
        <v>8</v>
      </c>
      <c r="L157" s="14">
        <v>46</v>
      </c>
      <c r="M157" s="64">
        <v>0</v>
      </c>
      <c r="N157" s="64">
        <v>7</v>
      </c>
      <c r="O157" s="56"/>
      <c r="P157" s="22">
        <v>3</v>
      </c>
      <c r="Q157" s="39">
        <v>0.104166666666667</v>
      </c>
      <c r="R157" s="22">
        <v>0</v>
      </c>
      <c r="S157" s="22" t="s">
        <v>46</v>
      </c>
      <c r="T157" s="22">
        <v>0</v>
      </c>
      <c r="U157" s="22" t="s">
        <v>46</v>
      </c>
      <c r="V157" s="33"/>
      <c r="W157" s="40">
        <v>4</v>
      </c>
      <c r="X157" s="39">
        <v>0.104166666666667</v>
      </c>
      <c r="Y157" s="22">
        <v>0</v>
      </c>
      <c r="Z157" s="22" t="s">
        <v>46</v>
      </c>
      <c r="AA157" s="22">
        <v>0</v>
      </c>
      <c r="AB157" s="22" t="s">
        <v>46</v>
      </c>
      <c r="AH157" s="15"/>
    </row>
    <row r="158" spans="1:34" ht="15.75" customHeight="1">
      <c r="A158" s="57"/>
      <c r="B158" s="58">
        <f t="shared" si="4"/>
        <v>47</v>
      </c>
      <c r="C158" s="59" t="s">
        <v>131</v>
      </c>
      <c r="D158" s="1" t="s">
        <v>153</v>
      </c>
      <c r="E158" s="61">
        <v>55.7269655914114</v>
      </c>
      <c r="F158" s="61">
        <v>37.536137711960599</v>
      </c>
      <c r="G158" s="58">
        <f t="shared" si="9"/>
        <v>1</v>
      </c>
      <c r="H158" s="62">
        <v>3.68</v>
      </c>
      <c r="I158" s="63">
        <f t="shared" si="7"/>
        <v>0.54300000000000015</v>
      </c>
      <c r="J158" s="58">
        <f t="shared" si="8"/>
        <v>9</v>
      </c>
      <c r="L158" s="14">
        <v>47</v>
      </c>
      <c r="M158" s="64">
        <v>0</v>
      </c>
      <c r="N158" s="64">
        <v>8</v>
      </c>
      <c r="O158" s="56"/>
      <c r="P158" s="112" t="s">
        <v>43</v>
      </c>
      <c r="Q158" s="113"/>
      <c r="R158" s="47">
        <f>SUM(R110:R157)</f>
        <v>76</v>
      </c>
      <c r="S158" s="47"/>
      <c r="T158" s="47">
        <f>SUM(T110:T157)</f>
        <v>76</v>
      </c>
      <c r="U158" s="47"/>
      <c r="V158" s="68"/>
      <c r="W158" s="112" t="s">
        <v>43</v>
      </c>
      <c r="X158" s="113"/>
      <c r="Y158" s="47">
        <f>SUM(Y110:Y157)</f>
        <v>49</v>
      </c>
      <c r="Z158" s="47"/>
      <c r="AA158" s="47">
        <f>SUM(AA110:AA157)</f>
        <v>49</v>
      </c>
      <c r="AB158" s="47"/>
      <c r="AH158" s="15"/>
    </row>
    <row r="159" spans="1:34" ht="15.75" customHeight="1">
      <c r="A159" s="57"/>
      <c r="B159" s="58">
        <f t="shared" si="4"/>
        <v>48</v>
      </c>
      <c r="C159" s="59" t="s">
        <v>117</v>
      </c>
      <c r="D159" s="1" t="s">
        <v>152</v>
      </c>
      <c r="E159" s="61">
        <v>55.725476097427297</v>
      </c>
      <c r="F159" s="61">
        <v>37.532961240041601</v>
      </c>
      <c r="G159" s="58">
        <f t="shared" si="9"/>
        <v>1</v>
      </c>
      <c r="H159" s="62">
        <v>3.9390000000000001</v>
      </c>
      <c r="I159" s="63">
        <f t="shared" si="7"/>
        <v>0.2589999999999999</v>
      </c>
      <c r="J159" s="58">
        <f t="shared" si="8"/>
        <v>10</v>
      </c>
      <c r="L159" s="14">
        <v>48</v>
      </c>
      <c r="M159" s="64">
        <v>0</v>
      </c>
      <c r="N159" s="64">
        <v>9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/>
      <c r="B160" s="58">
        <f t="shared" si="4"/>
        <v>49</v>
      </c>
      <c r="C160" s="59" t="s">
        <v>118</v>
      </c>
      <c r="D160" s="1" t="s">
        <v>152</v>
      </c>
      <c r="E160" s="61">
        <v>55.723237274103397</v>
      </c>
      <c r="F160" s="61">
        <v>37.528910317668</v>
      </c>
      <c r="G160" s="58">
        <f t="shared" si="9"/>
        <v>1</v>
      </c>
      <c r="H160" s="62">
        <v>4.2949999999999999</v>
      </c>
      <c r="I160" s="63">
        <f t="shared" si="7"/>
        <v>0.35599999999999987</v>
      </c>
      <c r="J160" s="58">
        <f t="shared" si="8"/>
        <v>11</v>
      </c>
      <c r="L160" s="14">
        <v>49</v>
      </c>
      <c r="M160" s="64">
        <v>0</v>
      </c>
      <c r="N160" s="64">
        <v>10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/>
      <c r="B161" s="58">
        <f t="shared" si="4"/>
        <v>50</v>
      </c>
      <c r="C161" s="59" t="s">
        <v>119</v>
      </c>
      <c r="D161" s="1" t="s">
        <v>152</v>
      </c>
      <c r="E161" s="61">
        <v>55.720892758316197</v>
      </c>
      <c r="F161" s="61">
        <v>37.524792638840502</v>
      </c>
      <c r="G161" s="58">
        <f t="shared" si="9"/>
        <v>1</v>
      </c>
      <c r="H161" s="62">
        <v>4.6630000000000003</v>
      </c>
      <c r="I161" s="63">
        <f t="shared" si="7"/>
        <v>0.36800000000000033</v>
      </c>
      <c r="J161" s="58">
        <f t="shared" si="8"/>
        <v>12</v>
      </c>
      <c r="L161" s="14">
        <v>50</v>
      </c>
      <c r="M161" s="64">
        <v>0</v>
      </c>
      <c r="N161" s="64">
        <v>11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/>
      <c r="B162" s="58">
        <f t="shared" si="4"/>
        <v>51</v>
      </c>
      <c r="C162" s="59" t="s">
        <v>120</v>
      </c>
      <c r="D162" s="1" t="s">
        <v>152</v>
      </c>
      <c r="E162" s="61">
        <v>55.717691547046101</v>
      </c>
      <c r="F162" s="61">
        <v>37.519132822522501</v>
      </c>
      <c r="G162" s="58">
        <f t="shared" si="9"/>
        <v>1</v>
      </c>
      <c r="H162" s="62">
        <v>5.1669999999999998</v>
      </c>
      <c r="I162" s="63">
        <f t="shared" si="7"/>
        <v>0.50399999999999956</v>
      </c>
      <c r="J162" s="58">
        <f t="shared" si="8"/>
        <v>13</v>
      </c>
      <c r="L162" s="14">
        <v>51</v>
      </c>
      <c r="M162" s="64">
        <v>0</v>
      </c>
      <c r="N162" s="64">
        <v>12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/>
      <c r="B163" s="58">
        <f t="shared" si="4"/>
        <v>52</v>
      </c>
      <c r="C163" s="59" t="s">
        <v>96</v>
      </c>
      <c r="D163" s="1" t="s">
        <v>139</v>
      </c>
      <c r="E163" s="61">
        <v>55.715939926650002</v>
      </c>
      <c r="F163" s="61">
        <v>37.518402686008997</v>
      </c>
      <c r="G163" s="58">
        <f t="shared" si="9"/>
        <v>1</v>
      </c>
      <c r="H163" s="62">
        <v>5.4349999999999996</v>
      </c>
      <c r="I163" s="63">
        <f t="shared" si="7"/>
        <v>0.26799999999999979</v>
      </c>
      <c r="J163" s="58">
        <f t="shared" si="8"/>
        <v>14</v>
      </c>
      <c r="L163" s="14">
        <v>52</v>
      </c>
      <c r="M163" s="64">
        <v>0</v>
      </c>
      <c r="N163" s="64">
        <v>13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/>
      <c r="B164" s="58">
        <f t="shared" si="4"/>
        <v>53</v>
      </c>
      <c r="C164" s="59" t="s">
        <v>130</v>
      </c>
      <c r="D164" s="1" t="s">
        <v>139</v>
      </c>
      <c r="E164" s="61">
        <v>55.713525099845903</v>
      </c>
      <c r="F164" s="61">
        <v>37.522682219007102</v>
      </c>
      <c r="G164" s="58">
        <f t="shared" si="9"/>
        <v>1</v>
      </c>
      <c r="H164" s="62">
        <v>5.7910000000000004</v>
      </c>
      <c r="I164" s="63">
        <f t="shared" si="7"/>
        <v>0.35600000000000076</v>
      </c>
      <c r="J164" s="58">
        <f t="shared" si="8"/>
        <v>15</v>
      </c>
      <c r="L164" s="14">
        <v>53</v>
      </c>
      <c r="M164" s="64">
        <v>0</v>
      </c>
      <c r="N164" s="64">
        <v>14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/>
      <c r="B165" s="58">
        <f t="shared" si="4"/>
        <v>54</v>
      </c>
      <c r="C165" s="59" t="s">
        <v>76</v>
      </c>
      <c r="D165" s="1" t="s">
        <v>139</v>
      </c>
      <c r="E165" s="61">
        <v>55.7110702194108</v>
      </c>
      <c r="F165" s="61">
        <v>37.526991264622701</v>
      </c>
      <c r="G165" s="58">
        <f t="shared" si="9"/>
        <v>1</v>
      </c>
      <c r="H165" s="62">
        <v>6.2009999999999996</v>
      </c>
      <c r="I165" s="63">
        <f t="shared" si="7"/>
        <v>0.40999999999999925</v>
      </c>
      <c r="J165" s="58">
        <f t="shared" si="8"/>
        <v>16</v>
      </c>
      <c r="L165" s="14">
        <v>54</v>
      </c>
      <c r="M165" s="64">
        <v>0</v>
      </c>
      <c r="N165" s="64">
        <v>15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/>
      <c r="B166" s="58">
        <f t="shared" si="4"/>
        <v>55</v>
      </c>
      <c r="C166" s="59" t="s">
        <v>80</v>
      </c>
      <c r="D166" s="1" t="s">
        <v>129</v>
      </c>
      <c r="E166" s="61">
        <v>55.704693093218999</v>
      </c>
      <c r="F166" s="61">
        <v>37.527273184756197</v>
      </c>
      <c r="G166" s="58">
        <f t="shared" si="9"/>
        <v>1</v>
      </c>
      <c r="H166" s="62">
        <v>7.2110000000000003</v>
      </c>
      <c r="I166" s="63">
        <f t="shared" si="7"/>
        <v>1.0100000000000007</v>
      </c>
      <c r="J166" s="58">
        <f t="shared" si="8"/>
        <v>17</v>
      </c>
      <c r="L166" s="14">
        <v>55</v>
      </c>
      <c r="M166" s="64">
        <v>0</v>
      </c>
      <c r="N166" s="64">
        <v>16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/>
      <c r="B167" s="58">
        <f t="shared" si="4"/>
        <v>56</v>
      </c>
      <c r="C167" s="59" t="s">
        <v>81</v>
      </c>
      <c r="D167" s="1" t="s">
        <v>86</v>
      </c>
      <c r="E167" s="61">
        <v>55.701778719419003</v>
      </c>
      <c r="F167" s="61">
        <v>37.529523893940201</v>
      </c>
      <c r="G167" s="58">
        <f t="shared" si="9"/>
        <v>1</v>
      </c>
      <c r="H167" s="62">
        <v>7.6509999999999998</v>
      </c>
      <c r="I167" s="63">
        <f t="shared" si="7"/>
        <v>0.4399999999999995</v>
      </c>
      <c r="J167" s="58">
        <f t="shared" si="8"/>
        <v>18</v>
      </c>
      <c r="L167" s="14">
        <v>56</v>
      </c>
      <c r="M167" s="64">
        <v>0</v>
      </c>
      <c r="N167" s="64">
        <v>17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/>
      <c r="B168" s="58">
        <f t="shared" si="4"/>
        <v>57</v>
      </c>
      <c r="C168" s="59" t="s">
        <v>82</v>
      </c>
      <c r="D168" s="1" t="s">
        <v>85</v>
      </c>
      <c r="E168" s="61">
        <v>55.698333638712199</v>
      </c>
      <c r="F168" s="61">
        <v>37.528795525460602</v>
      </c>
      <c r="G168" s="58">
        <f t="shared" si="9"/>
        <v>1</v>
      </c>
      <c r="H168" s="62">
        <v>8.1969999999999992</v>
      </c>
      <c r="I168" s="63">
        <f t="shared" si="7"/>
        <v>0.54599999999999937</v>
      </c>
      <c r="J168" s="58">
        <f t="shared" si="8"/>
        <v>19</v>
      </c>
      <c r="L168" s="14">
        <v>57</v>
      </c>
      <c r="M168" s="64">
        <v>0</v>
      </c>
      <c r="N168" s="64">
        <v>18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/>
      <c r="B169" s="58">
        <f t="shared" si="4"/>
        <v>58</v>
      </c>
      <c r="C169" s="59" t="s">
        <v>84</v>
      </c>
      <c r="D169" s="1" t="s">
        <v>150</v>
      </c>
      <c r="E169" s="61">
        <v>55.692565127206102</v>
      </c>
      <c r="F169" s="61">
        <v>37.5369964594354</v>
      </c>
      <c r="G169" s="58">
        <f t="shared" si="9"/>
        <v>1</v>
      </c>
      <c r="H169" s="62">
        <v>9.08</v>
      </c>
      <c r="I169" s="63">
        <f t="shared" si="7"/>
        <v>0.8830000000000009</v>
      </c>
      <c r="J169" s="58">
        <f t="shared" si="8"/>
        <v>20</v>
      </c>
      <c r="L169" s="14">
        <v>58</v>
      </c>
      <c r="M169" s="64">
        <v>0</v>
      </c>
      <c r="N169" s="64">
        <v>19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/>
      <c r="B170" s="58">
        <f t="shared" si="4"/>
        <v>59</v>
      </c>
      <c r="C170" s="59" t="s">
        <v>95</v>
      </c>
      <c r="D170" s="1" t="s">
        <v>150</v>
      </c>
      <c r="E170" s="61">
        <v>55.690842643851603</v>
      </c>
      <c r="F170" s="61">
        <v>37.540025398450503</v>
      </c>
      <c r="G170" s="58">
        <f t="shared" si="9"/>
        <v>1</v>
      </c>
      <c r="H170" s="62">
        <v>9.3510000000000009</v>
      </c>
      <c r="I170" s="63">
        <f t="shared" si="7"/>
        <v>0.2710000000000008</v>
      </c>
      <c r="J170" s="58">
        <f t="shared" si="8"/>
        <v>21</v>
      </c>
      <c r="L170" s="14">
        <v>59</v>
      </c>
      <c r="M170" s="64">
        <v>0</v>
      </c>
      <c r="N170" s="64">
        <v>20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/>
      <c r="B171" s="58">
        <f t="shared" si="4"/>
        <v>60</v>
      </c>
      <c r="C171" s="59" t="s">
        <v>94</v>
      </c>
      <c r="D171" s="1" t="s">
        <v>150</v>
      </c>
      <c r="E171" s="61">
        <v>55.6885872397973</v>
      </c>
      <c r="F171" s="61">
        <v>37.543890582901497</v>
      </c>
      <c r="G171" s="58">
        <f t="shared" si="9"/>
        <v>1</v>
      </c>
      <c r="H171" s="62">
        <v>9.6999999999999993</v>
      </c>
      <c r="I171" s="63">
        <f t="shared" si="7"/>
        <v>0.34899999999999842</v>
      </c>
      <c r="J171" s="58">
        <f t="shared" si="8"/>
        <v>22</v>
      </c>
      <c r="L171" s="14">
        <v>60</v>
      </c>
      <c r="M171" s="64">
        <v>0</v>
      </c>
      <c r="N171" s="64">
        <v>21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/>
      <c r="B172" s="58">
        <f t="shared" si="4"/>
        <v>61</v>
      </c>
      <c r="C172" s="59" t="s">
        <v>98</v>
      </c>
      <c r="D172" s="1" t="s">
        <v>149</v>
      </c>
      <c r="E172" s="61">
        <v>55.689475865146299</v>
      </c>
      <c r="F172" s="61">
        <v>37.548359086516797</v>
      </c>
      <c r="G172" s="58">
        <f t="shared" si="9"/>
        <v>1</v>
      </c>
      <c r="H172" s="62">
        <v>10.058999999999999</v>
      </c>
      <c r="I172" s="63">
        <f t="shared" si="7"/>
        <v>0.35899999999999999</v>
      </c>
      <c r="J172" s="58">
        <f t="shared" si="8"/>
        <v>23</v>
      </c>
      <c r="L172" s="14">
        <v>61</v>
      </c>
      <c r="M172" s="64">
        <v>0</v>
      </c>
      <c r="N172" s="64">
        <v>22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/>
      <c r="B173" s="58">
        <f t="shared" si="4"/>
        <v>62</v>
      </c>
      <c r="C173" s="59" t="s">
        <v>97</v>
      </c>
      <c r="D173" s="1" t="s">
        <v>149</v>
      </c>
      <c r="E173" s="61">
        <v>55.691392160936402</v>
      </c>
      <c r="F173" s="61">
        <v>37.551751502464903</v>
      </c>
      <c r="G173" s="58">
        <f t="shared" si="9"/>
        <v>1</v>
      </c>
      <c r="H173" s="62">
        <v>10.361000000000001</v>
      </c>
      <c r="I173" s="63">
        <f t="shared" si="7"/>
        <v>0.30200000000000138</v>
      </c>
      <c r="J173" s="58">
        <f t="shared" si="8"/>
        <v>24</v>
      </c>
      <c r="L173" s="14">
        <v>62</v>
      </c>
      <c r="M173" s="64">
        <v>0</v>
      </c>
      <c r="N173" s="64">
        <v>23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/>
      <c r="B174" s="58">
        <f t="shared" si="4"/>
        <v>63</v>
      </c>
      <c r="C174" s="59" t="s">
        <v>96</v>
      </c>
      <c r="D174" s="1" t="s">
        <v>148</v>
      </c>
      <c r="E174" s="61">
        <v>55.693725001364498</v>
      </c>
      <c r="F174" s="61">
        <v>37.557224862368201</v>
      </c>
      <c r="G174" s="58">
        <f t="shared" si="9"/>
        <v>1</v>
      </c>
      <c r="H174" s="62">
        <v>10.855</v>
      </c>
      <c r="I174" s="63">
        <f t="shared" si="7"/>
        <v>0.49399999999999977</v>
      </c>
      <c r="J174" s="58">
        <f t="shared" si="8"/>
        <v>25</v>
      </c>
      <c r="L174" s="14">
        <v>63</v>
      </c>
      <c r="M174" s="64">
        <v>0</v>
      </c>
      <c r="N174" s="64">
        <v>24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/>
      <c r="B175" s="58">
        <f t="shared" si="4"/>
        <v>64</v>
      </c>
      <c r="C175" s="59" t="s">
        <v>107</v>
      </c>
      <c r="D175" s="1" t="s">
        <v>148</v>
      </c>
      <c r="E175" s="61">
        <v>55.691153726781899</v>
      </c>
      <c r="F175" s="61">
        <v>37.562352511624297</v>
      </c>
      <c r="G175" s="58">
        <f t="shared" si="9"/>
        <v>1</v>
      </c>
      <c r="H175" s="62">
        <v>11.287000000000001</v>
      </c>
      <c r="I175" s="63">
        <f t="shared" si="7"/>
        <v>0.43200000000000038</v>
      </c>
      <c r="J175" s="58">
        <f t="shared" si="8"/>
        <v>26</v>
      </c>
      <c r="L175" s="14">
        <v>64</v>
      </c>
      <c r="M175" s="64">
        <v>0</v>
      </c>
      <c r="N175" s="64">
        <v>25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/>
      <c r="B176" s="58">
        <f t="shared" si="4"/>
        <v>65</v>
      </c>
      <c r="C176" s="59" t="s">
        <v>93</v>
      </c>
      <c r="D176" s="1" t="s">
        <v>148</v>
      </c>
      <c r="E176" s="61">
        <v>55.6895172465508</v>
      </c>
      <c r="F176" s="61">
        <v>37.567080649865503</v>
      </c>
      <c r="G176" s="58">
        <f t="shared" si="9"/>
        <v>1</v>
      </c>
      <c r="H176" s="62">
        <v>11.635999999999999</v>
      </c>
      <c r="I176" s="63">
        <f t="shared" si="7"/>
        <v>0.34899999999999842</v>
      </c>
      <c r="J176" s="58">
        <f t="shared" si="8"/>
        <v>27</v>
      </c>
      <c r="L176" s="14">
        <v>65</v>
      </c>
      <c r="M176" s="64">
        <v>0</v>
      </c>
      <c r="N176" s="64">
        <v>26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/>
      <c r="B177" s="58">
        <f t="shared" ref="B177:B217" si="10">IF(C177=" ","",IF(C177=$L$9,B176,B176+1))</f>
        <v>66</v>
      </c>
      <c r="C177" s="59" t="s">
        <v>108</v>
      </c>
      <c r="D177" s="1" t="s">
        <v>148</v>
      </c>
      <c r="E177" s="61">
        <v>55.6866736037991</v>
      </c>
      <c r="F177" s="61">
        <v>37.575440480054603</v>
      </c>
      <c r="G177" s="58">
        <f t="shared" ref="G177:G191" si="11">IF(M180&gt;0,0,IF(N180&gt;0,1,""))</f>
        <v>1</v>
      </c>
      <c r="H177" s="62">
        <v>12.25</v>
      </c>
      <c r="I177" s="63">
        <f t="shared" si="7"/>
        <v>0.61400000000000077</v>
      </c>
      <c r="J177" s="58">
        <f t="shared" si="8"/>
        <v>28</v>
      </c>
      <c r="L177" s="14">
        <v>66</v>
      </c>
      <c r="M177" s="64">
        <v>0</v>
      </c>
      <c r="N177" s="64">
        <v>27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/>
      <c r="B178" s="58">
        <f t="shared" si="10"/>
        <v>67</v>
      </c>
      <c r="C178" s="59" t="s">
        <v>112</v>
      </c>
      <c r="D178" s="1" t="s">
        <v>147</v>
      </c>
      <c r="E178" s="61">
        <v>55.689623487365303</v>
      </c>
      <c r="F178" s="61">
        <v>37.5794485218604</v>
      </c>
      <c r="G178" s="58">
        <f t="shared" si="11"/>
        <v>1</v>
      </c>
      <c r="H178" s="62">
        <v>12.686999999999999</v>
      </c>
      <c r="I178" s="63">
        <f t="shared" ref="I178:I217" si="12">IFERROR(IF(IF(ISERROR(H178-H177),"",H178-H177)&lt;0,"",H178-H177)," ")</f>
        <v>0.43699999999999939</v>
      </c>
      <c r="J178" s="58">
        <f t="shared" si="8"/>
        <v>29</v>
      </c>
      <c r="L178" s="14">
        <v>67</v>
      </c>
      <c r="M178" s="64">
        <v>0</v>
      </c>
      <c r="N178" s="64">
        <v>28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/>
      <c r="B179" s="58">
        <f t="shared" si="10"/>
        <v>68</v>
      </c>
      <c r="C179" s="59" t="s">
        <v>113</v>
      </c>
      <c r="D179" s="1" t="s">
        <v>147</v>
      </c>
      <c r="E179" s="61">
        <v>55.691788980873802</v>
      </c>
      <c r="F179" s="61">
        <v>37.581805271264201</v>
      </c>
      <c r="G179" s="58">
        <f t="shared" si="11"/>
        <v>1</v>
      </c>
      <c r="H179" s="62">
        <v>12.97</v>
      </c>
      <c r="I179" s="63">
        <f t="shared" si="12"/>
        <v>0.28300000000000125</v>
      </c>
      <c r="J179" s="58">
        <f t="shared" si="8"/>
        <v>30</v>
      </c>
      <c r="L179" s="14">
        <v>68</v>
      </c>
      <c r="M179" s="64">
        <v>0</v>
      </c>
      <c r="N179" s="64">
        <v>29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/>
      <c r="B180" s="58">
        <f t="shared" si="10"/>
        <v>69</v>
      </c>
      <c r="C180" s="59" t="s">
        <v>114</v>
      </c>
      <c r="D180" s="1" t="s">
        <v>146</v>
      </c>
      <c r="E180" s="61">
        <v>55.691471639974601</v>
      </c>
      <c r="F180" s="61">
        <v>37.588146158622699</v>
      </c>
      <c r="G180" s="58">
        <f t="shared" si="11"/>
        <v>1</v>
      </c>
      <c r="H180" s="62">
        <v>13.513999999999999</v>
      </c>
      <c r="I180" s="63">
        <f t="shared" si="12"/>
        <v>0.54399999999999871</v>
      </c>
      <c r="J180" s="58">
        <f t="shared" si="8"/>
        <v>31</v>
      </c>
      <c r="L180" s="14">
        <v>69</v>
      </c>
      <c r="M180" s="64">
        <v>0</v>
      </c>
      <c r="N180" s="64">
        <v>30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/>
      <c r="B181" s="58">
        <f t="shared" si="10"/>
        <v>70</v>
      </c>
      <c r="C181" s="59" t="s">
        <v>79</v>
      </c>
      <c r="D181" s="1" t="s">
        <v>145</v>
      </c>
      <c r="E181" s="61">
        <v>55.691112984014303</v>
      </c>
      <c r="F181" s="61">
        <v>37.588736993044201</v>
      </c>
      <c r="G181" s="58">
        <f t="shared" si="11"/>
        <v>1</v>
      </c>
      <c r="H181" s="62">
        <v>13.587999999999999</v>
      </c>
      <c r="I181" s="63">
        <f t="shared" si="12"/>
        <v>7.3999999999999844E-2</v>
      </c>
      <c r="J181" s="58">
        <f t="shared" si="8"/>
        <v>32</v>
      </c>
      <c r="L181" s="14">
        <v>70</v>
      </c>
      <c r="M181" s="64">
        <v>0</v>
      </c>
      <c r="N181" s="64">
        <v>31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/>
      <c r="B182" s="58">
        <f t="shared" si="10"/>
        <v>71</v>
      </c>
      <c r="C182" s="59" t="s">
        <v>115</v>
      </c>
      <c r="D182" s="1" t="s">
        <v>144</v>
      </c>
      <c r="E182" s="61">
        <v>55.6880495677431</v>
      </c>
      <c r="F182" s="61">
        <v>37.587117606324803</v>
      </c>
      <c r="G182" s="58">
        <f t="shared" si="11"/>
        <v>1</v>
      </c>
      <c r="H182" s="62">
        <v>14.015000000000001</v>
      </c>
      <c r="I182" s="63">
        <f t="shared" si="12"/>
        <v>0.42700000000000138</v>
      </c>
      <c r="J182" s="58">
        <f t="shared" si="8"/>
        <v>33</v>
      </c>
      <c r="L182" s="14">
        <v>71</v>
      </c>
      <c r="M182" s="64">
        <v>0</v>
      </c>
      <c r="N182" s="64">
        <v>32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/>
      <c r="B183" s="58">
        <f t="shared" si="10"/>
        <v>72</v>
      </c>
      <c r="C183" s="59" t="s">
        <v>78</v>
      </c>
      <c r="D183" s="1" t="s">
        <v>144</v>
      </c>
      <c r="E183" s="61">
        <v>55.686803755089301</v>
      </c>
      <c r="F183" s="61">
        <v>37.590628425625198</v>
      </c>
      <c r="G183" s="58">
        <f t="shared" si="11"/>
        <v>1</v>
      </c>
      <c r="H183" s="62">
        <v>14.276</v>
      </c>
      <c r="I183" s="63">
        <f t="shared" si="12"/>
        <v>0.26099999999999923</v>
      </c>
      <c r="J183" s="58">
        <f t="shared" si="8"/>
        <v>34</v>
      </c>
      <c r="L183" s="14">
        <v>72</v>
      </c>
      <c r="M183" s="64">
        <v>0</v>
      </c>
      <c r="N183" s="64">
        <v>33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/>
      <c r="B184" s="58">
        <f t="shared" si="10"/>
        <v>73</v>
      </c>
      <c r="C184" s="59" t="s">
        <v>69</v>
      </c>
      <c r="D184" s="1" t="s">
        <v>144</v>
      </c>
      <c r="E184" s="61">
        <v>55.685724920089797</v>
      </c>
      <c r="F184" s="61">
        <v>37.593882960555298</v>
      </c>
      <c r="G184" s="58">
        <f t="shared" si="11"/>
        <v>1</v>
      </c>
      <c r="H184" s="62">
        <v>14.513999999999999</v>
      </c>
      <c r="I184" s="63">
        <f t="shared" si="12"/>
        <v>0.23799999999999955</v>
      </c>
      <c r="J184" s="58">
        <f t="shared" si="8"/>
        <v>35</v>
      </c>
      <c r="L184" s="14">
        <v>73</v>
      </c>
      <c r="M184" s="64">
        <v>0</v>
      </c>
      <c r="N184" s="64">
        <v>34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/>
      <c r="B185" s="58">
        <f t="shared" si="10"/>
        <v>74</v>
      </c>
      <c r="C185" s="59" t="s">
        <v>68</v>
      </c>
      <c r="D185" s="1" t="s">
        <v>144</v>
      </c>
      <c r="E185" s="61">
        <v>55.684142222442098</v>
      </c>
      <c r="F185" s="61">
        <v>37.598450505743997</v>
      </c>
      <c r="G185" s="58">
        <f t="shared" si="11"/>
        <v>1</v>
      </c>
      <c r="H185" s="62">
        <v>14.851000000000001</v>
      </c>
      <c r="I185" s="63">
        <f t="shared" si="12"/>
        <v>0.33700000000000152</v>
      </c>
      <c r="J185" s="58">
        <f t="shared" si="8"/>
        <v>36</v>
      </c>
      <c r="L185" s="14">
        <v>74</v>
      </c>
      <c r="M185" s="64">
        <v>0</v>
      </c>
      <c r="N185" s="64">
        <v>35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/>
      <c r="B186" s="58">
        <f t="shared" si="10"/>
        <v>75</v>
      </c>
      <c r="C186" s="59" t="s">
        <v>72</v>
      </c>
      <c r="D186" s="1" t="s">
        <v>143</v>
      </c>
      <c r="E186" s="61">
        <v>55.684277433901997</v>
      </c>
      <c r="F186" s="61">
        <v>37.600568398766697</v>
      </c>
      <c r="G186" s="58">
        <f t="shared" si="11"/>
        <v>1</v>
      </c>
      <c r="H186" s="62">
        <v>14.989000000000001</v>
      </c>
      <c r="I186" s="63">
        <f t="shared" si="12"/>
        <v>0.1379999999999999</v>
      </c>
      <c r="J186" s="58">
        <f t="shared" si="8"/>
        <v>37</v>
      </c>
      <c r="L186" s="14">
        <v>75</v>
      </c>
      <c r="M186" s="64">
        <v>0</v>
      </c>
      <c r="N186" s="64">
        <v>36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/>
      <c r="B187" s="58">
        <f t="shared" si="10"/>
        <v>76</v>
      </c>
      <c r="C187" s="59" t="s">
        <v>67</v>
      </c>
      <c r="D187" s="1" t="s">
        <v>143</v>
      </c>
      <c r="E187" s="61">
        <v>55.680533051782</v>
      </c>
      <c r="F187" s="61">
        <v>37.5965338453775</v>
      </c>
      <c r="G187" s="58">
        <f t="shared" si="11"/>
        <v>1</v>
      </c>
      <c r="H187" s="62">
        <v>15.343</v>
      </c>
      <c r="I187" s="63">
        <f t="shared" si="12"/>
        <v>0.3539999999999992</v>
      </c>
      <c r="J187" s="58">
        <f t="shared" si="8"/>
        <v>38</v>
      </c>
      <c r="L187" s="14">
        <v>76</v>
      </c>
      <c r="M187" s="64">
        <v>0</v>
      </c>
      <c r="N187" s="64">
        <v>37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/>
      <c r="B188" s="58">
        <f t="shared" si="10"/>
        <v>77</v>
      </c>
      <c r="C188" s="59" t="s">
        <v>66</v>
      </c>
      <c r="D188" s="1" t="s">
        <v>142</v>
      </c>
      <c r="E188" s="61">
        <v>55.677810457940197</v>
      </c>
      <c r="F188" s="61">
        <v>37.597630083315302</v>
      </c>
      <c r="G188" s="58">
        <f t="shared" si="11"/>
        <v>1</v>
      </c>
      <c r="H188" s="62">
        <v>15.689</v>
      </c>
      <c r="I188" s="63">
        <f t="shared" si="12"/>
        <v>0.34600000000000009</v>
      </c>
      <c r="J188" s="58">
        <f t="shared" si="8"/>
        <v>39</v>
      </c>
      <c r="L188" s="14">
        <v>77</v>
      </c>
      <c r="M188" s="64">
        <v>0</v>
      </c>
      <c r="N188" s="64">
        <v>38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/>
      <c r="B189" s="58">
        <f t="shared" si="10"/>
        <v>78</v>
      </c>
      <c r="C189" s="59" t="s">
        <v>74</v>
      </c>
      <c r="D189" s="1" t="s">
        <v>141</v>
      </c>
      <c r="E189" s="61">
        <v>55.675061884524901</v>
      </c>
      <c r="F189" s="61">
        <v>37.597515108928903</v>
      </c>
      <c r="G189" s="58">
        <f t="shared" si="11"/>
        <v>1</v>
      </c>
      <c r="H189" s="62">
        <v>16.091999999999999</v>
      </c>
      <c r="I189" s="63">
        <f t="shared" si="12"/>
        <v>0.40299999999999869</v>
      </c>
      <c r="J189" s="58">
        <f t="shared" si="8"/>
        <v>40</v>
      </c>
      <c r="L189" s="14">
        <v>78</v>
      </c>
      <c r="M189" s="64">
        <v>0</v>
      </c>
      <c r="N189" s="64">
        <v>39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/>
      <c r="B190" s="58">
        <f t="shared" si="10"/>
        <v>79</v>
      </c>
      <c r="C190" s="59" t="s">
        <v>138</v>
      </c>
      <c r="D190" s="1" t="s">
        <v>141</v>
      </c>
      <c r="E190" s="61">
        <v>55.673251676246402</v>
      </c>
      <c r="F190" s="61">
        <v>37.595597056086802</v>
      </c>
      <c r="G190" s="58">
        <f t="shared" si="11"/>
        <v>1</v>
      </c>
      <c r="H190" s="62">
        <v>16.327000000000002</v>
      </c>
      <c r="I190" s="63">
        <f t="shared" si="12"/>
        <v>0.23500000000000298</v>
      </c>
      <c r="J190" s="58">
        <f t="shared" si="8"/>
        <v>41</v>
      </c>
      <c r="L190" s="14">
        <v>79</v>
      </c>
      <c r="M190" s="64">
        <v>0</v>
      </c>
      <c r="N190" s="64">
        <v>40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/>
      <c r="B191" s="58">
        <f t="shared" si="10"/>
        <v>80</v>
      </c>
      <c r="C191" s="59" t="s">
        <v>127</v>
      </c>
      <c r="D191" s="1" t="s">
        <v>140</v>
      </c>
      <c r="E191" s="61">
        <v>55.672531057612197</v>
      </c>
      <c r="F191" s="61">
        <v>37.595823575725099</v>
      </c>
      <c r="G191" s="58">
        <f t="shared" si="11"/>
        <v>1</v>
      </c>
      <c r="H191" s="62">
        <v>16.439</v>
      </c>
      <c r="I191" s="63">
        <f t="shared" si="12"/>
        <v>0.11199999999999832</v>
      </c>
      <c r="J191" s="58">
        <f t="shared" si="8"/>
        <v>42</v>
      </c>
      <c r="L191" s="14">
        <v>80</v>
      </c>
      <c r="M191" s="64">
        <v>0</v>
      </c>
      <c r="N191" s="64">
        <v>41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/>
      <c r="B192" s="58"/>
      <c r="C192" s="59" t="s">
        <v>70</v>
      </c>
      <c r="D192" s="1" t="s">
        <v>70</v>
      </c>
      <c r="E192" s="61" t="s">
        <v>70</v>
      </c>
      <c r="F192" s="61" t="s">
        <v>70</v>
      </c>
      <c r="G192" s="58" t="str">
        <f>IF(M196&gt;0,0,IF(N196&gt;0,1,""))</f>
        <v/>
      </c>
      <c r="H192" s="62" t="s">
        <v>71</v>
      </c>
      <c r="I192" s="63"/>
      <c r="J192" s="58" t="str">
        <f>IF(AND(M196&gt;0,M196&lt;999),M196,IF(AND(N196&gt;0,N196&lt;999),N196," "))</f>
        <v xml:space="preserve"> </v>
      </c>
      <c r="L192" s="14">
        <v>81</v>
      </c>
      <c r="M192" s="64">
        <v>0</v>
      </c>
      <c r="N192" s="64">
        <v>42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/>
      <c r="B193" s="58"/>
      <c r="C193" s="59" t="s">
        <v>70</v>
      </c>
      <c r="D193" s="1" t="s">
        <v>70</v>
      </c>
      <c r="E193" s="61" t="s">
        <v>70</v>
      </c>
      <c r="F193" s="61"/>
      <c r="G193" s="58"/>
      <c r="H193" s="62"/>
      <c r="I193" s="63"/>
      <c r="J193" s="58"/>
      <c r="L193" s="14">
        <v>82</v>
      </c>
      <c r="M193" s="64">
        <v>0</v>
      </c>
      <c r="N193" s="64">
        <v>43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/>
      <c r="B194" s="58"/>
      <c r="C194" s="59" t="s">
        <v>70</v>
      </c>
      <c r="D194" s="1" t="s">
        <v>70</v>
      </c>
      <c r="E194" s="61" t="s">
        <v>70</v>
      </c>
      <c r="F194" s="61"/>
      <c r="G194" s="58"/>
      <c r="H194" s="62"/>
      <c r="I194" s="63"/>
      <c r="J194" s="58"/>
      <c r="L194" s="14">
        <v>83</v>
      </c>
      <c r="M194" s="64">
        <v>0</v>
      </c>
      <c r="N194" s="64">
        <v>44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/>
      <c r="B195" s="58"/>
      <c r="C195" s="59" t="s">
        <v>70</v>
      </c>
      <c r="D195" s="1" t="s">
        <v>70</v>
      </c>
      <c r="E195" s="61" t="s">
        <v>70</v>
      </c>
      <c r="F195" s="61"/>
      <c r="G195" s="58"/>
      <c r="H195" s="62"/>
      <c r="I195" s="63"/>
      <c r="J195" s="58"/>
      <c r="L195" s="14">
        <v>84</v>
      </c>
      <c r="M195" s="64">
        <v>0</v>
      </c>
      <c r="N195" s="64">
        <v>999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70</v>
      </c>
      <c r="B196" s="58" t="str">
        <f t="shared" si="10"/>
        <v/>
      </c>
      <c r="C196" s="59" t="s">
        <v>70</v>
      </c>
      <c r="D196" s="1" t="s">
        <v>70</v>
      </c>
      <c r="E196" s="61" t="s">
        <v>70</v>
      </c>
      <c r="F196" s="61"/>
      <c r="G196" s="58"/>
      <c r="H196" s="62"/>
      <c r="I196" s="63"/>
      <c r="J196" s="58"/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70</v>
      </c>
      <c r="B197" s="58" t="str">
        <f t="shared" si="10"/>
        <v/>
      </c>
      <c r="C197" s="59" t="s">
        <v>70</v>
      </c>
      <c r="D197" s="1" t="s">
        <v>70</v>
      </c>
      <c r="E197" s="61" t="s">
        <v>70</v>
      </c>
      <c r="F197" s="61"/>
      <c r="G197" s="58"/>
      <c r="H197" s="62"/>
      <c r="I197" s="63"/>
      <c r="J197" s="58"/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70</v>
      </c>
      <c r="B198" s="58" t="str">
        <f t="shared" si="10"/>
        <v/>
      </c>
      <c r="C198" s="59" t="s">
        <v>70</v>
      </c>
      <c r="D198" s="1" t="s">
        <v>70</v>
      </c>
      <c r="E198" s="61" t="s">
        <v>70</v>
      </c>
      <c r="F198" s="61" t="s">
        <v>70</v>
      </c>
      <c r="G198" s="58" t="str">
        <f t="shared" ref="G198:G217" si="13">IF(M202&gt;0,0,IF(N202&gt;0,1,""))</f>
        <v/>
      </c>
      <c r="H198" s="62" t="s">
        <v>71</v>
      </c>
      <c r="I198" s="63" t="str">
        <f t="shared" si="12"/>
        <v xml:space="preserve"> </v>
      </c>
      <c r="J198" s="58" t="str">
        <f t="shared" ref="J198:J217" si="14">IF(AND(M202&gt;0,M202&lt;999),M202,IF(AND(N202&gt;0,N202&lt;999),N202," "))</f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70</v>
      </c>
      <c r="B199" s="58" t="str">
        <f t="shared" si="10"/>
        <v/>
      </c>
      <c r="C199" s="59" t="s">
        <v>70</v>
      </c>
      <c r="D199" s="1" t="s">
        <v>70</v>
      </c>
      <c r="E199" s="61" t="s">
        <v>70</v>
      </c>
      <c r="F199" s="61" t="s">
        <v>70</v>
      </c>
      <c r="G199" s="58" t="str">
        <f t="shared" si="13"/>
        <v/>
      </c>
      <c r="H199" s="62" t="s">
        <v>71</v>
      </c>
      <c r="I199" s="63" t="str">
        <f t="shared" si="12"/>
        <v xml:space="preserve"> </v>
      </c>
      <c r="J199" s="58" t="str">
        <f t="shared" si="14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70</v>
      </c>
      <c r="B200" s="58" t="str">
        <f t="shared" si="10"/>
        <v/>
      </c>
      <c r="C200" s="59" t="s">
        <v>70</v>
      </c>
      <c r="D200" s="1" t="s">
        <v>70</v>
      </c>
      <c r="E200" s="61" t="s">
        <v>70</v>
      </c>
      <c r="F200" s="61" t="s">
        <v>70</v>
      </c>
      <c r="G200" s="58" t="str">
        <f t="shared" si="13"/>
        <v/>
      </c>
      <c r="H200" s="62" t="s">
        <v>71</v>
      </c>
      <c r="I200" s="63" t="str">
        <f t="shared" si="12"/>
        <v xml:space="preserve"> </v>
      </c>
      <c r="J200" s="58" t="str">
        <f t="shared" si="14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70</v>
      </c>
      <c r="B201" s="58" t="str">
        <f t="shared" si="10"/>
        <v/>
      </c>
      <c r="C201" s="59" t="s">
        <v>70</v>
      </c>
      <c r="D201" s="1" t="s">
        <v>70</v>
      </c>
      <c r="E201" s="61" t="s">
        <v>70</v>
      </c>
      <c r="F201" s="61" t="s">
        <v>70</v>
      </c>
      <c r="G201" s="58" t="str">
        <f t="shared" si="13"/>
        <v/>
      </c>
      <c r="H201" s="62" t="s">
        <v>71</v>
      </c>
      <c r="I201" s="63" t="str">
        <f t="shared" si="12"/>
        <v xml:space="preserve"> </v>
      </c>
      <c r="J201" s="58" t="str">
        <f t="shared" si="14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70</v>
      </c>
      <c r="B202" s="58" t="str">
        <f t="shared" si="10"/>
        <v/>
      </c>
      <c r="C202" s="59" t="s">
        <v>70</v>
      </c>
      <c r="D202" s="1" t="s">
        <v>70</v>
      </c>
      <c r="E202" s="61" t="s">
        <v>70</v>
      </c>
      <c r="F202" s="61" t="s">
        <v>70</v>
      </c>
      <c r="G202" s="58" t="str">
        <f t="shared" si="13"/>
        <v/>
      </c>
      <c r="H202" s="62" t="s">
        <v>71</v>
      </c>
      <c r="I202" s="63" t="str">
        <f t="shared" si="12"/>
        <v xml:space="preserve"> </v>
      </c>
      <c r="J202" s="58" t="str">
        <f t="shared" si="14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70</v>
      </c>
      <c r="B203" s="58" t="str">
        <f t="shared" si="10"/>
        <v/>
      </c>
      <c r="C203" s="59" t="s">
        <v>70</v>
      </c>
      <c r="D203" s="1" t="s">
        <v>70</v>
      </c>
      <c r="E203" s="61" t="s">
        <v>70</v>
      </c>
      <c r="F203" s="61" t="s">
        <v>70</v>
      </c>
      <c r="G203" s="58" t="str">
        <f t="shared" si="13"/>
        <v/>
      </c>
      <c r="H203" s="62" t="s">
        <v>71</v>
      </c>
      <c r="I203" s="63" t="str">
        <f t="shared" si="12"/>
        <v xml:space="preserve"> </v>
      </c>
      <c r="J203" s="58" t="str">
        <f t="shared" si="14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70</v>
      </c>
      <c r="B204" s="58" t="str">
        <f t="shared" si="10"/>
        <v/>
      </c>
      <c r="C204" s="59" t="s">
        <v>70</v>
      </c>
      <c r="D204" s="1" t="s">
        <v>70</v>
      </c>
      <c r="E204" s="61" t="s">
        <v>70</v>
      </c>
      <c r="F204" s="61" t="s">
        <v>70</v>
      </c>
      <c r="G204" s="58" t="str">
        <f t="shared" si="13"/>
        <v/>
      </c>
      <c r="H204" s="62" t="s">
        <v>71</v>
      </c>
      <c r="I204" s="63" t="str">
        <f t="shared" si="12"/>
        <v xml:space="preserve"> </v>
      </c>
      <c r="J204" s="58" t="str">
        <f t="shared" si="14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70</v>
      </c>
      <c r="B205" s="58" t="str">
        <f t="shared" si="10"/>
        <v/>
      </c>
      <c r="C205" s="59" t="s">
        <v>70</v>
      </c>
      <c r="D205" s="1" t="s">
        <v>70</v>
      </c>
      <c r="E205" s="61" t="s">
        <v>70</v>
      </c>
      <c r="F205" s="61" t="s">
        <v>70</v>
      </c>
      <c r="G205" s="58" t="str">
        <f t="shared" si="13"/>
        <v/>
      </c>
      <c r="H205" s="62" t="s">
        <v>71</v>
      </c>
      <c r="I205" s="63" t="str">
        <f t="shared" si="12"/>
        <v xml:space="preserve"> </v>
      </c>
      <c r="J205" s="58" t="str">
        <f t="shared" si="14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70</v>
      </c>
      <c r="B206" s="58" t="str">
        <f t="shared" si="10"/>
        <v/>
      </c>
      <c r="C206" s="59" t="s">
        <v>70</v>
      </c>
      <c r="D206" s="1" t="s">
        <v>70</v>
      </c>
      <c r="E206" s="61" t="s">
        <v>70</v>
      </c>
      <c r="F206" s="61" t="s">
        <v>70</v>
      </c>
      <c r="G206" s="58" t="str">
        <f t="shared" si="13"/>
        <v/>
      </c>
      <c r="H206" s="62" t="s">
        <v>71</v>
      </c>
      <c r="I206" s="63" t="str">
        <f t="shared" si="12"/>
        <v xml:space="preserve"> </v>
      </c>
      <c r="J206" s="58" t="str">
        <f t="shared" si="14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70</v>
      </c>
      <c r="B207" s="58" t="str">
        <f t="shared" si="10"/>
        <v/>
      </c>
      <c r="C207" s="59" t="s">
        <v>70</v>
      </c>
      <c r="D207" s="1" t="s">
        <v>70</v>
      </c>
      <c r="E207" s="61" t="s">
        <v>70</v>
      </c>
      <c r="F207" s="61" t="s">
        <v>70</v>
      </c>
      <c r="G207" s="58" t="str">
        <f t="shared" si="13"/>
        <v/>
      </c>
      <c r="H207" s="62" t="s">
        <v>71</v>
      </c>
      <c r="I207" s="63" t="str">
        <f t="shared" si="12"/>
        <v xml:space="preserve"> </v>
      </c>
      <c r="J207" s="58" t="str">
        <f t="shared" si="14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70</v>
      </c>
      <c r="B208" s="58" t="str">
        <f t="shared" si="10"/>
        <v/>
      </c>
      <c r="C208" s="59" t="s">
        <v>70</v>
      </c>
      <c r="D208" s="1" t="s">
        <v>70</v>
      </c>
      <c r="E208" s="61" t="s">
        <v>70</v>
      </c>
      <c r="F208" s="61" t="s">
        <v>70</v>
      </c>
      <c r="G208" s="58" t="str">
        <f t="shared" si="13"/>
        <v/>
      </c>
      <c r="H208" s="62" t="s">
        <v>71</v>
      </c>
      <c r="I208" s="63" t="str">
        <f t="shared" si="12"/>
        <v xml:space="preserve"> </v>
      </c>
      <c r="J208" s="58" t="str">
        <f t="shared" si="14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70</v>
      </c>
      <c r="B209" s="58" t="str">
        <f t="shared" si="10"/>
        <v/>
      </c>
      <c r="C209" s="59" t="s">
        <v>70</v>
      </c>
      <c r="D209" s="1" t="s">
        <v>70</v>
      </c>
      <c r="E209" s="61" t="s">
        <v>70</v>
      </c>
      <c r="F209" s="61" t="s">
        <v>70</v>
      </c>
      <c r="G209" s="58" t="str">
        <f t="shared" si="13"/>
        <v/>
      </c>
      <c r="H209" s="62" t="s">
        <v>71</v>
      </c>
      <c r="I209" s="63" t="str">
        <f t="shared" si="12"/>
        <v xml:space="preserve"> </v>
      </c>
      <c r="J209" s="58" t="str">
        <f t="shared" si="14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70</v>
      </c>
      <c r="B210" s="58" t="str">
        <f t="shared" si="10"/>
        <v/>
      </c>
      <c r="C210" s="59" t="s">
        <v>70</v>
      </c>
      <c r="D210" s="1" t="s">
        <v>70</v>
      </c>
      <c r="E210" s="61" t="s">
        <v>70</v>
      </c>
      <c r="F210" s="61" t="s">
        <v>70</v>
      </c>
      <c r="G210" s="58" t="str">
        <f t="shared" si="13"/>
        <v/>
      </c>
      <c r="H210" s="62" t="s">
        <v>71</v>
      </c>
      <c r="I210" s="63" t="str">
        <f t="shared" si="12"/>
        <v xml:space="preserve"> </v>
      </c>
      <c r="J210" s="58" t="str">
        <f t="shared" si="14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70</v>
      </c>
      <c r="B211" s="58" t="str">
        <f t="shared" si="10"/>
        <v/>
      </c>
      <c r="C211" s="59" t="s">
        <v>70</v>
      </c>
      <c r="D211" s="1" t="s">
        <v>70</v>
      </c>
      <c r="E211" s="61" t="s">
        <v>70</v>
      </c>
      <c r="F211" s="61" t="s">
        <v>70</v>
      </c>
      <c r="G211" s="58" t="str">
        <f t="shared" si="13"/>
        <v/>
      </c>
      <c r="H211" s="62" t="s">
        <v>71</v>
      </c>
      <c r="I211" s="63" t="str">
        <f t="shared" si="12"/>
        <v xml:space="preserve"> </v>
      </c>
      <c r="J211" s="58" t="str">
        <f t="shared" si="14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70</v>
      </c>
      <c r="B212" s="58" t="str">
        <f t="shared" si="10"/>
        <v/>
      </c>
      <c r="C212" s="59" t="s">
        <v>70</v>
      </c>
      <c r="D212" s="1" t="s">
        <v>70</v>
      </c>
      <c r="E212" s="61" t="s">
        <v>70</v>
      </c>
      <c r="F212" s="61" t="s">
        <v>70</v>
      </c>
      <c r="G212" s="58" t="str">
        <f t="shared" si="13"/>
        <v/>
      </c>
      <c r="H212" s="62" t="s">
        <v>71</v>
      </c>
      <c r="I212" s="63" t="str">
        <f t="shared" si="12"/>
        <v xml:space="preserve"> </v>
      </c>
      <c r="J212" s="58" t="str">
        <f t="shared" si="14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70</v>
      </c>
      <c r="B213" s="58" t="str">
        <f t="shared" si="10"/>
        <v/>
      </c>
      <c r="C213" s="59" t="s">
        <v>70</v>
      </c>
      <c r="D213" s="1" t="s">
        <v>70</v>
      </c>
      <c r="E213" s="61" t="s">
        <v>70</v>
      </c>
      <c r="F213" s="61" t="s">
        <v>70</v>
      </c>
      <c r="G213" s="58" t="str">
        <f t="shared" si="13"/>
        <v/>
      </c>
      <c r="H213" s="62" t="s">
        <v>71</v>
      </c>
      <c r="I213" s="63" t="str">
        <f t="shared" si="12"/>
        <v xml:space="preserve"> </v>
      </c>
      <c r="J213" s="58" t="str">
        <f t="shared" si="14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70</v>
      </c>
      <c r="B214" s="58" t="str">
        <f t="shared" si="10"/>
        <v/>
      </c>
      <c r="C214" s="59" t="s">
        <v>70</v>
      </c>
      <c r="D214" s="1" t="s">
        <v>70</v>
      </c>
      <c r="E214" s="61" t="s">
        <v>70</v>
      </c>
      <c r="F214" s="61" t="s">
        <v>70</v>
      </c>
      <c r="G214" s="58" t="str">
        <f t="shared" si="13"/>
        <v/>
      </c>
      <c r="H214" s="62" t="s">
        <v>71</v>
      </c>
      <c r="I214" s="63" t="str">
        <f t="shared" si="12"/>
        <v xml:space="preserve"> </v>
      </c>
      <c r="J214" s="58" t="str">
        <f t="shared" si="14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70</v>
      </c>
      <c r="B215" s="58" t="str">
        <f t="shared" si="10"/>
        <v/>
      </c>
      <c r="C215" s="59" t="s">
        <v>70</v>
      </c>
      <c r="D215" s="1" t="s">
        <v>70</v>
      </c>
      <c r="E215" s="61" t="s">
        <v>70</v>
      </c>
      <c r="F215" s="61" t="s">
        <v>70</v>
      </c>
      <c r="G215" s="58" t="str">
        <f t="shared" si="13"/>
        <v/>
      </c>
      <c r="H215" s="62" t="s">
        <v>71</v>
      </c>
      <c r="I215" s="63" t="str">
        <f t="shared" si="12"/>
        <v xml:space="preserve"> </v>
      </c>
      <c r="J215" s="58" t="str">
        <f t="shared" si="14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70</v>
      </c>
      <c r="B216" s="58" t="str">
        <f t="shared" si="10"/>
        <v/>
      </c>
      <c r="C216" s="59" t="s">
        <v>70</v>
      </c>
      <c r="D216" s="1" t="s">
        <v>70</v>
      </c>
      <c r="E216" s="61" t="s">
        <v>70</v>
      </c>
      <c r="F216" s="61" t="s">
        <v>70</v>
      </c>
      <c r="G216" s="58" t="str">
        <f t="shared" si="13"/>
        <v/>
      </c>
      <c r="H216" s="62" t="s">
        <v>71</v>
      </c>
      <c r="I216" s="63" t="str">
        <f t="shared" si="12"/>
        <v xml:space="preserve"> </v>
      </c>
      <c r="J216" s="58" t="str">
        <f t="shared" si="14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70</v>
      </c>
      <c r="B217" s="58" t="str">
        <f t="shared" si="10"/>
        <v/>
      </c>
      <c r="C217" s="59" t="s">
        <v>70</v>
      </c>
      <c r="D217" s="1" t="s">
        <v>70</v>
      </c>
      <c r="E217" s="61" t="s">
        <v>70</v>
      </c>
      <c r="F217" s="61" t="s">
        <v>70</v>
      </c>
      <c r="G217" s="58" t="str">
        <f t="shared" si="13"/>
        <v/>
      </c>
      <c r="H217" s="62" t="s">
        <v>71</v>
      </c>
      <c r="I217" s="63" t="str">
        <f t="shared" si="12"/>
        <v xml:space="preserve"> </v>
      </c>
      <c r="J217" s="58" t="str">
        <f t="shared" si="14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70</v>
      </c>
      <c r="J218" s="1"/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70</v>
      </c>
      <c r="J219" s="1"/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70</v>
      </c>
      <c r="J220" s="1"/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70</v>
      </c>
      <c r="J221" s="1"/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6:34" ht="15.75" customHeight="1"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6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6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6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6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6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6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6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6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6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6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6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1" spans="4:15">
      <c r="D40431" s="1">
        <v>1888</v>
      </c>
      <c r="J40431" s="1"/>
    </row>
    <row r="40432" spans="4:15">
      <c r="O40432" s="1"/>
    </row>
    <row r="40433" spans="11:34">
      <c r="AH40433" s="1"/>
    </row>
    <row r="40435" spans="11:34"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17">
    <cfRule type="notContainsBlanks" dxfId="2" priority="2">
      <formula>LEN(TRIM(C112))&gt;0</formula>
    </cfRule>
  </conditionalFormatting>
  <conditionalFormatting sqref="B112:B217 D112:J217">
    <cfRule type="expression" dxfId="1" priority="3">
      <formula>IF($C112=" ",FALSE,TRUE)</formula>
    </cfRule>
  </conditionalFormatting>
  <conditionalFormatting sqref="B112:B217">
    <cfRule type="expression" dxfId="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91" max="28" man="1"/>
  </rowBreaks>
  <colBreaks count="1" manualBreakCount="1">
    <brk id="14" max="19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434</vt:lpstr>
      <vt:lpstr>119</vt:lpstr>
      <vt:lpstr>'119'!_ftnref1</vt:lpstr>
      <vt:lpstr>'434'!_ftnref1</vt:lpstr>
      <vt:lpstr>'119'!Область_печати</vt:lpstr>
      <vt:lpstr>'434'!Область_печати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2015-07-30T12:27:05Z</dcterms:modified>
</cp:coreProperties>
</file>