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 tabRatio="926"/>
  </bookViews>
  <sheets>
    <sheet name="391" sheetId="34" r:id="rId1"/>
    <sheet name="376" sheetId="36" r:id="rId2"/>
    <sheet name="660" sheetId="43" r:id="rId3"/>
    <sheet name="190" sheetId="45" r:id="rId4"/>
    <sheet name="73" sheetId="46" r:id="rId5"/>
  </sheets>
  <definedNames>
    <definedName name="_ftn1" localSheetId="3">'190'!#REF!</definedName>
    <definedName name="_ftn1" localSheetId="1">'376'!#REF!</definedName>
    <definedName name="_ftn1" localSheetId="0">'391'!#REF!</definedName>
    <definedName name="_ftn1" localSheetId="2">'660'!#REF!</definedName>
    <definedName name="_ftn1" localSheetId="4">'73'!#REF!</definedName>
    <definedName name="_ftnref1" localSheetId="3">'190'!$B$37</definedName>
    <definedName name="_ftnref1" localSheetId="1">'376'!$B$37</definedName>
    <definedName name="_ftnref1" localSheetId="0">'391'!$B$37</definedName>
    <definedName name="_ftnref1" localSheetId="2">'660'!$B$37</definedName>
    <definedName name="_ftnref1" localSheetId="4">'73'!$B$37</definedName>
    <definedName name="_xlnm.Print_Area" localSheetId="3">'190'!$A$1:$AC$158</definedName>
    <definedName name="_xlnm.Print_Area" localSheetId="1">'376'!$A$1:$AC$158</definedName>
    <definedName name="_xlnm.Print_Area" localSheetId="0">'391'!$A$1:$AC$158</definedName>
    <definedName name="_xlnm.Print_Area" localSheetId="2">'660'!$A$1:$AC$158</definedName>
    <definedName name="_xlnm.Print_Area" localSheetId="4">'73'!$A$1:$AC$167</definedName>
  </definedNames>
  <calcPr calcId="125725"/>
</workbook>
</file>

<file path=xl/calcChain.xml><?xml version="1.0" encoding="utf-8"?>
<calcChain xmlns="http://schemas.openxmlformats.org/spreadsheetml/2006/main">
  <c r="J218" i="46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J166"/>
  <c r="I166"/>
  <c r="G166"/>
  <c r="J165"/>
  <c r="I165"/>
  <c r="G165"/>
  <c r="J164"/>
  <c r="I164"/>
  <c r="G164"/>
  <c r="J163"/>
  <c r="I163"/>
  <c r="G163"/>
  <c r="J162"/>
  <c r="I162"/>
  <c r="G162"/>
  <c r="J161"/>
  <c r="I161"/>
  <c r="G161"/>
  <c r="J160"/>
  <c r="I160"/>
  <c r="G160"/>
  <c r="J159"/>
  <c r="I159"/>
  <c r="G159"/>
  <c r="AA158"/>
  <c r="Y158"/>
  <c r="T158"/>
  <c r="R158"/>
  <c r="J158"/>
  <c r="I158"/>
  <c r="G158"/>
  <c r="J157"/>
  <c r="I157"/>
  <c r="G157"/>
  <c r="AC156"/>
  <c r="V156"/>
  <c r="J156"/>
  <c r="I156"/>
  <c r="G156"/>
  <c r="AC155"/>
  <c r="V155"/>
  <c r="J155"/>
  <c r="I155"/>
  <c r="G155"/>
  <c r="AC154"/>
  <c r="V154"/>
  <c r="J154"/>
  <c r="I154"/>
  <c r="G154"/>
  <c r="AC153"/>
  <c r="V153"/>
  <c r="J153"/>
  <c r="I153"/>
  <c r="G153"/>
  <c r="AC152"/>
  <c r="V152"/>
  <c r="J152"/>
  <c r="I152"/>
  <c r="G152"/>
  <c r="AC151"/>
  <c r="V151"/>
  <c r="J151"/>
  <c r="I151"/>
  <c r="G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I122"/>
  <c r="G122"/>
  <c r="AC121"/>
  <c r="V121"/>
  <c r="J121"/>
  <c r="I121"/>
  <c r="G121"/>
  <c r="B12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B117"/>
  <c r="B118" s="1"/>
  <c r="B119" s="1"/>
  <c r="B120" s="1"/>
  <c r="AC116"/>
  <c r="V116"/>
  <c r="J116"/>
  <c r="I116"/>
  <c r="G116"/>
  <c r="AC115"/>
  <c r="V115"/>
  <c r="J115"/>
  <c r="I115"/>
  <c r="G115"/>
  <c r="AC114"/>
  <c r="V114"/>
  <c r="J114"/>
  <c r="I114"/>
  <c r="G114"/>
  <c r="AC113"/>
  <c r="V113"/>
  <c r="J113"/>
  <c r="I113"/>
  <c r="G113"/>
  <c r="B113"/>
  <c r="B114" s="1"/>
  <c r="B115" s="1"/>
  <c r="B116" s="1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19" i="45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AC149"/>
  <c r="V149"/>
  <c r="J149"/>
  <c r="I149"/>
  <c r="G149"/>
  <c r="AC148"/>
  <c r="V148"/>
  <c r="J148"/>
  <c r="I148"/>
  <c r="G148"/>
  <c r="AC147"/>
  <c r="V147"/>
  <c r="J147"/>
  <c r="I147"/>
  <c r="G147"/>
  <c r="AC146"/>
  <c r="V146"/>
  <c r="J146"/>
  <c r="I146"/>
  <c r="G146"/>
  <c r="AC145"/>
  <c r="V145"/>
  <c r="J145"/>
  <c r="I145"/>
  <c r="G145"/>
  <c r="AC144"/>
  <c r="V144"/>
  <c r="J144"/>
  <c r="I144"/>
  <c r="G144"/>
  <c r="AC143"/>
  <c r="V143"/>
  <c r="J143"/>
  <c r="I143"/>
  <c r="G143"/>
  <c r="AC142"/>
  <c r="V142"/>
  <c r="J142"/>
  <c r="I142"/>
  <c r="G142"/>
  <c r="AC141"/>
  <c r="V141"/>
  <c r="J141"/>
  <c r="I141"/>
  <c r="G141"/>
  <c r="AC140"/>
  <c r="V140"/>
  <c r="J140"/>
  <c r="I140"/>
  <c r="G140"/>
  <c r="AC139"/>
  <c r="V139"/>
  <c r="J139"/>
  <c r="I139"/>
  <c r="G139"/>
  <c r="AC138"/>
  <c r="V138"/>
  <c r="J138"/>
  <c r="I138"/>
  <c r="G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B133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AC115"/>
  <c r="V115"/>
  <c r="J115"/>
  <c r="I115"/>
  <c r="G115"/>
  <c r="B115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AC114"/>
  <c r="V114"/>
  <c r="J114"/>
  <c r="I114"/>
  <c r="G114"/>
  <c r="AC113"/>
  <c r="V113"/>
  <c r="J113"/>
  <c r="I113"/>
  <c r="G113"/>
  <c r="B113"/>
  <c r="B114" s="1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19" i="43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I149"/>
  <c r="G149"/>
  <c r="B149"/>
  <c r="AC148"/>
  <c r="V148"/>
  <c r="J148"/>
  <c r="I148"/>
  <c r="G148"/>
  <c r="B148"/>
  <c r="AC147"/>
  <c r="V147"/>
  <c r="J147"/>
  <c r="I147"/>
  <c r="G147"/>
  <c r="B147"/>
  <c r="AC146"/>
  <c r="V146"/>
  <c r="J146"/>
  <c r="I146"/>
  <c r="G146"/>
  <c r="B146"/>
  <c r="AC145"/>
  <c r="V145"/>
  <c r="J145"/>
  <c r="I145"/>
  <c r="G145"/>
  <c r="B145"/>
  <c r="AC144"/>
  <c r="V144"/>
  <c r="J144"/>
  <c r="I144"/>
  <c r="G144"/>
  <c r="B144"/>
  <c r="AC143"/>
  <c r="V143"/>
  <c r="J143"/>
  <c r="I143"/>
  <c r="G143"/>
  <c r="B143"/>
  <c r="AC142"/>
  <c r="V142"/>
  <c r="J142"/>
  <c r="I142"/>
  <c r="G142"/>
  <c r="B142"/>
  <c r="AC141"/>
  <c r="V141"/>
  <c r="J141"/>
  <c r="I141"/>
  <c r="G141"/>
  <c r="B141"/>
  <c r="AC140"/>
  <c r="V140"/>
  <c r="J140"/>
  <c r="I140"/>
  <c r="G140"/>
  <c r="B140"/>
  <c r="AC139"/>
  <c r="V139"/>
  <c r="J139"/>
  <c r="I139"/>
  <c r="G139"/>
  <c r="B139"/>
  <c r="AC138"/>
  <c r="V138"/>
  <c r="J138"/>
  <c r="I138"/>
  <c r="G138"/>
  <c r="B138"/>
  <c r="AC137"/>
  <c r="V137"/>
  <c r="J137"/>
  <c r="I137"/>
  <c r="G137"/>
  <c r="AC136"/>
  <c r="V136"/>
  <c r="J136"/>
  <c r="I136"/>
  <c r="G136"/>
  <c r="AC135"/>
  <c r="V135"/>
  <c r="J135"/>
  <c r="I135"/>
  <c r="G135"/>
  <c r="AC134"/>
  <c r="V134"/>
  <c r="J134"/>
  <c r="I134"/>
  <c r="G134"/>
  <c r="AC133"/>
  <c r="V133"/>
  <c r="J133"/>
  <c r="I133"/>
  <c r="G133"/>
  <c r="AC132"/>
  <c r="V132"/>
  <c r="J132"/>
  <c r="I132"/>
  <c r="G132"/>
  <c r="AC131"/>
  <c r="V131"/>
  <c r="J131"/>
  <c r="I131"/>
  <c r="G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B120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AC115"/>
  <c r="V115"/>
  <c r="J115"/>
  <c r="I115"/>
  <c r="G115"/>
  <c r="AC114"/>
  <c r="V114"/>
  <c r="J114"/>
  <c r="I114"/>
  <c r="G114"/>
  <c r="B114"/>
  <c r="B115" s="1"/>
  <c r="B116" s="1"/>
  <c r="B117" s="1"/>
  <c r="B118" s="1"/>
  <c r="B119" s="1"/>
  <c r="AC113"/>
  <c r="V113"/>
  <c r="J113"/>
  <c r="I113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23" i="36"/>
  <c r="I223"/>
  <c r="G223"/>
  <c r="B223"/>
  <c r="J222"/>
  <c r="I222"/>
  <c r="G222"/>
  <c r="B222"/>
  <c r="J221"/>
  <c r="I221"/>
  <c r="G221"/>
  <c r="B221"/>
  <c r="J220"/>
  <c r="I220"/>
  <c r="G220"/>
  <c r="B220"/>
  <c r="J219"/>
  <c r="I219"/>
  <c r="G219"/>
  <c r="B219"/>
  <c r="J218"/>
  <c r="I218"/>
  <c r="G218"/>
  <c r="B218"/>
  <c r="J217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I149"/>
  <c r="G149"/>
  <c r="B149"/>
  <c r="AC148"/>
  <c r="V148"/>
  <c r="J148"/>
  <c r="I148"/>
  <c r="G148"/>
  <c r="B148"/>
  <c r="AC147"/>
  <c r="V147"/>
  <c r="J147"/>
  <c r="I147"/>
  <c r="G147"/>
  <c r="B147"/>
  <c r="AC146"/>
  <c r="V146"/>
  <c r="J146"/>
  <c r="I146"/>
  <c r="G146"/>
  <c r="B146"/>
  <c r="AC145"/>
  <c r="V145"/>
  <c r="J145"/>
  <c r="I145"/>
  <c r="G145"/>
  <c r="B145"/>
  <c r="AC144"/>
  <c r="V144"/>
  <c r="J144"/>
  <c r="I144"/>
  <c r="G144"/>
  <c r="B144"/>
  <c r="AC143"/>
  <c r="V143"/>
  <c r="J143"/>
  <c r="I143"/>
  <c r="G143"/>
  <c r="B143"/>
  <c r="AC142"/>
  <c r="V142"/>
  <c r="J142"/>
  <c r="I142"/>
  <c r="G142"/>
  <c r="B142"/>
  <c r="AC141"/>
  <c r="V141"/>
  <c r="J141"/>
  <c r="I141"/>
  <c r="G141"/>
  <c r="B141"/>
  <c r="AC140"/>
  <c r="V140"/>
  <c r="J140"/>
  <c r="I140"/>
  <c r="G140"/>
  <c r="B140"/>
  <c r="AC139"/>
  <c r="V139"/>
  <c r="J139"/>
  <c r="I139"/>
  <c r="G139"/>
  <c r="B139"/>
  <c r="AC138"/>
  <c r="V138"/>
  <c r="J138"/>
  <c r="I138"/>
  <c r="G138"/>
  <c r="B138"/>
  <c r="AC137"/>
  <c r="V137"/>
  <c r="J137"/>
  <c r="I137"/>
  <c r="G137"/>
  <c r="B137"/>
  <c r="AC136"/>
  <c r="V136"/>
  <c r="J136"/>
  <c r="I136"/>
  <c r="G136"/>
  <c r="B136"/>
  <c r="AC135"/>
  <c r="V135"/>
  <c r="J135"/>
  <c r="I135"/>
  <c r="G135"/>
  <c r="B135"/>
  <c r="AC134"/>
  <c r="V134"/>
  <c r="J134"/>
  <c r="I134"/>
  <c r="G134"/>
  <c r="B134"/>
  <c r="AC133"/>
  <c r="V133"/>
  <c r="J133"/>
  <c r="I133"/>
  <c r="G133"/>
  <c r="B133"/>
  <c r="AC132"/>
  <c r="V132"/>
  <c r="J132"/>
  <c r="I132"/>
  <c r="G132"/>
  <c r="B132"/>
  <c r="AC131"/>
  <c r="V131"/>
  <c r="J131"/>
  <c r="I131"/>
  <c r="G131"/>
  <c r="B131"/>
  <c r="AC130"/>
  <c r="V130"/>
  <c r="J130"/>
  <c r="I130"/>
  <c r="G130"/>
  <c r="AC129"/>
  <c r="V129"/>
  <c r="J129"/>
  <c r="I129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G122"/>
  <c r="AC121"/>
  <c r="V121"/>
  <c r="J121"/>
  <c r="G121"/>
  <c r="AC120"/>
  <c r="V120"/>
  <c r="G120"/>
  <c r="AC119"/>
  <c r="V119"/>
  <c r="G119"/>
  <c r="AC118"/>
  <c r="V118"/>
  <c r="J118"/>
  <c r="G118"/>
  <c r="AC117"/>
  <c r="V117"/>
  <c r="J117"/>
  <c r="G117"/>
  <c r="AC116"/>
  <c r="V116"/>
  <c r="J116"/>
  <c r="G116"/>
  <c r="AC115"/>
  <c r="V115"/>
  <c r="J115"/>
  <c r="G115"/>
  <c r="AC114"/>
  <c r="V114"/>
  <c r="J114"/>
  <c r="G114"/>
  <c r="B114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AC113"/>
  <c r="V113"/>
  <c r="J113"/>
  <c r="H113"/>
  <c r="H114" s="1"/>
  <c r="H115" s="1"/>
  <c r="H116" s="1"/>
  <c r="H117" s="1"/>
  <c r="H118" s="1"/>
  <c r="H119" s="1"/>
  <c r="H120" s="1"/>
  <c r="H121" s="1"/>
  <c r="I122" s="1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J217" i="34"/>
  <c r="I217"/>
  <c r="G217"/>
  <c r="B217"/>
  <c r="J216"/>
  <c r="I216"/>
  <c r="G216"/>
  <c r="B216"/>
  <c r="J215"/>
  <c r="I215"/>
  <c r="G215"/>
  <c r="B215"/>
  <c r="J214"/>
  <c r="I214"/>
  <c r="G214"/>
  <c r="B214"/>
  <c r="J213"/>
  <c r="I213"/>
  <c r="G213"/>
  <c r="B213"/>
  <c r="J212"/>
  <c r="I212"/>
  <c r="G212"/>
  <c r="B212"/>
  <c r="J211"/>
  <c r="I211"/>
  <c r="G211"/>
  <c r="B211"/>
  <c r="J210"/>
  <c r="I210"/>
  <c r="G210"/>
  <c r="B210"/>
  <c r="J209"/>
  <c r="I209"/>
  <c r="G209"/>
  <c r="B209"/>
  <c r="J208"/>
  <c r="I208"/>
  <c r="G208"/>
  <c r="B208"/>
  <c r="J207"/>
  <c r="I207"/>
  <c r="G207"/>
  <c r="B207"/>
  <c r="J206"/>
  <c r="I206"/>
  <c r="G206"/>
  <c r="B206"/>
  <c r="J205"/>
  <c r="I205"/>
  <c r="G205"/>
  <c r="B205"/>
  <c r="J204"/>
  <c r="I204"/>
  <c r="G204"/>
  <c r="B204"/>
  <c r="J203"/>
  <c r="I203"/>
  <c r="G203"/>
  <c r="B203"/>
  <c r="J202"/>
  <c r="I202"/>
  <c r="G202"/>
  <c r="B202"/>
  <c r="J201"/>
  <c r="I201"/>
  <c r="G201"/>
  <c r="B201"/>
  <c r="J200"/>
  <c r="I200"/>
  <c r="G200"/>
  <c r="B200"/>
  <c r="J199"/>
  <c r="I199"/>
  <c r="G199"/>
  <c r="B199"/>
  <c r="J198"/>
  <c r="I198"/>
  <c r="G198"/>
  <c r="B198"/>
  <c r="J197"/>
  <c r="I197"/>
  <c r="G197"/>
  <c r="B197"/>
  <c r="J196"/>
  <c r="I196"/>
  <c r="G196"/>
  <c r="B196"/>
  <c r="J195"/>
  <c r="I195"/>
  <c r="G195"/>
  <c r="B195"/>
  <c r="J194"/>
  <c r="I194"/>
  <c r="G194"/>
  <c r="B194"/>
  <c r="J193"/>
  <c r="I193"/>
  <c r="G193"/>
  <c r="B193"/>
  <c r="J192"/>
  <c r="I192"/>
  <c r="G192"/>
  <c r="B192"/>
  <c r="J191"/>
  <c r="I191"/>
  <c r="G191"/>
  <c r="B191"/>
  <c r="J190"/>
  <c r="I190"/>
  <c r="G190"/>
  <c r="B190"/>
  <c r="J189"/>
  <c r="I189"/>
  <c r="G189"/>
  <c r="B189"/>
  <c r="J188"/>
  <c r="I188"/>
  <c r="G188"/>
  <c r="B188"/>
  <c r="J187"/>
  <c r="I187"/>
  <c r="G187"/>
  <c r="B187"/>
  <c r="J186"/>
  <c r="I186"/>
  <c r="G186"/>
  <c r="B186"/>
  <c r="J185"/>
  <c r="I185"/>
  <c r="G185"/>
  <c r="B185"/>
  <c r="J184"/>
  <c r="I184"/>
  <c r="G184"/>
  <c r="B184"/>
  <c r="J183"/>
  <c r="I183"/>
  <c r="G183"/>
  <c r="B183"/>
  <c r="J182"/>
  <c r="I182"/>
  <c r="G182"/>
  <c r="B182"/>
  <c r="J181"/>
  <c r="I181"/>
  <c r="G181"/>
  <c r="B181"/>
  <c r="J180"/>
  <c r="I180"/>
  <c r="G180"/>
  <c r="B180"/>
  <c r="J179"/>
  <c r="I179"/>
  <c r="G179"/>
  <c r="B179"/>
  <c r="J178"/>
  <c r="I178"/>
  <c r="G178"/>
  <c r="B178"/>
  <c r="J177"/>
  <c r="I177"/>
  <c r="G177"/>
  <c r="B177"/>
  <c r="J176"/>
  <c r="I176"/>
  <c r="G176"/>
  <c r="B176"/>
  <c r="J175"/>
  <c r="I175"/>
  <c r="G175"/>
  <c r="B175"/>
  <c r="J174"/>
  <c r="I174"/>
  <c r="G174"/>
  <c r="B174"/>
  <c r="J173"/>
  <c r="I173"/>
  <c r="G173"/>
  <c r="B173"/>
  <c r="J172"/>
  <c r="I172"/>
  <c r="G172"/>
  <c r="B172"/>
  <c r="J171"/>
  <c r="I171"/>
  <c r="G171"/>
  <c r="B171"/>
  <c r="J170"/>
  <c r="I170"/>
  <c r="G170"/>
  <c r="B170"/>
  <c r="J169"/>
  <c r="I169"/>
  <c r="G169"/>
  <c r="B169"/>
  <c r="J168"/>
  <c r="I168"/>
  <c r="G168"/>
  <c r="B168"/>
  <c r="J167"/>
  <c r="I167"/>
  <c r="G167"/>
  <c r="B167"/>
  <c r="J166"/>
  <c r="I166"/>
  <c r="G166"/>
  <c r="B166"/>
  <c r="J165"/>
  <c r="I165"/>
  <c r="G165"/>
  <c r="B165"/>
  <c r="J164"/>
  <c r="I164"/>
  <c r="G164"/>
  <c r="B164"/>
  <c r="J163"/>
  <c r="I163"/>
  <c r="G163"/>
  <c r="B163"/>
  <c r="J162"/>
  <c r="I162"/>
  <c r="G162"/>
  <c r="B162"/>
  <c r="J161"/>
  <c r="I161"/>
  <c r="G161"/>
  <c r="B161"/>
  <c r="J160"/>
  <c r="I160"/>
  <c r="G160"/>
  <c r="B160"/>
  <c r="J159"/>
  <c r="I159"/>
  <c r="G159"/>
  <c r="B159"/>
  <c r="AA158"/>
  <c r="Y158"/>
  <c r="T158"/>
  <c r="R158"/>
  <c r="J158"/>
  <c r="I158"/>
  <c r="G158"/>
  <c r="B158"/>
  <c r="J157"/>
  <c r="I157"/>
  <c r="G157"/>
  <c r="B157"/>
  <c r="AC156"/>
  <c r="V156"/>
  <c r="J156"/>
  <c r="I156"/>
  <c r="G156"/>
  <c r="B156"/>
  <c r="AC155"/>
  <c r="V155"/>
  <c r="J155"/>
  <c r="I155"/>
  <c r="G155"/>
  <c r="B155"/>
  <c r="AC154"/>
  <c r="V154"/>
  <c r="J154"/>
  <c r="I154"/>
  <c r="G154"/>
  <c r="B154"/>
  <c r="AC153"/>
  <c r="V153"/>
  <c r="J153"/>
  <c r="I153"/>
  <c r="G153"/>
  <c r="B153"/>
  <c r="AC152"/>
  <c r="V152"/>
  <c r="J152"/>
  <c r="I152"/>
  <c r="G152"/>
  <c r="B152"/>
  <c r="AC151"/>
  <c r="V151"/>
  <c r="J151"/>
  <c r="I151"/>
  <c r="G151"/>
  <c r="B151"/>
  <c r="AC150"/>
  <c r="V150"/>
  <c r="J150"/>
  <c r="I150"/>
  <c r="G150"/>
  <c r="B150"/>
  <c r="AC149"/>
  <c r="V149"/>
  <c r="J149"/>
  <c r="I149"/>
  <c r="G149"/>
  <c r="B149"/>
  <c r="AC148"/>
  <c r="V148"/>
  <c r="J148"/>
  <c r="I148"/>
  <c r="G148"/>
  <c r="B148"/>
  <c r="AC147"/>
  <c r="V147"/>
  <c r="J147"/>
  <c r="I147"/>
  <c r="G147"/>
  <c r="B147"/>
  <c r="AC146"/>
  <c r="V146"/>
  <c r="J146"/>
  <c r="I146"/>
  <c r="G146"/>
  <c r="B146"/>
  <c r="AC145"/>
  <c r="V145"/>
  <c r="J145"/>
  <c r="I145"/>
  <c r="G145"/>
  <c r="B145"/>
  <c r="AC144"/>
  <c r="V144"/>
  <c r="J144"/>
  <c r="I144"/>
  <c r="G144"/>
  <c r="B144"/>
  <c r="AC143"/>
  <c r="V143"/>
  <c r="J143"/>
  <c r="I143"/>
  <c r="G143"/>
  <c r="B143"/>
  <c r="AC142"/>
  <c r="V142"/>
  <c r="J142"/>
  <c r="G142"/>
  <c r="B142"/>
  <c r="AC141"/>
  <c r="V141"/>
  <c r="G141"/>
  <c r="AC140"/>
  <c r="V140"/>
  <c r="J140"/>
  <c r="G140"/>
  <c r="AC139"/>
  <c r="V139"/>
  <c r="J139"/>
  <c r="G139"/>
  <c r="AC138"/>
  <c r="V138"/>
  <c r="J138"/>
  <c r="G138"/>
  <c r="AC137"/>
  <c r="V137"/>
  <c r="J137"/>
  <c r="G137"/>
  <c r="AC136"/>
  <c r="V136"/>
  <c r="J136"/>
  <c r="G136"/>
  <c r="AC135"/>
  <c r="V135"/>
  <c r="J135"/>
  <c r="G135"/>
  <c r="AC134"/>
  <c r="V134"/>
  <c r="J134"/>
  <c r="G134"/>
  <c r="AC133"/>
  <c r="V133"/>
  <c r="J133"/>
  <c r="G133"/>
  <c r="AC132"/>
  <c r="V132"/>
  <c r="J132"/>
  <c r="G132"/>
  <c r="AC131"/>
  <c r="V131"/>
  <c r="J131"/>
  <c r="G131"/>
  <c r="AC130"/>
  <c r="V130"/>
  <c r="J130"/>
  <c r="G130"/>
  <c r="AC129"/>
  <c r="V129"/>
  <c r="J129"/>
  <c r="H129"/>
  <c r="H130" s="1"/>
  <c r="H131" s="1"/>
  <c r="H132" s="1"/>
  <c r="H133" s="1"/>
  <c r="H134" s="1"/>
  <c r="H135" s="1"/>
  <c r="H136" s="1"/>
  <c r="H137" s="1"/>
  <c r="H138" s="1"/>
  <c r="H139" s="1"/>
  <c r="H140" s="1"/>
  <c r="H141" s="1"/>
  <c r="I142" s="1"/>
  <c r="G129"/>
  <c r="AC128"/>
  <c r="V128"/>
  <c r="J128"/>
  <c r="I128"/>
  <c r="G128"/>
  <c r="AC127"/>
  <c r="V127"/>
  <c r="J127"/>
  <c r="I127"/>
  <c r="G127"/>
  <c r="AC126"/>
  <c r="V126"/>
  <c r="J126"/>
  <c r="I126"/>
  <c r="G126"/>
  <c r="AC125"/>
  <c r="V125"/>
  <c r="J125"/>
  <c r="I125"/>
  <c r="G125"/>
  <c r="AC124"/>
  <c r="V124"/>
  <c r="J124"/>
  <c r="I124"/>
  <c r="G124"/>
  <c r="AC123"/>
  <c r="V123"/>
  <c r="J123"/>
  <c r="I123"/>
  <c r="G123"/>
  <c r="AC122"/>
  <c r="V122"/>
  <c r="J122"/>
  <c r="I122"/>
  <c r="G122"/>
  <c r="AC121"/>
  <c r="V121"/>
  <c r="J121"/>
  <c r="I121"/>
  <c r="G121"/>
  <c r="AC120"/>
  <c r="V120"/>
  <c r="J120"/>
  <c r="I120"/>
  <c r="G120"/>
  <c r="AC119"/>
  <c r="V119"/>
  <c r="J119"/>
  <c r="I119"/>
  <c r="G119"/>
  <c r="AC118"/>
  <c r="V118"/>
  <c r="J118"/>
  <c r="I118"/>
  <c r="G118"/>
  <c r="AC117"/>
  <c r="V117"/>
  <c r="J117"/>
  <c r="I117"/>
  <c r="G117"/>
  <c r="AC116"/>
  <c r="V116"/>
  <c r="J116"/>
  <c r="I116"/>
  <c r="G116"/>
  <c r="B116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AC115"/>
  <c r="V115"/>
  <c r="J115"/>
  <c r="I115"/>
  <c r="G115"/>
  <c r="AC114"/>
  <c r="V114"/>
  <c r="J114"/>
  <c r="I114"/>
  <c r="G114"/>
  <c r="B114"/>
  <c r="B115" s="1"/>
  <c r="AC113"/>
  <c r="V113"/>
  <c r="J113"/>
  <c r="I113"/>
  <c r="G113"/>
  <c r="B113"/>
  <c r="AC112"/>
  <c r="V112"/>
  <c r="J112"/>
  <c r="G112"/>
  <c r="AC111"/>
  <c r="V111"/>
  <c r="AC110"/>
  <c r="V110"/>
  <c r="AA75"/>
  <c r="Y75"/>
  <c r="T75"/>
  <c r="R75"/>
  <c r="AC73"/>
  <c r="V73"/>
  <c r="AC72"/>
  <c r="V72"/>
  <c r="AC71"/>
  <c r="V71"/>
  <c r="AC70"/>
  <c r="V70"/>
  <c r="AC69"/>
  <c r="V69"/>
  <c r="AC68"/>
  <c r="V68"/>
  <c r="AC67"/>
  <c r="V67"/>
  <c r="AC66"/>
  <c r="V66"/>
  <c r="AC65"/>
  <c r="V65"/>
  <c r="AC64"/>
  <c r="V64"/>
  <c r="AC63"/>
  <c r="V63"/>
  <c r="AC62"/>
  <c r="V62"/>
  <c r="AC61"/>
  <c r="V61"/>
  <c r="AC60"/>
  <c r="V60"/>
  <c r="AC59"/>
  <c r="V59"/>
  <c r="AC58"/>
  <c r="V58"/>
  <c r="AC57"/>
  <c r="V57"/>
  <c r="AC56"/>
  <c r="V56"/>
  <c r="AC55"/>
  <c r="V55"/>
  <c r="AC54"/>
  <c r="V54"/>
  <c r="AC53"/>
  <c r="V53"/>
  <c r="AC52"/>
  <c r="V52"/>
  <c r="AC51"/>
  <c r="V51"/>
  <c r="AC50"/>
  <c r="V50"/>
  <c r="AC49"/>
  <c r="V49"/>
  <c r="AC48"/>
  <c r="V48"/>
  <c r="AC47"/>
  <c r="V47"/>
  <c r="AC46"/>
  <c r="V46"/>
  <c r="AC45"/>
  <c r="V45"/>
  <c r="AC44"/>
  <c r="V44"/>
  <c r="AC43"/>
  <c r="V43"/>
  <c r="AC42"/>
  <c r="V42"/>
  <c r="AC41"/>
  <c r="V41"/>
  <c r="AC40"/>
  <c r="V40"/>
  <c r="AC39"/>
  <c r="V39"/>
  <c r="AC38"/>
  <c r="V38"/>
  <c r="AC37"/>
  <c r="V37"/>
  <c r="AC36"/>
  <c r="V36"/>
  <c r="AC35"/>
  <c r="V35"/>
  <c r="AC34"/>
  <c r="V34"/>
  <c r="AC33"/>
  <c r="V33"/>
  <c r="AC32"/>
  <c r="V32"/>
  <c r="AC31"/>
  <c r="V31"/>
  <c r="AC30"/>
  <c r="V30"/>
  <c r="AC29"/>
  <c r="V29"/>
  <c r="AC28"/>
  <c r="V28"/>
  <c r="AC27"/>
  <c r="V27"/>
  <c r="L2"/>
  <c r="L3" i="36"/>
  <c r="L10"/>
  <c r="L2"/>
  <c r="L3" i="46"/>
  <c r="L3" i="43"/>
  <c r="L10" i="45"/>
  <c r="L10" i="43"/>
  <c r="L10" i="46"/>
  <c r="L2" i="43"/>
  <c r="L3" i="34"/>
  <c r="L2" i="45"/>
  <c r="L10" i="34"/>
  <c r="L2" i="46"/>
  <c r="L3" i="45"/>
</calcChain>
</file>

<file path=xl/sharedStrings.xml><?xml version="1.0" encoding="utf-8"?>
<sst xmlns="http://schemas.openxmlformats.org/spreadsheetml/2006/main" count="4985" uniqueCount="223">
  <si>
    <t>Вспомогательные ячейки</t>
  </si>
  <si>
    <t>номер маршрута</t>
  </si>
  <si>
    <t>Таблица 2 «Тип (ID) расписания»</t>
  </si>
  <si>
    <t>буква маршрута</t>
  </si>
  <si>
    <t>код маршрута</t>
  </si>
  <si>
    <t>Тип (ID) расписания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</si>
  <si>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</si>
  <si>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</si>
  <si>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</si>
  <si>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</si>
  <si>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</si>
  <si>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</si>
  <si>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</si>
  <si>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Праздничные дни</t>
  </si>
  <si>
    <t>Дата начала осуществления перевозок в соответствии с указанным типом (ID) расписания</t>
  </si>
  <si>
    <t>Дата окончания осуществления перевозок в соответствии с указанным типом (ID) расписания</t>
  </si>
  <si>
    <t>код варианта (посл дата)</t>
  </si>
  <si>
    <t>LAD1</t>
  </si>
  <si>
    <t>LAD2</t>
  </si>
  <si>
    <t>Дата начала осуществления перевозок</t>
  </si>
  <si>
    <t>тип транспорта</t>
  </si>
  <si>
    <t>октябрь</t>
  </si>
  <si>
    <t>апрель</t>
  </si>
  <si>
    <t>Разворот</t>
  </si>
  <si>
    <t>обозначение разворота в списке остановок</t>
  </si>
  <si>
    <t>«___» __________________ 20__ г.</t>
  </si>
  <si>
    <t>имя автобуса (модель, ЭС …)</t>
  </si>
  <si>
    <t>май</t>
  </si>
  <si>
    <t>сентябрь</t>
  </si>
  <si>
    <t>последняя остановка</t>
  </si>
  <si>
    <t>Таблица 3 «Исключения для каждого типа (ID) расписания»</t>
  </si>
  <si>
    <t>Тип транспортного средства</t>
  </si>
  <si>
    <t>Дата</t>
  </si>
  <si>
    <t>День недели</t>
  </si>
  <si>
    <t>Тип (ID) расписания, в соответствии с которым будут осуществляться перевозки в указанный день</t>
  </si>
  <si>
    <t>Категория транспортного средства для использования на маршруте: МВ</t>
  </si>
  <si>
    <t>[код типа (ID) расписания]</t>
  </si>
  <si>
    <t>[дата]</t>
  </si>
  <si>
    <t>[день недели]</t>
  </si>
  <si>
    <t>Количество транспортных средств</t>
  </si>
  <si>
    <t>Таблица 4 «Интервалы движения для каждого типа (ID) расписания»</t>
  </si>
  <si>
    <t>Время (период суток)</t>
  </si>
  <si>
    <t>Прямое направление</t>
  </si>
  <si>
    <t>Обратное направление</t>
  </si>
  <si>
    <t>Количество рейсов</t>
  </si>
  <si>
    <t>Период времени с момента отправления предыдущего ТС (минут)</t>
  </si>
  <si>
    <r>
      <t>Т</t>
    </r>
    <r>
      <rPr>
        <b/>
        <sz val="16"/>
        <color theme="1"/>
        <rFont val="Times New Roman"/>
        <family val="1"/>
        <charset val="204"/>
      </rPr>
      <t>расса маршрута</t>
    </r>
  </si>
  <si>
    <t>нет рейсов</t>
  </si>
  <si>
    <t xml:space="preserve">Протяженность маршрута (в километрах): </t>
  </si>
  <si>
    <t>27 - 33</t>
  </si>
  <si>
    <t>13 - 17</t>
  </si>
  <si>
    <t>Прямой путь следования:</t>
  </si>
  <si>
    <t>Обратный путь следования:</t>
  </si>
  <si>
    <t>Длина оборотного рейса:</t>
  </si>
  <si>
    <t>Таблица 1 «Трасса маршрута»</t>
  </si>
  <si>
    <t>№ (ID) остановочного пункта</t>
  </si>
  <si>
    <t>Наименование остановочных пунктов</t>
  </si>
  <si>
    <t>Трасса следования маршрута</t>
  </si>
  <si>
    <t>Широта</t>
  </si>
  <si>
    <t>Долгота</t>
  </si>
  <si>
    <t>Путь следования (прямой/ обратный)</t>
  </si>
  <si>
    <t>Накопленная длина маршрута, км</t>
  </si>
  <si>
    <t>Длина перегона между остановками, км</t>
  </si>
  <si>
    <t>Номер остановки от первого остановочного пункта по прямому/ обратному пути следования, соответственно</t>
  </si>
  <si>
    <t>Количество рейсов (для параметров перевозок)</t>
  </si>
  <si>
    <t>1-110</t>
  </si>
  <si>
    <t>Поликлиника</t>
  </si>
  <si>
    <t xml:space="preserve"> </t>
  </si>
  <si>
    <t/>
  </si>
  <si>
    <t>Категория транспортного средства для использования на маршруте: СВ</t>
  </si>
  <si>
    <t>18 - 22</t>
  </si>
  <si>
    <t>Школа</t>
  </si>
  <si>
    <t>11 - 13</t>
  </si>
  <si>
    <t>20 - 25</t>
  </si>
  <si>
    <t xml:space="preserve"> Аминьевское шоссе</t>
  </si>
  <si>
    <t>Метро "Кунцевская"</t>
  </si>
  <si>
    <t>Ул. Клочкова</t>
  </si>
  <si>
    <t>Ст. Кунцево</t>
  </si>
  <si>
    <t xml:space="preserve"> Рублевское шоссе</t>
  </si>
  <si>
    <t xml:space="preserve"> МКАД</t>
  </si>
  <si>
    <t>Минимальное количество транспортных средств:  8  ед.</t>
  </si>
  <si>
    <t>Минимальное количество транспортных средств:  10  ед.</t>
  </si>
  <si>
    <t>16 - 20</t>
  </si>
  <si>
    <t>8 - 9</t>
  </si>
  <si>
    <t>Категория транспортного средства для использования на маршруте: БВ</t>
  </si>
  <si>
    <t>Минимальное количество транспортных средств:  6  ед.</t>
  </si>
  <si>
    <t xml:space="preserve"> Малая Филевская улица</t>
  </si>
  <si>
    <t xml:space="preserve"> Минская улица</t>
  </si>
  <si>
    <t>Пл. Ромена Роллана</t>
  </si>
  <si>
    <t xml:space="preserve"> Кастанаевская улица</t>
  </si>
  <si>
    <t>№ (ID) Маршрута: 391</t>
  </si>
  <si>
    <t>Метро "Полежаевская"</t>
  </si>
  <si>
    <t>Минимальное количество транспортных средств:  3  ед.</t>
  </si>
  <si>
    <t>Начальный пункт: Метро "Молодежная"</t>
  </si>
  <si>
    <t>Конечный пункт: Метро "Полежаевская"</t>
  </si>
  <si>
    <t>Метро "Молодежная" (пос.)</t>
  </si>
  <si>
    <t xml:space="preserve"> Ярцевская улица</t>
  </si>
  <si>
    <t>Крылатский мост</t>
  </si>
  <si>
    <t>Терехово</t>
  </si>
  <si>
    <t xml:space="preserve"> улица Нижние Мневники</t>
  </si>
  <si>
    <t>Автобаза Мостелефонстроя</t>
  </si>
  <si>
    <t>Ул. Нижние Мневники, 62</t>
  </si>
  <si>
    <t>Пр. Главмосстроя</t>
  </si>
  <si>
    <t>Карамышевская плотина</t>
  </si>
  <si>
    <t>Ул. Народного Ополчения, 3</t>
  </si>
  <si>
    <t xml:space="preserve"> улица Народного Ополчения</t>
  </si>
  <si>
    <t>Просп. Марш. Жукова</t>
  </si>
  <si>
    <t>Ул. Мневники, 16</t>
  </si>
  <si>
    <t xml:space="preserve"> улица Мневники</t>
  </si>
  <si>
    <t>Поликлиника №115</t>
  </si>
  <si>
    <t>Ул. Мневники, 4</t>
  </si>
  <si>
    <t>Ул. Зорге</t>
  </si>
  <si>
    <t xml:space="preserve"> Хорошевское шоссе</t>
  </si>
  <si>
    <t>МЖК "Атом"</t>
  </si>
  <si>
    <t>Метро "Молодежная"</t>
  </si>
  <si>
    <t>№ (ID) Маршрута: 376</t>
  </si>
  <si>
    <t>ТЦ Европарк / Ашан</t>
  </si>
  <si>
    <t>Минимальное количество транспортных средств:  2  ед.</t>
  </si>
  <si>
    <t xml:space="preserve">Начальный пункт: Крылатское </t>
  </si>
  <si>
    <t>Конечный пункт: ТЦ "Европарк"</t>
  </si>
  <si>
    <t>13 -17</t>
  </si>
  <si>
    <t>Крылатское</t>
  </si>
  <si>
    <t xml:space="preserve"> Осенний бульвар</t>
  </si>
  <si>
    <t>Дом быта</t>
  </si>
  <si>
    <t>Метро "Крылатское"</t>
  </si>
  <si>
    <t>Осенний бульв.</t>
  </si>
  <si>
    <t>Улица Маршала Тимошенко</t>
  </si>
  <si>
    <t>Рублевское шоссе  (дублер)</t>
  </si>
  <si>
    <t>Храм Преподобного Алексия</t>
  </si>
  <si>
    <t>ЦКБ</t>
  </si>
  <si>
    <t>Черепково</t>
  </si>
  <si>
    <t>ТЦ "Европарк"</t>
  </si>
  <si>
    <t xml:space="preserve"> улица Крылатские Холмы</t>
  </si>
  <si>
    <t xml:space="preserve"> Партизанская улица</t>
  </si>
  <si>
    <t>Партизанская ул., 33</t>
  </si>
  <si>
    <t>К/т "Брест"</t>
  </si>
  <si>
    <t xml:space="preserve"> Ельнинская улица</t>
  </si>
  <si>
    <t>Ельнинская ул., 20</t>
  </si>
  <si>
    <t>Ельнинская ул., 14</t>
  </si>
  <si>
    <t>Истринская ул., 1</t>
  </si>
  <si>
    <t>Ф-ка "Зарница"</t>
  </si>
  <si>
    <t xml:space="preserve"> Молдавская улица</t>
  </si>
  <si>
    <t>Молдавская ул.</t>
  </si>
  <si>
    <t xml:space="preserve"> Молодогвардейская улица</t>
  </si>
  <si>
    <t>Ул. Акад. Павлова</t>
  </si>
  <si>
    <t>Полоцкая ул.</t>
  </si>
  <si>
    <t>Поликлиника № 147</t>
  </si>
  <si>
    <t>Молодогвардейская ул., 46</t>
  </si>
  <si>
    <t>Предприятие Всероссийского Общества Слепых</t>
  </si>
  <si>
    <t>Молодогвардейская ул.</t>
  </si>
  <si>
    <t>Ул. Боженко</t>
  </si>
  <si>
    <t>№ (ID) Маршрута: 660</t>
  </si>
  <si>
    <t>ВКНЦ</t>
  </si>
  <si>
    <t xml:space="preserve">Начальный пункт: Метро "Молодежная" </t>
  </si>
  <si>
    <t>Конечный пункт: ВКНЦ</t>
  </si>
  <si>
    <t>Метро "Молодежная" (к/ст)</t>
  </si>
  <si>
    <t>Ярцевская улица</t>
  </si>
  <si>
    <t>Ст. Кунцево - тов. - 2 (по требованию)</t>
  </si>
  <si>
    <t>МКАД (по требованию)</t>
  </si>
  <si>
    <t>58-й км МКАД</t>
  </si>
  <si>
    <t xml:space="preserve"> 3-я Черепковская улица</t>
  </si>
  <si>
    <t>3-я проходная Кардиологического центра</t>
  </si>
  <si>
    <t>Ин-т им. Бакулева</t>
  </si>
  <si>
    <t>Ул. Марш. Тимошенко</t>
  </si>
  <si>
    <t>Рублевское ш.</t>
  </si>
  <si>
    <t xml:space="preserve"> улица Академика Павлова</t>
  </si>
  <si>
    <t>Ул. Акад. Павлова, 26</t>
  </si>
  <si>
    <t>72-я гор. б-ца</t>
  </si>
  <si>
    <t xml:space="preserve"> Оршанская улица</t>
  </si>
  <si>
    <t>Метро "Молодежная" (выс.)</t>
  </si>
  <si>
    <t>Платф. Рабочий Поселок</t>
  </si>
  <si>
    <t>М. Филевская ул.</t>
  </si>
  <si>
    <t>Метро "Пионерская"</t>
  </si>
  <si>
    <t>№ (ID) Маршрута: 190</t>
  </si>
  <si>
    <t xml:space="preserve">Метро "Молодежная" </t>
  </si>
  <si>
    <t xml:space="preserve">Начальный пункт: Беловежская ул. </t>
  </si>
  <si>
    <t xml:space="preserve">Конечный пункт: Метро "Молодежная" </t>
  </si>
  <si>
    <t>Беловежская ул. (к/ст)</t>
  </si>
  <si>
    <t xml:space="preserve"> Беловежская улица</t>
  </si>
  <si>
    <t>Беловежская ул. (пос.)</t>
  </si>
  <si>
    <t>Беловежская ул., 19</t>
  </si>
  <si>
    <t>Вяземская ул.</t>
  </si>
  <si>
    <t>Дворец спорта "Крылья Советов"</t>
  </si>
  <si>
    <t xml:space="preserve"> Можайское шоссе </t>
  </si>
  <si>
    <t>Дорогобужская ул.</t>
  </si>
  <si>
    <t>Ул. Гришина</t>
  </si>
  <si>
    <t>Ул. Петра Алексеева</t>
  </si>
  <si>
    <t>Ул. Багрицкого - 71-я гор. б-ца</t>
  </si>
  <si>
    <t>Ул. Вересаева</t>
  </si>
  <si>
    <t>Метро "Молодежная" (выс., пос.)</t>
  </si>
  <si>
    <t xml:space="preserve"> Можайское шоссе</t>
  </si>
  <si>
    <t>Беловежская ул. (выс.)</t>
  </si>
  <si>
    <t>№ (ID) Маршрута: 73</t>
  </si>
  <si>
    <t xml:space="preserve">Метро "Филевский парк" </t>
  </si>
  <si>
    <t xml:space="preserve">Конечный пункт: Метро "Филевский парк" </t>
  </si>
  <si>
    <t>Стадион</t>
  </si>
  <si>
    <t xml:space="preserve"> Бобруйская улица</t>
  </si>
  <si>
    <t>Строительный колледж</t>
  </si>
  <si>
    <t>Храм Иоанна Русского</t>
  </si>
  <si>
    <t>Кунцевская ул.</t>
  </si>
  <si>
    <t xml:space="preserve"> Кунцевская улица</t>
  </si>
  <si>
    <t>Кунцевская ул., 8</t>
  </si>
  <si>
    <t xml:space="preserve"> Полоцкая улица</t>
  </si>
  <si>
    <t>Ул. Екатерины Будановой</t>
  </si>
  <si>
    <t xml:space="preserve"> улица Екатерины Будановой</t>
  </si>
  <si>
    <t>Ул. Коцюбинского</t>
  </si>
  <si>
    <t xml:space="preserve"> улица Коцюбинского</t>
  </si>
  <si>
    <t>Ул. Ивана Франко, 22 (по требованию)</t>
  </si>
  <si>
    <t xml:space="preserve"> улица Ивана Франко</t>
  </si>
  <si>
    <t>Префектура ЗАО</t>
  </si>
  <si>
    <t xml:space="preserve"> Житомирская улица</t>
  </si>
  <si>
    <t>Кастанаевская ул., 57</t>
  </si>
  <si>
    <t>Поликлиника № 131</t>
  </si>
  <si>
    <t xml:space="preserve"> Мазиловская улица</t>
  </si>
  <si>
    <t>М. Филевская ул., 6</t>
  </si>
  <si>
    <t>Метро "Филевский парк" (выс.)</t>
  </si>
  <si>
    <t>Метро "Филевский парк" (к/ст)</t>
  </si>
  <si>
    <t>Метро "Филевский парк" (пос.)</t>
  </si>
  <si>
    <t>Кастанаевская ул., 42</t>
  </si>
  <si>
    <t>Ул. Ивана Франко, 22</t>
  </si>
  <si>
    <t>Ул. Ивана Франко</t>
  </si>
  <si>
    <t>Партизанская ул.</t>
  </si>
  <si>
    <t xml:space="preserve">Приложение №3 «Параметры перевозок» к государственному контракту №___ от ______________ 20__ г
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</si>
</sst>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0.0000000000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2"/>
      <color theme="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1"/>
      <color theme="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0" xfId="1" applyFont="1"/>
    <xf numFmtId="0" fontId="1" fillId="0" borderId="0" xfId="1"/>
    <xf numFmtId="0" fontId="4" fillId="2" borderId="0" xfId="1" applyFont="1" applyFill="1"/>
    <xf numFmtId="0" fontId="2" fillId="2" borderId="0" xfId="1" applyFont="1" applyFill="1"/>
    <xf numFmtId="0" fontId="5" fillId="2" borderId="0" xfId="1" applyFont="1" applyFill="1" applyAlignment="1">
      <alignment horizontal="left"/>
    </xf>
    <xf numFmtId="0" fontId="6" fillId="0" borderId="0" xfId="1" applyFont="1"/>
    <xf numFmtId="0" fontId="6" fillId="0" borderId="0" xfId="1" applyFont="1" applyAlignment="1">
      <alignment wrapText="1"/>
    </xf>
    <xf numFmtId="1" fontId="2" fillId="0" borderId="0" xfId="1" applyNumberFormat="1" applyFont="1"/>
    <xf numFmtId="0" fontId="3" fillId="0" borderId="0" xfId="1" applyFont="1" applyAlignment="1">
      <alignment vertical="center" wrapText="1"/>
    </xf>
    <xf numFmtId="0" fontId="7" fillId="3" borderId="1" xfId="1" applyFont="1" applyFill="1" applyBorder="1" applyAlignment="1">
      <alignment horizontal="right"/>
    </xf>
    <xf numFmtId="0" fontId="2" fillId="0" borderId="1" xfId="1" applyFont="1" applyBorder="1"/>
    <xf numFmtId="0" fontId="2" fillId="0" borderId="1" xfId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2" fillId="0" borderId="0" xfId="1" applyFont="1" applyBorder="1"/>
    <xf numFmtId="1" fontId="2" fillId="0" borderId="0" xfId="1" applyNumberFormat="1" applyFont="1" applyBorder="1"/>
    <xf numFmtId="0" fontId="2" fillId="3" borderId="0" xfId="1" applyFont="1" applyFill="1"/>
    <xf numFmtId="0" fontId="2" fillId="0" borderId="0" xfId="1" applyFont="1" applyAlignment="1">
      <alignment vertical="center" wrapText="1"/>
    </xf>
    <xf numFmtId="0" fontId="2" fillId="0" borderId="0" xfId="1" applyFont="1" applyFill="1" applyBorder="1"/>
    <xf numFmtId="0" fontId="2" fillId="0" borderId="1" xfId="1" applyFont="1" applyFill="1" applyBorder="1" applyAlignment="1">
      <alignment wrapText="1"/>
    </xf>
    <xf numFmtId="0" fontId="3" fillId="0" borderId="0" xfId="1" applyFont="1"/>
    <xf numFmtId="0" fontId="2" fillId="4" borderId="1" xfId="1" applyFont="1" applyFill="1" applyBorder="1"/>
    <xf numFmtId="0" fontId="6" fillId="0" borderId="3" xfId="1" applyFont="1" applyFill="1" applyBorder="1" applyAlignment="1">
      <alignment horizontal="center"/>
    </xf>
    <xf numFmtId="0" fontId="6" fillId="0" borderId="3" xfId="1" applyFont="1" applyFill="1" applyBorder="1" applyAlignment="1">
      <alignment horizontal="center" wrapText="1"/>
    </xf>
    <xf numFmtId="0" fontId="2" fillId="0" borderId="1" xfId="1" applyFont="1" applyBorder="1" applyAlignment="1">
      <alignment horizontal="right"/>
    </xf>
    <xf numFmtId="0" fontId="2" fillId="0" borderId="0" xfId="1" applyNumberFormat="1" applyFont="1" applyFill="1" applyBorder="1"/>
    <xf numFmtId="0" fontId="6" fillId="0" borderId="0" xfId="1" applyFont="1" applyFill="1" applyBorder="1"/>
    <xf numFmtId="0" fontId="6" fillId="0" borderId="0" xfId="1" applyFont="1" applyFill="1"/>
    <xf numFmtId="0" fontId="6" fillId="0" borderId="0" xfId="1" applyFont="1" applyFill="1" applyAlignment="1">
      <alignment wrapText="1"/>
    </xf>
    <xf numFmtId="0" fontId="6" fillId="0" borderId="0" xfId="1" applyFont="1" applyAlignment="1">
      <alignment vertical="center"/>
    </xf>
    <xf numFmtId="0" fontId="2" fillId="0" borderId="0" xfId="1" applyFont="1" applyBorder="1" applyAlignment="1">
      <alignment horizontal="center" vertical="center"/>
    </xf>
    <xf numFmtId="20" fontId="2" fillId="0" borderId="0" xfId="1" applyNumberFormat="1" applyFont="1" applyBorder="1" applyAlignment="1">
      <alignment horizontal="center"/>
    </xf>
    <xf numFmtId="20" fontId="2" fillId="0" borderId="0" xfId="1" applyNumberFormat="1" applyFont="1" applyBorder="1"/>
    <xf numFmtId="0" fontId="6" fillId="0" borderId="0" xfId="1" applyFont="1" applyFill="1" applyAlignment="1">
      <alignment horizont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164" fontId="6" fillId="0" borderId="3" xfId="1" applyNumberFormat="1" applyFont="1" applyFill="1" applyBorder="1" applyAlignment="1">
      <alignment horizontal="center"/>
    </xf>
    <xf numFmtId="0" fontId="6" fillId="0" borderId="12" xfId="1" applyFont="1" applyFill="1" applyBorder="1" applyAlignment="1">
      <alignment horizontal="center" wrapText="1"/>
    </xf>
    <xf numFmtId="20" fontId="6" fillId="0" borderId="3" xfId="1" applyNumberFormat="1" applyFont="1" applyFill="1" applyBorder="1" applyAlignment="1">
      <alignment horizontal="center"/>
    </xf>
    <xf numFmtId="0" fontId="2" fillId="0" borderId="0" xfId="1" applyFont="1" applyAlignment="1">
      <alignment wrapText="1"/>
    </xf>
    <xf numFmtId="20" fontId="6" fillId="0" borderId="3" xfId="1" applyNumberFormat="1" applyFont="1" applyFill="1" applyBorder="1" applyAlignment="1">
      <alignment horizontal="center" vertical="center"/>
    </xf>
    <xf numFmtId="0" fontId="6" fillId="0" borderId="3" xfId="1" quotePrefix="1" applyFont="1" applyFill="1" applyBorder="1" applyAlignment="1">
      <alignment horizontal="center" vertical="center"/>
    </xf>
    <xf numFmtId="0" fontId="3" fillId="0" borderId="0" xfId="1" applyFont="1" applyAlignment="1">
      <alignment wrapText="1"/>
    </xf>
    <xf numFmtId="0" fontId="9" fillId="0" borderId="0" xfId="1" applyFont="1" applyAlignment="1"/>
    <xf numFmtId="0" fontId="13" fillId="0" borderId="3" xfId="1" applyFont="1" applyFill="1" applyBorder="1" applyAlignment="1">
      <alignment horizontal="center"/>
    </xf>
    <xf numFmtId="0" fontId="13" fillId="0" borderId="0" xfId="1" applyFont="1" applyFill="1" applyBorder="1" applyAlignment="1">
      <alignment horizontal="center"/>
    </xf>
    <xf numFmtId="0" fontId="6" fillId="0" borderId="0" xfId="1" applyFont="1" applyBorder="1" applyAlignment="1">
      <alignment horizontal="center"/>
    </xf>
    <xf numFmtId="164" fontId="6" fillId="0" borderId="0" xfId="1" applyNumberFormat="1" applyFont="1" applyBorder="1" applyAlignment="1">
      <alignment horizontal="center"/>
    </xf>
    <xf numFmtId="1" fontId="6" fillId="0" borderId="0" xfId="1" applyNumberFormat="1" applyFont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20" fontId="6" fillId="0" borderId="0" xfId="1" applyNumberFormat="1" applyFont="1" applyBorder="1" applyAlignment="1">
      <alignment horizontal="center"/>
    </xf>
    <xf numFmtId="0" fontId="2" fillId="5" borderId="0" xfId="1" applyFont="1" applyFill="1"/>
    <xf numFmtId="0" fontId="6" fillId="0" borderId="0" xfId="1" applyFont="1" applyBorder="1"/>
    <xf numFmtId="0" fontId="14" fillId="0" borderId="0" xfId="1" applyFont="1"/>
    <xf numFmtId="1" fontId="2" fillId="0" borderId="0" xfId="1" applyNumberFormat="1" applyFont="1" applyFill="1" applyBorder="1"/>
    <xf numFmtId="0" fontId="2" fillId="0" borderId="0" xfId="1" applyFont="1" applyFill="1" applyBorder="1" applyAlignment="1">
      <alignment wrapText="1"/>
    </xf>
    <xf numFmtId="0" fontId="2" fillId="0" borderId="0" xfId="1" applyFont="1" applyFill="1"/>
    <xf numFmtId="165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2" fontId="2" fillId="0" borderId="0" xfId="1" applyNumberFormat="1" applyFont="1" applyFill="1" applyBorder="1"/>
    <xf numFmtId="0" fontId="2" fillId="0" borderId="0" xfId="1" applyFont="1" applyBorder="1" applyAlignment="1">
      <alignment wrapText="1"/>
    </xf>
    <xf numFmtId="1" fontId="6" fillId="0" borderId="0" xfId="1" applyNumberFormat="1" applyFont="1" applyFill="1" applyBorder="1" applyAlignment="1">
      <alignment vertical="center"/>
    </xf>
    <xf numFmtId="0" fontId="6" fillId="0" borderId="3" xfId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0" fontId="8" fillId="0" borderId="0" xfId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6" fillId="0" borderId="0" xfId="1" applyFont="1" applyAlignment="1">
      <alignment horizontal="center"/>
    </xf>
    <xf numFmtId="0" fontId="1" fillId="0" borderId="0" xfId="1" applyFill="1"/>
    <xf numFmtId="0" fontId="2" fillId="0" borderId="3" xfId="1" applyFont="1" applyFill="1" applyBorder="1" applyAlignment="1">
      <alignment wrapText="1"/>
    </xf>
    <xf numFmtId="0" fontId="13" fillId="0" borderId="12" xfId="1" applyFont="1" applyFill="1" applyBorder="1" applyAlignment="1">
      <alignment horizontal="center"/>
    </xf>
    <xf numFmtId="0" fontId="13" fillId="0" borderId="13" xfId="1" applyFont="1" applyFill="1" applyBorder="1" applyAlignment="1">
      <alignment horizontal="center"/>
    </xf>
    <xf numFmtId="0" fontId="8" fillId="0" borderId="2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13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0" fontId="3" fillId="0" borderId="0" xfId="1" applyFont="1" applyFill="1" applyAlignment="1">
      <alignment horizontal="right" vertical="center"/>
    </xf>
    <xf numFmtId="2" fontId="3" fillId="0" borderId="0" xfId="1" applyNumberFormat="1" applyFont="1" applyFill="1" applyAlignment="1">
      <alignment horizontal="left" vertical="center"/>
    </xf>
    <xf numFmtId="0" fontId="8" fillId="0" borderId="0" xfId="1" applyFont="1" applyAlignment="1">
      <alignment horizontal="center"/>
    </xf>
    <xf numFmtId="0" fontId="2" fillId="0" borderId="2" xfId="1" applyFont="1" applyFill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2" fontId="12" fillId="0" borderId="0" xfId="1" applyNumberFormat="1" applyFont="1" applyFill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/>
    </xf>
    <xf numFmtId="0" fontId="6" fillId="0" borderId="3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11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/>
    </xf>
    <xf numFmtId="0" fontId="3" fillId="0" borderId="0" xfId="1" applyFont="1" applyAlignment="1">
      <alignment horizontal="righ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0" fontId="6" fillId="0" borderId="9" xfId="1" applyFont="1" applyFill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</cellXfs>
  <cellStyles count="2">
    <cellStyle name="Normal 2" xfId="1"/>
    <cellStyle name="Обычный" xfId="0" builtinId="0"/>
  </cellStyles>
  <dxfs count="20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14</xdr:col>
      <xdr:colOff>24369</xdr:colOff>
      <xdr:row>84</xdr:row>
      <xdr:rowOff>71436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4735" r="6723"/>
        <a:stretch/>
      </xdr:blipFill>
      <xdr:spPr>
        <a:xfrm>
          <a:off x="0" y="9124949"/>
          <a:ext cx="12883119" cy="847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11</xdr:col>
      <xdr:colOff>0</xdr:colOff>
      <xdr:row>93</xdr:row>
      <xdr:rowOff>71436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1837" r="15246"/>
        <a:stretch/>
      </xdr:blipFill>
      <xdr:spPr>
        <a:xfrm>
          <a:off x="0" y="9124949"/>
          <a:ext cx="12858750" cy="102727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11</xdr:col>
      <xdr:colOff>0</xdr:colOff>
      <xdr:row>95</xdr:row>
      <xdr:rowOff>166686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5209" r="25189"/>
        <a:stretch/>
      </xdr:blipFill>
      <xdr:spPr>
        <a:xfrm>
          <a:off x="0" y="9124949"/>
          <a:ext cx="12858750" cy="10768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-1</xdr:rowOff>
    </xdr:from>
    <xdr:to>
      <xdr:col>11</xdr:col>
      <xdr:colOff>0</xdr:colOff>
      <xdr:row>99</xdr:row>
      <xdr:rowOff>157894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6336" r="9825"/>
        <a:stretch/>
      </xdr:blipFill>
      <xdr:spPr>
        <a:xfrm>
          <a:off x="0" y="9124949"/>
          <a:ext cx="12858750" cy="115593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42</xdr:row>
      <xdr:rowOff>0</xdr:rowOff>
    </xdr:from>
    <xdr:to>
      <xdr:col>10</xdr:col>
      <xdr:colOff>365124</xdr:colOff>
      <xdr:row>80</xdr:row>
      <xdr:rowOff>150251</xdr:rowOff>
    </xdr:to>
    <xdr:pic>
      <xdr:nvPicPr>
        <xdr:cNvPr id="2" name="Рисунок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1256" r="2370"/>
        <a:stretch/>
      </xdr:blipFill>
      <xdr:spPr>
        <a:xfrm>
          <a:off x="0" y="9124950"/>
          <a:ext cx="12852399" cy="7751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06" t="s">
        <v>222</v>
      </c>
      <c r="F1" s="106"/>
      <c r="G1" s="106"/>
      <c r="H1" s="106"/>
      <c r="I1" s="106"/>
      <c r="J1" s="106"/>
      <c r="L1" s="3" t="s">
        <v>0</v>
      </c>
      <c r="M1" s="4"/>
      <c r="N1" s="5">
        <v>2</v>
      </c>
    </row>
    <row r="2" spans="1:38" ht="16.5" customHeight="1">
      <c r="D2" s="9"/>
      <c r="E2" s="106"/>
      <c r="F2" s="106"/>
      <c r="G2" s="106"/>
      <c r="H2" s="106"/>
      <c r="I2" s="106"/>
      <c r="J2" s="106"/>
      <c r="L2" s="10" t="e">
        <f ca="1">INDIRECT("лоты!C"&amp;SUM(N1,3))</f>
        <v>#REF!</v>
      </c>
      <c r="M2" s="11" t="s">
        <v>1</v>
      </c>
      <c r="N2" s="12"/>
      <c r="O2" s="13"/>
      <c r="P2" s="87" t="s">
        <v>2</v>
      </c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06"/>
      <c r="F3" s="106"/>
      <c r="G3" s="106"/>
      <c r="H3" s="106"/>
      <c r="I3" s="106"/>
      <c r="J3" s="106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153</v>
      </c>
      <c r="M4" s="11" t="s">
        <v>4</v>
      </c>
      <c r="N4" s="12"/>
      <c r="O4" s="13"/>
      <c r="P4" s="107" t="s">
        <v>5</v>
      </c>
      <c r="Q4" s="107" t="s">
        <v>6</v>
      </c>
      <c r="R4" s="107" t="s">
        <v>7</v>
      </c>
      <c r="S4" s="107" t="s">
        <v>8</v>
      </c>
      <c r="T4" s="107" t="s">
        <v>9</v>
      </c>
      <c r="U4" s="107" t="s">
        <v>10</v>
      </c>
      <c r="V4" s="107" t="s">
        <v>11</v>
      </c>
      <c r="W4" s="107" t="s">
        <v>12</v>
      </c>
      <c r="X4" s="97" t="s">
        <v>13</v>
      </c>
      <c r="Y4" s="99" t="s">
        <v>14</v>
      </c>
      <c r="Z4" s="100"/>
      <c r="AA4" s="99" t="s">
        <v>15</v>
      </c>
      <c r="AB4" s="100"/>
      <c r="AI4" s="14"/>
      <c r="AJ4" s="14"/>
      <c r="AK4" s="15"/>
      <c r="AL4" s="14"/>
    </row>
    <row r="5" spans="1:38" ht="15" customHeight="1">
      <c r="B5" s="94" t="s">
        <v>90</v>
      </c>
      <c r="C5" s="94"/>
      <c r="D5" s="94"/>
      <c r="E5" s="94"/>
      <c r="F5" s="94"/>
      <c r="G5" s="94"/>
      <c r="H5" s="94"/>
      <c r="I5" s="94"/>
      <c r="J5" s="94"/>
      <c r="L5" s="18">
        <v>153</v>
      </c>
      <c r="M5" s="14" t="s">
        <v>16</v>
      </c>
      <c r="N5" s="17"/>
      <c r="O5" s="13"/>
      <c r="P5" s="108"/>
      <c r="Q5" s="108"/>
      <c r="R5" s="108"/>
      <c r="S5" s="108"/>
      <c r="T5" s="108"/>
      <c r="U5" s="108"/>
      <c r="V5" s="108"/>
      <c r="W5" s="108"/>
      <c r="X5" s="97"/>
      <c r="Y5" s="101"/>
      <c r="Z5" s="102"/>
      <c r="AA5" s="101"/>
      <c r="AB5" s="102"/>
      <c r="AI5" s="14"/>
      <c r="AJ5" s="14"/>
      <c r="AK5" s="15"/>
      <c r="AL5" s="14"/>
    </row>
    <row r="6" spans="1:38" ht="15.75" customHeight="1">
      <c r="B6" s="94"/>
      <c r="C6" s="94"/>
      <c r="D6" s="94"/>
      <c r="E6" s="94"/>
      <c r="F6" s="94"/>
      <c r="G6" s="94"/>
      <c r="H6" s="94"/>
      <c r="I6" s="94"/>
      <c r="J6" s="94"/>
      <c r="L6" s="19">
        <v>300</v>
      </c>
      <c r="M6" s="11" t="s">
        <v>17</v>
      </c>
      <c r="N6" s="11"/>
      <c r="P6" s="108"/>
      <c r="Q6" s="108"/>
      <c r="R6" s="108"/>
      <c r="S6" s="108"/>
      <c r="T6" s="108"/>
      <c r="U6" s="108"/>
      <c r="V6" s="108"/>
      <c r="W6" s="108"/>
      <c r="X6" s="97"/>
      <c r="Y6" s="101"/>
      <c r="Z6" s="102"/>
      <c r="AA6" s="101"/>
      <c r="AB6" s="102"/>
      <c r="AI6" s="14"/>
      <c r="AJ6" s="14"/>
      <c r="AK6" s="15"/>
      <c r="AL6" s="14"/>
    </row>
    <row r="7" spans="1:38" ht="15.75" customHeight="1">
      <c r="A7" s="20"/>
      <c r="L7" s="18">
        <v>301</v>
      </c>
      <c r="M7" s="14" t="s">
        <v>18</v>
      </c>
      <c r="N7" s="14"/>
      <c r="P7" s="109"/>
      <c r="Q7" s="109"/>
      <c r="R7" s="109"/>
      <c r="S7" s="109"/>
      <c r="T7" s="109"/>
      <c r="U7" s="109"/>
      <c r="V7" s="109"/>
      <c r="W7" s="109"/>
      <c r="X7" s="97"/>
      <c r="Y7" s="103"/>
      <c r="Z7" s="104"/>
      <c r="AA7" s="103"/>
      <c r="AB7" s="104"/>
      <c r="AI7" s="14"/>
      <c r="AJ7" s="14"/>
      <c r="AK7" s="15"/>
      <c r="AL7" s="14"/>
    </row>
    <row r="8" spans="1:38" ht="15.75" customHeight="1">
      <c r="A8" s="20"/>
      <c r="B8" s="94" t="s">
        <v>19</v>
      </c>
      <c r="C8" s="94"/>
      <c r="D8" s="94"/>
      <c r="E8" s="94"/>
      <c r="F8" s="94"/>
      <c r="G8" s="94"/>
      <c r="H8" s="94"/>
      <c r="I8" s="94"/>
      <c r="J8" s="94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05" t="s">
        <v>21</v>
      </c>
      <c r="Z8" s="105"/>
      <c r="AA8" s="105" t="s">
        <v>22</v>
      </c>
      <c r="AB8" s="105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4"/>
      <c r="C9" s="94"/>
      <c r="D9" s="94"/>
      <c r="E9" s="94"/>
      <c r="F9" s="94"/>
      <c r="G9" s="94"/>
      <c r="H9" s="94"/>
      <c r="I9" s="94"/>
      <c r="J9" s="94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05" t="s">
        <v>21</v>
      </c>
      <c r="Z9" s="105"/>
      <c r="AA9" s="105" t="s">
        <v>22</v>
      </c>
      <c r="AB9" s="105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2" t="s">
        <v>25</v>
      </c>
      <c r="C10" s="92"/>
      <c r="D10" s="92"/>
      <c r="E10" s="92"/>
      <c r="F10" s="92"/>
      <c r="G10" s="92"/>
      <c r="H10" s="92"/>
      <c r="I10" s="92"/>
      <c r="J10" s="92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05" t="s">
        <v>27</v>
      </c>
      <c r="Z10" s="105"/>
      <c r="AA10" s="105" t="s">
        <v>28</v>
      </c>
      <c r="AB10" s="105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2"/>
      <c r="C11" s="92"/>
      <c r="D11" s="92"/>
      <c r="E11" s="92"/>
      <c r="F11" s="92"/>
      <c r="G11" s="92"/>
      <c r="H11" s="92"/>
      <c r="I11" s="92"/>
      <c r="J11" s="92"/>
      <c r="L11" s="18" t="s">
        <v>91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05" t="s">
        <v>27</v>
      </c>
      <c r="Z11" s="105"/>
      <c r="AA11" s="105" t="s">
        <v>28</v>
      </c>
      <c r="AB11" s="105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98" t="s">
        <v>30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4" t="s">
        <v>31</v>
      </c>
      <c r="C14" s="94"/>
      <c r="D14" s="94"/>
      <c r="E14" s="94"/>
      <c r="F14" s="94"/>
      <c r="G14" s="94"/>
      <c r="H14" s="94"/>
      <c r="I14" s="94"/>
      <c r="J14" s="94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4"/>
      <c r="C15" s="94"/>
      <c r="D15" s="94"/>
      <c r="E15" s="94"/>
      <c r="F15" s="94"/>
      <c r="G15" s="94"/>
      <c r="H15" s="94"/>
      <c r="I15" s="94"/>
      <c r="J15" s="94"/>
      <c r="L15" s="25"/>
      <c r="M15" s="18"/>
      <c r="N15" s="18"/>
      <c r="O15" s="26"/>
      <c r="P15" s="96" t="s">
        <v>5</v>
      </c>
      <c r="Q15" s="96"/>
      <c r="R15" s="96"/>
      <c r="S15" s="96"/>
      <c r="T15" s="97" t="s">
        <v>32</v>
      </c>
      <c r="U15" s="97"/>
      <c r="V15" s="97"/>
      <c r="W15" s="97" t="s">
        <v>33</v>
      </c>
      <c r="X15" s="97"/>
      <c r="Y15" s="97"/>
      <c r="Z15" s="97" t="s">
        <v>34</v>
      </c>
      <c r="AA15" s="97"/>
      <c r="AB15" s="97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2" t="s">
        <v>69</v>
      </c>
      <c r="C16" s="92"/>
      <c r="D16" s="92"/>
      <c r="E16" s="92"/>
      <c r="F16" s="92"/>
      <c r="G16" s="92"/>
      <c r="H16" s="92"/>
      <c r="I16" s="92"/>
      <c r="J16" s="92"/>
      <c r="L16" s="25"/>
      <c r="M16" s="18"/>
      <c r="N16" s="18"/>
      <c r="O16" s="26"/>
      <c r="P16" s="96"/>
      <c r="Q16" s="96"/>
      <c r="R16" s="96"/>
      <c r="S16" s="96"/>
      <c r="T16" s="97"/>
      <c r="U16" s="97"/>
      <c r="V16" s="97"/>
      <c r="W16" s="97"/>
      <c r="X16" s="97"/>
      <c r="Y16" s="97"/>
      <c r="Z16" s="97"/>
      <c r="AA16" s="97"/>
      <c r="AB16" s="97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2"/>
      <c r="C17" s="92"/>
      <c r="D17" s="92"/>
      <c r="E17" s="92"/>
      <c r="F17" s="92"/>
      <c r="G17" s="92"/>
      <c r="H17" s="92"/>
      <c r="I17" s="92"/>
      <c r="J17" s="92"/>
      <c r="L17" s="18"/>
      <c r="M17" s="18"/>
      <c r="N17" s="18"/>
      <c r="O17" s="26"/>
      <c r="P17" s="96" t="s">
        <v>36</v>
      </c>
      <c r="Q17" s="96"/>
      <c r="R17" s="96"/>
      <c r="S17" s="96"/>
      <c r="T17" s="97" t="s">
        <v>37</v>
      </c>
      <c r="U17" s="97"/>
      <c r="V17" s="97"/>
      <c r="W17" s="97" t="s">
        <v>38</v>
      </c>
      <c r="X17" s="97"/>
      <c r="Y17" s="97"/>
      <c r="Z17" s="97" t="s">
        <v>36</v>
      </c>
      <c r="AA17" s="97"/>
      <c r="AB17" s="97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4" t="s">
        <v>39</v>
      </c>
      <c r="C19" s="94"/>
      <c r="D19" s="94"/>
      <c r="E19" s="94"/>
      <c r="F19" s="94"/>
      <c r="G19" s="94"/>
      <c r="H19" s="94"/>
      <c r="I19" s="94"/>
      <c r="J19" s="94"/>
      <c r="L19" s="18"/>
      <c r="M19" s="18"/>
      <c r="N19" s="18"/>
      <c r="O19" s="26"/>
      <c r="P19" s="95" t="s">
        <v>40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4"/>
      <c r="C20" s="94"/>
      <c r="D20" s="94"/>
      <c r="E20" s="94"/>
      <c r="F20" s="94"/>
      <c r="G20" s="94"/>
      <c r="H20" s="94"/>
      <c r="I20" s="94"/>
      <c r="J20" s="94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1" t="s">
        <v>5</v>
      </c>
      <c r="Q21" s="81" t="s">
        <v>41</v>
      </c>
      <c r="R21" s="79" t="s">
        <v>42</v>
      </c>
      <c r="S21" s="80"/>
      <c r="T21" s="79" t="s">
        <v>43</v>
      </c>
      <c r="U21" s="80"/>
      <c r="V21" s="33"/>
      <c r="W21" s="81" t="s">
        <v>5</v>
      </c>
      <c r="X21" s="81" t="s">
        <v>41</v>
      </c>
      <c r="Y21" s="79" t="s">
        <v>42</v>
      </c>
      <c r="Z21" s="80"/>
      <c r="AA21" s="79" t="s">
        <v>43</v>
      </c>
      <c r="AB21" s="80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2" t="s">
        <v>92</v>
      </c>
      <c r="C22" s="92"/>
      <c r="D22" s="92"/>
      <c r="E22" s="92"/>
      <c r="F22" s="92"/>
      <c r="G22" s="92"/>
      <c r="H22" s="92"/>
      <c r="I22" s="92"/>
      <c r="J22" s="92"/>
      <c r="P22" s="82"/>
      <c r="Q22" s="82"/>
      <c r="R22" s="81" t="s">
        <v>44</v>
      </c>
      <c r="S22" s="81" t="s">
        <v>45</v>
      </c>
      <c r="T22" s="81" t="s">
        <v>44</v>
      </c>
      <c r="U22" s="81" t="s">
        <v>45</v>
      </c>
      <c r="V22" s="33"/>
      <c r="W22" s="82"/>
      <c r="X22" s="82"/>
      <c r="Y22" s="81" t="s">
        <v>44</v>
      </c>
      <c r="Z22" s="81" t="s">
        <v>45</v>
      </c>
      <c r="AA22" s="81" t="s">
        <v>44</v>
      </c>
      <c r="AB22" s="81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2"/>
      <c r="C23" s="92"/>
      <c r="D23" s="92"/>
      <c r="E23" s="92"/>
      <c r="F23" s="92"/>
      <c r="G23" s="92"/>
      <c r="H23" s="92"/>
      <c r="I23" s="92"/>
      <c r="J23" s="92"/>
      <c r="P23" s="82"/>
      <c r="Q23" s="82"/>
      <c r="R23" s="82"/>
      <c r="S23" s="82"/>
      <c r="T23" s="82"/>
      <c r="U23" s="82"/>
      <c r="V23" s="33"/>
      <c r="W23" s="82"/>
      <c r="X23" s="82"/>
      <c r="Y23" s="82"/>
      <c r="Z23" s="82"/>
      <c r="AA23" s="82"/>
      <c r="AB23" s="8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2"/>
      <c r="Q24" s="82"/>
      <c r="R24" s="82"/>
      <c r="S24" s="82"/>
      <c r="T24" s="82"/>
      <c r="U24" s="82"/>
      <c r="V24" s="33"/>
      <c r="W24" s="82"/>
      <c r="X24" s="82"/>
      <c r="Y24" s="82"/>
      <c r="Z24" s="82"/>
      <c r="AA24" s="82"/>
      <c r="AB24" s="8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2"/>
      <c r="Q25" s="82"/>
      <c r="R25" s="82"/>
      <c r="S25" s="82"/>
      <c r="T25" s="82"/>
      <c r="U25" s="82"/>
      <c r="V25" s="33"/>
      <c r="W25" s="82"/>
      <c r="X25" s="82"/>
      <c r="Y25" s="82"/>
      <c r="Z25" s="82"/>
      <c r="AA25" s="82"/>
      <c r="AB25" s="8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2" t="s">
        <v>46</v>
      </c>
      <c r="C26" s="92"/>
      <c r="D26" s="92"/>
      <c r="E26" s="92"/>
      <c r="F26" s="92"/>
      <c r="G26" s="92"/>
      <c r="H26" s="92"/>
      <c r="I26" s="92"/>
      <c r="J26" s="92"/>
      <c r="P26" s="83"/>
      <c r="Q26" s="83"/>
      <c r="R26" s="83"/>
      <c r="S26" s="83"/>
      <c r="T26" s="83"/>
      <c r="U26" s="83"/>
      <c r="V26" s="34"/>
      <c r="W26" s="83"/>
      <c r="X26" s="83"/>
      <c r="Y26" s="83"/>
      <c r="Z26" s="83"/>
      <c r="AA26" s="83"/>
      <c r="AB26" s="8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2"/>
      <c r="C27" s="92"/>
      <c r="D27" s="92"/>
      <c r="E27" s="92"/>
      <c r="F27" s="92"/>
      <c r="G27" s="92"/>
      <c r="H27" s="92"/>
      <c r="I27" s="92"/>
      <c r="J27" s="92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2" t="s">
        <v>93</v>
      </c>
      <c r="C28" s="92"/>
      <c r="D28" s="92"/>
      <c r="E28" s="92"/>
      <c r="F28" s="92"/>
      <c r="G28" s="92"/>
      <c r="H28" s="92"/>
      <c r="I28" s="92"/>
      <c r="J28" s="92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2"/>
      <c r="C29" s="92"/>
      <c r="D29" s="92"/>
      <c r="E29" s="92"/>
      <c r="F29" s="92"/>
      <c r="G29" s="92"/>
      <c r="H29" s="92"/>
      <c r="I29" s="92"/>
      <c r="J29" s="92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2" t="s">
        <v>94</v>
      </c>
      <c r="C30" s="92"/>
      <c r="D30" s="92"/>
      <c r="E30" s="92"/>
      <c r="F30" s="92"/>
      <c r="G30" s="92"/>
      <c r="H30" s="92"/>
      <c r="I30" s="92"/>
      <c r="J30" s="92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2"/>
      <c r="C31" s="92"/>
      <c r="D31" s="92"/>
      <c r="E31" s="92"/>
      <c r="F31" s="92"/>
      <c r="G31" s="92"/>
      <c r="H31" s="92"/>
      <c r="I31" s="92"/>
      <c r="J31" s="92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4" t="s">
        <v>48</v>
      </c>
      <c r="C33" s="94"/>
      <c r="D33" s="94"/>
      <c r="E33" s="94"/>
      <c r="F33" s="94"/>
      <c r="G33" s="94"/>
      <c r="H33" s="94"/>
      <c r="I33" s="94"/>
      <c r="J33" s="94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1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1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4"/>
      <c r="C34" s="94"/>
      <c r="D34" s="94"/>
      <c r="E34" s="94"/>
      <c r="F34" s="94"/>
      <c r="G34" s="94"/>
      <c r="H34" s="94"/>
      <c r="I34" s="94"/>
      <c r="J34" s="94"/>
      <c r="N34" s="1">
        <v>390</v>
      </c>
      <c r="O34" s="7"/>
      <c r="P34" s="35">
        <v>1</v>
      </c>
      <c r="Q34" s="36">
        <v>0.27083333333333331</v>
      </c>
      <c r="R34" s="35">
        <v>1</v>
      </c>
      <c r="S34" s="35" t="s">
        <v>70</v>
      </c>
      <c r="T34" s="35">
        <v>1</v>
      </c>
      <c r="U34" s="35" t="s">
        <v>70</v>
      </c>
      <c r="V34" s="37">
        <f t="shared" si="0"/>
        <v>3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3" t="s">
        <v>51</v>
      </c>
      <c r="C35" s="93"/>
      <c r="D35" s="93"/>
      <c r="E35" s="91">
        <v>9.16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2</v>
      </c>
      <c r="S35" s="35" t="s">
        <v>70</v>
      </c>
      <c r="T35" s="35">
        <v>2</v>
      </c>
      <c r="U35" s="35" t="s">
        <v>70</v>
      </c>
      <c r="V35" s="37">
        <f t="shared" si="0"/>
        <v>3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3"/>
      <c r="C36" s="93"/>
      <c r="D36" s="93"/>
      <c r="E36" s="91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1</v>
      </c>
      <c r="S36" s="35" t="s">
        <v>70</v>
      </c>
      <c r="T36" s="35">
        <v>1</v>
      </c>
      <c r="U36" s="35" t="s">
        <v>70</v>
      </c>
      <c r="V36" s="37">
        <f t="shared" si="0"/>
        <v>3</v>
      </c>
      <c r="W36" s="40">
        <v>2</v>
      </c>
      <c r="X36" s="41">
        <v>0.3125</v>
      </c>
      <c r="Y36" s="35">
        <v>1</v>
      </c>
      <c r="Z36" s="35" t="s">
        <v>49</v>
      </c>
      <c r="AA36" s="35">
        <v>1</v>
      </c>
      <c r="AB36" s="35" t="s">
        <v>49</v>
      </c>
      <c r="AC36" s="37">
        <f t="shared" si="1"/>
        <v>2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3" t="s">
        <v>52</v>
      </c>
      <c r="C37" s="93"/>
      <c r="D37" s="93"/>
      <c r="E37" s="91">
        <v>9.1300000000000008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2</v>
      </c>
      <c r="S37" s="35" t="s">
        <v>70</v>
      </c>
      <c r="T37" s="35">
        <v>2</v>
      </c>
      <c r="U37" s="35" t="s">
        <v>70</v>
      </c>
      <c r="V37" s="37">
        <f t="shared" si="0"/>
        <v>3</v>
      </c>
      <c r="W37" s="40">
        <v>2</v>
      </c>
      <c r="X37" s="41">
        <v>0.33333333333333331</v>
      </c>
      <c r="Y37" s="35">
        <v>1</v>
      </c>
      <c r="Z37" s="35" t="s">
        <v>49</v>
      </c>
      <c r="AA37" s="35">
        <v>1</v>
      </c>
      <c r="AB37" s="35" t="s">
        <v>49</v>
      </c>
      <c r="AC37" s="37">
        <f t="shared" si="1"/>
        <v>2</v>
      </c>
    </row>
    <row r="38" spans="1:38" ht="15.75" customHeight="1">
      <c r="A38" s="20"/>
      <c r="B38" s="93"/>
      <c r="C38" s="93"/>
      <c r="D38" s="93"/>
      <c r="E38" s="91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1</v>
      </c>
      <c r="S38" s="35" t="s">
        <v>70</v>
      </c>
      <c r="T38" s="35">
        <v>1</v>
      </c>
      <c r="U38" s="35" t="s">
        <v>70</v>
      </c>
      <c r="V38" s="37">
        <f t="shared" si="0"/>
        <v>3</v>
      </c>
      <c r="W38" s="40">
        <v>2</v>
      </c>
      <c r="X38" s="41">
        <v>0.35416666666666669</v>
      </c>
      <c r="Y38" s="35">
        <v>1</v>
      </c>
      <c r="Z38" s="35" t="s">
        <v>49</v>
      </c>
      <c r="AA38" s="35">
        <v>1</v>
      </c>
      <c r="AB38" s="35" t="s">
        <v>49</v>
      </c>
      <c r="AC38" s="37">
        <f t="shared" si="1"/>
        <v>2</v>
      </c>
    </row>
    <row r="39" spans="1:38" ht="15.75" customHeight="1">
      <c r="A39" s="20"/>
      <c r="B39" s="85" t="s">
        <v>53</v>
      </c>
      <c r="C39" s="85"/>
      <c r="D39" s="85"/>
      <c r="E39" s="91">
        <v>18.29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2</v>
      </c>
      <c r="S39" s="35" t="s">
        <v>70</v>
      </c>
      <c r="T39" s="35">
        <v>2</v>
      </c>
      <c r="U39" s="35" t="s">
        <v>70</v>
      </c>
      <c r="V39" s="37">
        <f t="shared" si="0"/>
        <v>3</v>
      </c>
      <c r="W39" s="40">
        <v>2</v>
      </c>
      <c r="X39" s="41">
        <v>0.375</v>
      </c>
      <c r="Y39" s="35">
        <v>1</v>
      </c>
      <c r="Z39" s="35" t="s">
        <v>49</v>
      </c>
      <c r="AA39" s="35">
        <v>1</v>
      </c>
      <c r="AB39" s="35" t="s">
        <v>49</v>
      </c>
      <c r="AC39" s="37">
        <f t="shared" si="1"/>
        <v>2</v>
      </c>
    </row>
    <row r="40" spans="1:38" ht="15.75" customHeight="1">
      <c r="A40" s="20"/>
      <c r="B40" s="85"/>
      <c r="C40" s="85"/>
      <c r="D40" s="85"/>
      <c r="E40" s="91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1</v>
      </c>
      <c r="S40" s="35" t="s">
        <v>49</v>
      </c>
      <c r="T40" s="35">
        <v>1</v>
      </c>
      <c r="U40" s="35" t="s">
        <v>49</v>
      </c>
      <c r="V40" s="37">
        <f t="shared" si="0"/>
        <v>2</v>
      </c>
      <c r="W40" s="40">
        <v>2</v>
      </c>
      <c r="X40" s="41">
        <v>0.39583333333333331</v>
      </c>
      <c r="Y40" s="35">
        <v>1</v>
      </c>
      <c r="Z40" s="35" t="s">
        <v>49</v>
      </c>
      <c r="AA40" s="35">
        <v>1</v>
      </c>
      <c r="AB40" s="35" t="s">
        <v>49</v>
      </c>
      <c r="AC40" s="37">
        <f t="shared" si="1"/>
        <v>2</v>
      </c>
    </row>
    <row r="41" spans="1:38" ht="15.75" customHeight="1">
      <c r="A41" s="20"/>
      <c r="B41" s="85"/>
      <c r="C41" s="85"/>
      <c r="D41" s="85"/>
      <c r="E41" s="86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35" t="s">
        <v>49</v>
      </c>
      <c r="T41" s="35">
        <v>1</v>
      </c>
      <c r="U41" s="35" t="s">
        <v>49</v>
      </c>
      <c r="V41" s="37">
        <f t="shared" si="0"/>
        <v>2</v>
      </c>
      <c r="W41" s="40">
        <v>2</v>
      </c>
      <c r="X41" s="41">
        <v>0.41666666666666669</v>
      </c>
      <c r="Y41" s="35">
        <v>1</v>
      </c>
      <c r="Z41" s="35" t="s">
        <v>49</v>
      </c>
      <c r="AA41" s="35">
        <v>1</v>
      </c>
      <c r="AB41" s="35" t="s">
        <v>49</v>
      </c>
      <c r="AC41" s="37">
        <f t="shared" si="1"/>
        <v>2</v>
      </c>
    </row>
    <row r="42" spans="1:38" ht="15.75" customHeight="1">
      <c r="A42" s="20"/>
      <c r="B42" s="85"/>
      <c r="C42" s="85"/>
      <c r="D42" s="85"/>
      <c r="E42" s="86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1</v>
      </c>
      <c r="S42" s="35" t="s">
        <v>49</v>
      </c>
      <c r="T42" s="35">
        <v>1</v>
      </c>
      <c r="U42" s="35" t="s">
        <v>49</v>
      </c>
      <c r="V42" s="37">
        <f t="shared" si="0"/>
        <v>2</v>
      </c>
      <c r="W42" s="40">
        <v>2</v>
      </c>
      <c r="X42" s="41">
        <v>0.4375</v>
      </c>
      <c r="Y42" s="35">
        <v>1</v>
      </c>
      <c r="Z42" s="35" t="s">
        <v>49</v>
      </c>
      <c r="AA42" s="35">
        <v>1</v>
      </c>
      <c r="AB42" s="35" t="s">
        <v>49</v>
      </c>
      <c r="AC42" s="37">
        <f t="shared" si="1"/>
        <v>2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35" t="s">
        <v>49</v>
      </c>
      <c r="T43" s="35">
        <v>1</v>
      </c>
      <c r="U43" s="35" t="s">
        <v>49</v>
      </c>
      <c r="V43" s="37">
        <f t="shared" si="0"/>
        <v>2</v>
      </c>
      <c r="W43" s="40">
        <v>2</v>
      </c>
      <c r="X43" s="41">
        <v>0.45833333333333298</v>
      </c>
      <c r="Y43" s="35">
        <v>1</v>
      </c>
      <c r="Z43" s="35" t="s">
        <v>49</v>
      </c>
      <c r="AA43" s="35">
        <v>1</v>
      </c>
      <c r="AB43" s="35" t="s">
        <v>49</v>
      </c>
      <c r="AC43" s="37">
        <f t="shared" si="1"/>
        <v>2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1</v>
      </c>
      <c r="S44" s="35" t="s">
        <v>49</v>
      </c>
      <c r="T44" s="35">
        <v>1</v>
      </c>
      <c r="U44" s="35" t="s">
        <v>49</v>
      </c>
      <c r="V44" s="37">
        <f t="shared" si="0"/>
        <v>2</v>
      </c>
      <c r="W44" s="40">
        <v>2</v>
      </c>
      <c r="X44" s="41">
        <v>0.47916666666666702</v>
      </c>
      <c r="Y44" s="35">
        <v>1</v>
      </c>
      <c r="Z44" s="35" t="s">
        <v>49</v>
      </c>
      <c r="AA44" s="35">
        <v>1</v>
      </c>
      <c r="AB44" s="35" t="s">
        <v>49</v>
      </c>
      <c r="AC44" s="37">
        <f t="shared" si="1"/>
        <v>2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35" t="s">
        <v>49</v>
      </c>
      <c r="T45" s="35">
        <v>1</v>
      </c>
      <c r="U45" s="35" t="s">
        <v>49</v>
      </c>
      <c r="V45" s="37">
        <f t="shared" si="0"/>
        <v>2</v>
      </c>
      <c r="W45" s="40">
        <v>2</v>
      </c>
      <c r="X45" s="41">
        <v>0.5</v>
      </c>
      <c r="Y45" s="35">
        <v>1</v>
      </c>
      <c r="Z45" s="35" t="s">
        <v>49</v>
      </c>
      <c r="AA45" s="35">
        <v>1</v>
      </c>
      <c r="AB45" s="35" t="s">
        <v>49</v>
      </c>
      <c r="AC45" s="37">
        <f t="shared" si="1"/>
        <v>2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1</v>
      </c>
      <c r="S46" s="35" t="s">
        <v>49</v>
      </c>
      <c r="T46" s="35">
        <v>1</v>
      </c>
      <c r="U46" s="35" t="s">
        <v>49</v>
      </c>
      <c r="V46" s="37">
        <f t="shared" si="0"/>
        <v>2</v>
      </c>
      <c r="W46" s="40">
        <v>2</v>
      </c>
      <c r="X46" s="41">
        <v>0.52083333333333337</v>
      </c>
      <c r="Y46" s="35">
        <v>1</v>
      </c>
      <c r="Z46" s="35" t="s">
        <v>49</v>
      </c>
      <c r="AA46" s="35">
        <v>1</v>
      </c>
      <c r="AB46" s="35" t="s">
        <v>49</v>
      </c>
      <c r="AC46" s="37">
        <f t="shared" si="1"/>
        <v>2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35" t="s">
        <v>49</v>
      </c>
      <c r="T47" s="35">
        <v>1</v>
      </c>
      <c r="U47" s="35" t="s">
        <v>49</v>
      </c>
      <c r="V47" s="37">
        <f t="shared" si="0"/>
        <v>2</v>
      </c>
      <c r="W47" s="40">
        <v>2</v>
      </c>
      <c r="X47" s="41">
        <v>0.54166666666666663</v>
      </c>
      <c r="Y47" s="35">
        <v>1</v>
      </c>
      <c r="Z47" s="35" t="s">
        <v>49</v>
      </c>
      <c r="AA47" s="35">
        <v>1</v>
      </c>
      <c r="AB47" s="35" t="s">
        <v>49</v>
      </c>
      <c r="AC47" s="37">
        <f t="shared" si="1"/>
        <v>2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1</v>
      </c>
      <c r="S48" s="35" t="s">
        <v>49</v>
      </c>
      <c r="T48" s="35">
        <v>1</v>
      </c>
      <c r="U48" s="35" t="s">
        <v>49</v>
      </c>
      <c r="V48" s="37">
        <f t="shared" si="0"/>
        <v>2</v>
      </c>
      <c r="W48" s="40">
        <v>2</v>
      </c>
      <c r="X48" s="41">
        <v>0.5625</v>
      </c>
      <c r="Y48" s="35">
        <v>1</v>
      </c>
      <c r="Z48" s="35" t="s">
        <v>49</v>
      </c>
      <c r="AA48" s="35">
        <v>1</v>
      </c>
      <c r="AB48" s="35" t="s">
        <v>49</v>
      </c>
      <c r="AC48" s="37">
        <f t="shared" si="1"/>
        <v>2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35" t="s">
        <v>49</v>
      </c>
      <c r="T49" s="35">
        <v>1</v>
      </c>
      <c r="U49" s="35" t="s">
        <v>49</v>
      </c>
      <c r="V49" s="37">
        <f t="shared" si="0"/>
        <v>2</v>
      </c>
      <c r="W49" s="40">
        <v>2</v>
      </c>
      <c r="X49" s="41">
        <v>0.58333333333333337</v>
      </c>
      <c r="Y49" s="35">
        <v>1</v>
      </c>
      <c r="Z49" s="35" t="s">
        <v>49</v>
      </c>
      <c r="AA49" s="35">
        <v>1</v>
      </c>
      <c r="AB49" s="35" t="s">
        <v>49</v>
      </c>
      <c r="AC49" s="37">
        <f t="shared" si="1"/>
        <v>2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1</v>
      </c>
      <c r="S50" s="35" t="s">
        <v>49</v>
      </c>
      <c r="T50" s="35">
        <v>1</v>
      </c>
      <c r="U50" s="35" t="s">
        <v>49</v>
      </c>
      <c r="V50" s="37">
        <f t="shared" si="0"/>
        <v>2</v>
      </c>
      <c r="W50" s="40">
        <v>2</v>
      </c>
      <c r="X50" s="41">
        <v>0.60416666666666663</v>
      </c>
      <c r="Y50" s="35">
        <v>1</v>
      </c>
      <c r="Z50" s="35" t="s">
        <v>49</v>
      </c>
      <c r="AA50" s="35">
        <v>1</v>
      </c>
      <c r="AB50" s="35" t="s">
        <v>49</v>
      </c>
      <c r="AC50" s="37">
        <f t="shared" si="1"/>
        <v>2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1</v>
      </c>
      <c r="S51" s="35" t="s">
        <v>49</v>
      </c>
      <c r="T51" s="35">
        <v>1</v>
      </c>
      <c r="U51" s="35" t="s">
        <v>49</v>
      </c>
      <c r="V51" s="37">
        <f t="shared" si="0"/>
        <v>2</v>
      </c>
      <c r="W51" s="40">
        <v>2</v>
      </c>
      <c r="X51" s="41">
        <v>0.625</v>
      </c>
      <c r="Y51" s="35">
        <v>1</v>
      </c>
      <c r="Z51" s="35" t="s">
        <v>49</v>
      </c>
      <c r="AA51" s="35">
        <v>1</v>
      </c>
      <c r="AB51" s="35" t="s">
        <v>49</v>
      </c>
      <c r="AC51" s="37">
        <f t="shared" si="1"/>
        <v>2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1</v>
      </c>
      <c r="S52" s="35" t="s">
        <v>49</v>
      </c>
      <c r="T52" s="35">
        <v>1</v>
      </c>
      <c r="U52" s="35" t="s">
        <v>49</v>
      </c>
      <c r="V52" s="37">
        <f t="shared" si="0"/>
        <v>2</v>
      </c>
      <c r="W52" s="40">
        <v>2</v>
      </c>
      <c r="X52" s="41">
        <v>0.64583333333333337</v>
      </c>
      <c r="Y52" s="35">
        <v>1</v>
      </c>
      <c r="Z52" s="35" t="s">
        <v>49</v>
      </c>
      <c r="AA52" s="35">
        <v>1</v>
      </c>
      <c r="AB52" s="35" t="s">
        <v>49</v>
      </c>
      <c r="AC52" s="37">
        <f t="shared" si="1"/>
        <v>2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1</v>
      </c>
      <c r="S53" s="35" t="s">
        <v>49</v>
      </c>
      <c r="T53" s="35">
        <v>1</v>
      </c>
      <c r="U53" s="35" t="s">
        <v>49</v>
      </c>
      <c r="V53" s="37">
        <f t="shared" si="0"/>
        <v>2</v>
      </c>
      <c r="W53" s="40">
        <v>2</v>
      </c>
      <c r="X53" s="41">
        <v>0.66666666666666663</v>
      </c>
      <c r="Y53" s="35">
        <v>1</v>
      </c>
      <c r="Z53" s="35" t="s">
        <v>49</v>
      </c>
      <c r="AA53" s="35">
        <v>1</v>
      </c>
      <c r="AB53" s="35" t="s">
        <v>49</v>
      </c>
      <c r="AC53" s="37">
        <f t="shared" si="1"/>
        <v>2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1</v>
      </c>
      <c r="S54" s="35" t="s">
        <v>49</v>
      </c>
      <c r="T54" s="35">
        <v>1</v>
      </c>
      <c r="U54" s="35" t="s">
        <v>49</v>
      </c>
      <c r="V54" s="37">
        <f t="shared" si="0"/>
        <v>3</v>
      </c>
      <c r="W54" s="40">
        <v>2</v>
      </c>
      <c r="X54" s="41">
        <v>0.6875</v>
      </c>
      <c r="Y54" s="35">
        <v>1</v>
      </c>
      <c r="Z54" s="35" t="s">
        <v>49</v>
      </c>
      <c r="AA54" s="35">
        <v>1</v>
      </c>
      <c r="AB54" s="35" t="s">
        <v>49</v>
      </c>
      <c r="AC54" s="37">
        <f t="shared" si="1"/>
        <v>2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70</v>
      </c>
      <c r="T55" s="35">
        <v>2</v>
      </c>
      <c r="U55" s="35" t="s">
        <v>70</v>
      </c>
      <c r="V55" s="37">
        <f t="shared" si="0"/>
        <v>3</v>
      </c>
      <c r="W55" s="40">
        <v>2</v>
      </c>
      <c r="X55" s="41">
        <v>0.70833333333333337</v>
      </c>
      <c r="Y55" s="35">
        <v>1</v>
      </c>
      <c r="Z55" s="35" t="s">
        <v>49</v>
      </c>
      <c r="AA55" s="35">
        <v>1</v>
      </c>
      <c r="AB55" s="35" t="s">
        <v>49</v>
      </c>
      <c r="AC55" s="37">
        <f t="shared" si="1"/>
        <v>2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1</v>
      </c>
      <c r="S56" s="35" t="s">
        <v>70</v>
      </c>
      <c r="T56" s="35">
        <v>1</v>
      </c>
      <c r="U56" s="35" t="s">
        <v>70</v>
      </c>
      <c r="V56" s="37">
        <f t="shared" si="0"/>
        <v>3</v>
      </c>
      <c r="W56" s="40">
        <v>2</v>
      </c>
      <c r="X56" s="41">
        <v>0.72916666666666663</v>
      </c>
      <c r="Y56" s="35">
        <v>1</v>
      </c>
      <c r="Z56" s="35" t="s">
        <v>49</v>
      </c>
      <c r="AA56" s="35">
        <v>1</v>
      </c>
      <c r="AB56" s="35" t="s">
        <v>49</v>
      </c>
      <c r="AC56" s="37">
        <f t="shared" si="1"/>
        <v>2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70</v>
      </c>
      <c r="T57" s="35">
        <v>2</v>
      </c>
      <c r="U57" s="35" t="s">
        <v>70</v>
      </c>
      <c r="V57" s="37">
        <f t="shared" si="0"/>
        <v>3</v>
      </c>
      <c r="W57" s="40">
        <v>2</v>
      </c>
      <c r="X57" s="41">
        <v>0.75</v>
      </c>
      <c r="Y57" s="35">
        <v>1</v>
      </c>
      <c r="Z57" s="35" t="s">
        <v>49</v>
      </c>
      <c r="AA57" s="35">
        <v>1</v>
      </c>
      <c r="AB57" s="35" t="s">
        <v>49</v>
      </c>
      <c r="AC57" s="37">
        <f t="shared" si="1"/>
        <v>2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1</v>
      </c>
      <c r="S58" s="35" t="s">
        <v>70</v>
      </c>
      <c r="T58" s="35">
        <v>1</v>
      </c>
      <c r="U58" s="35" t="s">
        <v>70</v>
      </c>
      <c r="V58" s="37">
        <f t="shared" si="0"/>
        <v>3</v>
      </c>
      <c r="W58" s="40">
        <v>2</v>
      </c>
      <c r="X58" s="41">
        <v>0.77083333333333337</v>
      </c>
      <c r="Y58" s="35">
        <v>1</v>
      </c>
      <c r="Z58" s="35" t="s">
        <v>49</v>
      </c>
      <c r="AA58" s="35">
        <v>1</v>
      </c>
      <c r="AB58" s="35" t="s">
        <v>49</v>
      </c>
      <c r="AC58" s="37">
        <f t="shared" si="1"/>
        <v>2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35" t="s">
        <v>70</v>
      </c>
      <c r="T59" s="35">
        <v>2</v>
      </c>
      <c r="U59" s="35" t="s">
        <v>70</v>
      </c>
      <c r="V59" s="37">
        <f t="shared" si="0"/>
        <v>3</v>
      </c>
      <c r="W59" s="40">
        <v>2</v>
      </c>
      <c r="X59" s="41">
        <v>0.79166666666666663</v>
      </c>
      <c r="Y59" s="35">
        <v>1</v>
      </c>
      <c r="Z59" s="35" t="s">
        <v>49</v>
      </c>
      <c r="AA59" s="35">
        <v>1</v>
      </c>
      <c r="AB59" s="35" t="s">
        <v>49</v>
      </c>
      <c r="AC59" s="37">
        <f t="shared" si="1"/>
        <v>2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1</v>
      </c>
      <c r="S60" s="35" t="s">
        <v>70</v>
      </c>
      <c r="T60" s="35">
        <v>1</v>
      </c>
      <c r="U60" s="35" t="s">
        <v>70</v>
      </c>
      <c r="V60" s="37">
        <f t="shared" si="0"/>
        <v>2</v>
      </c>
      <c r="W60" s="40">
        <v>2</v>
      </c>
      <c r="X60" s="41">
        <v>0.8125</v>
      </c>
      <c r="Y60" s="35">
        <v>1</v>
      </c>
      <c r="Z60" s="35" t="s">
        <v>49</v>
      </c>
      <c r="AA60" s="35">
        <v>1</v>
      </c>
      <c r="AB60" s="35" t="s">
        <v>49</v>
      </c>
      <c r="AC60" s="37">
        <f t="shared" si="1"/>
        <v>2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49</v>
      </c>
      <c r="T61" s="35">
        <v>1</v>
      </c>
      <c r="U61" s="35" t="s">
        <v>49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49</v>
      </c>
      <c r="AA61" s="35">
        <v>1</v>
      </c>
      <c r="AB61" s="35" t="s">
        <v>49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49</v>
      </c>
      <c r="T62" s="35">
        <v>1</v>
      </c>
      <c r="U62" s="35" t="s">
        <v>49</v>
      </c>
      <c r="V62" s="37">
        <f t="shared" si="0"/>
        <v>2</v>
      </c>
      <c r="W62" s="40">
        <v>2</v>
      </c>
      <c r="X62" s="41">
        <v>0.85416666666666663</v>
      </c>
      <c r="Y62" s="35">
        <v>1</v>
      </c>
      <c r="Z62" s="35" t="s">
        <v>49</v>
      </c>
      <c r="AA62" s="35">
        <v>1</v>
      </c>
      <c r="AB62" s="35" t="s">
        <v>49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49</v>
      </c>
      <c r="T63" s="35">
        <v>1</v>
      </c>
      <c r="U63" s="35" t="s">
        <v>49</v>
      </c>
      <c r="V63" s="37">
        <f t="shared" si="0"/>
        <v>2</v>
      </c>
      <c r="W63" s="40">
        <v>2</v>
      </c>
      <c r="X63" s="41">
        <v>0.875</v>
      </c>
      <c r="Y63" s="35">
        <v>1</v>
      </c>
      <c r="Z63" s="35" t="s">
        <v>49</v>
      </c>
      <c r="AA63" s="35">
        <v>1</v>
      </c>
      <c r="AB63" s="35" t="s">
        <v>49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49</v>
      </c>
      <c r="T64" s="35">
        <v>1</v>
      </c>
      <c r="U64" s="35" t="s">
        <v>49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1</v>
      </c>
      <c r="AB64" s="35" t="s">
        <v>49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1</v>
      </c>
      <c r="U65" s="35" t="s">
        <v>49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1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74" t="s">
        <v>44</v>
      </c>
      <c r="Q75" s="75"/>
      <c r="R75" s="47">
        <f>SUM(R27:R74)</f>
        <v>39</v>
      </c>
      <c r="S75" s="47"/>
      <c r="T75" s="47">
        <f>SUM(T27:T74)</f>
        <v>39</v>
      </c>
      <c r="U75" s="47"/>
      <c r="V75" s="33"/>
      <c r="W75" s="74" t="s">
        <v>44</v>
      </c>
      <c r="X75" s="75"/>
      <c r="Y75" s="47">
        <f>SUM(Y27:Y74)</f>
        <v>33</v>
      </c>
      <c r="Z75" s="47"/>
      <c r="AA75" s="47">
        <f>SUM(AA27:AA74)</f>
        <v>33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87" t="s">
        <v>54</v>
      </c>
      <c r="E102" s="87"/>
      <c r="F102" s="87"/>
      <c r="G102" s="87"/>
      <c r="H102" s="87"/>
      <c r="I102" s="87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84" t="s">
        <v>55</v>
      </c>
      <c r="C104" s="88" t="s">
        <v>56</v>
      </c>
      <c r="D104" s="84" t="s">
        <v>57</v>
      </c>
      <c r="E104" s="84" t="s">
        <v>58</v>
      </c>
      <c r="F104" s="84" t="s">
        <v>59</v>
      </c>
      <c r="G104" s="84" t="s">
        <v>60</v>
      </c>
      <c r="H104" s="84" t="s">
        <v>61</v>
      </c>
      <c r="I104" s="84" t="s">
        <v>62</v>
      </c>
      <c r="J104" s="84" t="s">
        <v>63</v>
      </c>
      <c r="P104" s="76" t="s">
        <v>5</v>
      </c>
      <c r="Q104" s="76" t="s">
        <v>41</v>
      </c>
      <c r="R104" s="79" t="s">
        <v>42</v>
      </c>
      <c r="S104" s="80"/>
      <c r="T104" s="79" t="s">
        <v>43</v>
      </c>
      <c r="U104" s="80"/>
      <c r="V104" s="52"/>
      <c r="W104" s="76" t="s">
        <v>5</v>
      </c>
      <c r="X104" s="76" t="s">
        <v>41</v>
      </c>
      <c r="Y104" s="79" t="s">
        <v>42</v>
      </c>
      <c r="Z104" s="80"/>
      <c r="AA104" s="79" t="s">
        <v>43</v>
      </c>
      <c r="AB104" s="80"/>
      <c r="AH104" s="1"/>
    </row>
    <row r="105" spans="1:34" ht="15.75" customHeight="1">
      <c r="B105" s="84"/>
      <c r="C105" s="89"/>
      <c r="D105" s="84"/>
      <c r="E105" s="84"/>
      <c r="F105" s="84"/>
      <c r="G105" s="84"/>
      <c r="H105" s="84"/>
      <c r="I105" s="84"/>
      <c r="J105" s="84"/>
      <c r="P105" s="77"/>
      <c r="Q105" s="77"/>
      <c r="R105" s="81" t="s">
        <v>44</v>
      </c>
      <c r="S105" s="81" t="s">
        <v>45</v>
      </c>
      <c r="T105" s="81" t="s">
        <v>64</v>
      </c>
      <c r="U105" s="81" t="s">
        <v>45</v>
      </c>
      <c r="V105" s="52"/>
      <c r="W105" s="77"/>
      <c r="X105" s="77"/>
      <c r="Y105" s="81" t="s">
        <v>44</v>
      </c>
      <c r="Z105" s="81" t="s">
        <v>45</v>
      </c>
      <c r="AA105" s="81" t="s">
        <v>44</v>
      </c>
      <c r="AB105" s="81" t="s">
        <v>45</v>
      </c>
      <c r="AH105" s="1"/>
    </row>
    <row r="106" spans="1:34" ht="15.75" customHeight="1">
      <c r="B106" s="84"/>
      <c r="C106" s="89"/>
      <c r="D106" s="84"/>
      <c r="E106" s="84"/>
      <c r="F106" s="84"/>
      <c r="G106" s="84"/>
      <c r="H106" s="84"/>
      <c r="I106" s="84"/>
      <c r="J106" s="84"/>
      <c r="P106" s="77"/>
      <c r="Q106" s="77"/>
      <c r="R106" s="82"/>
      <c r="S106" s="82"/>
      <c r="T106" s="82"/>
      <c r="U106" s="82"/>
      <c r="V106" s="52"/>
      <c r="W106" s="77"/>
      <c r="X106" s="77"/>
      <c r="Y106" s="82"/>
      <c r="Z106" s="82"/>
      <c r="AA106" s="82"/>
      <c r="AB106" s="82"/>
    </row>
    <row r="107" spans="1:34" ht="15.75" customHeight="1">
      <c r="B107" s="84"/>
      <c r="C107" s="89"/>
      <c r="D107" s="84"/>
      <c r="E107" s="84"/>
      <c r="F107" s="84"/>
      <c r="G107" s="84"/>
      <c r="H107" s="84"/>
      <c r="I107" s="84"/>
      <c r="J107" s="84"/>
      <c r="P107" s="77"/>
      <c r="Q107" s="77"/>
      <c r="R107" s="82"/>
      <c r="S107" s="82"/>
      <c r="T107" s="82"/>
      <c r="U107" s="82"/>
      <c r="V107" s="52"/>
      <c r="W107" s="77"/>
      <c r="X107" s="77"/>
      <c r="Y107" s="82"/>
      <c r="Z107" s="82"/>
      <c r="AA107" s="82"/>
      <c r="AB107" s="82"/>
    </row>
    <row r="108" spans="1:34" ht="15.75" customHeight="1">
      <c r="B108" s="84"/>
      <c r="C108" s="89"/>
      <c r="D108" s="84"/>
      <c r="E108" s="84"/>
      <c r="F108" s="84"/>
      <c r="G108" s="84"/>
      <c r="H108" s="84"/>
      <c r="I108" s="84"/>
      <c r="J108" s="84"/>
      <c r="P108" s="77"/>
      <c r="Q108" s="77"/>
      <c r="R108" s="82"/>
      <c r="S108" s="82"/>
      <c r="T108" s="82"/>
      <c r="U108" s="82"/>
      <c r="V108" s="52"/>
      <c r="W108" s="77"/>
      <c r="X108" s="77"/>
      <c r="Y108" s="82"/>
      <c r="Z108" s="82"/>
      <c r="AA108" s="82"/>
      <c r="AB108" s="82"/>
    </row>
    <row r="109" spans="1:34" ht="15.75" customHeight="1">
      <c r="B109" s="84"/>
      <c r="C109" s="89"/>
      <c r="D109" s="84"/>
      <c r="E109" s="84"/>
      <c r="F109" s="84"/>
      <c r="G109" s="84"/>
      <c r="H109" s="84"/>
      <c r="I109" s="84"/>
      <c r="J109" s="84"/>
      <c r="P109" s="78"/>
      <c r="Q109" s="78"/>
      <c r="R109" s="83"/>
      <c r="S109" s="83"/>
      <c r="T109" s="83"/>
      <c r="U109" s="83"/>
      <c r="V109" s="52"/>
      <c r="W109" s="78"/>
      <c r="X109" s="78"/>
      <c r="Y109" s="83"/>
      <c r="Z109" s="83"/>
      <c r="AA109" s="83"/>
      <c r="AB109" s="83"/>
    </row>
    <row r="110" spans="1:34" ht="15.75" customHeight="1">
      <c r="B110" s="84"/>
      <c r="C110" s="89"/>
      <c r="D110" s="84"/>
      <c r="E110" s="84"/>
      <c r="F110" s="84"/>
      <c r="G110" s="84"/>
      <c r="H110" s="84"/>
      <c r="I110" s="84"/>
      <c r="J110" s="84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84"/>
      <c r="C111" s="90"/>
      <c r="D111" s="84"/>
      <c r="E111" s="84"/>
      <c r="F111" s="84"/>
      <c r="G111" s="84"/>
      <c r="H111" s="84"/>
      <c r="I111" s="84"/>
      <c r="J111" s="84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2568</v>
      </c>
      <c r="B112" s="58">
        <v>1</v>
      </c>
      <c r="C112" s="59" t="s">
        <v>95</v>
      </c>
      <c r="D112" s="60" t="s">
        <v>96</v>
      </c>
      <c r="E112" s="61">
        <v>55.741492163575302</v>
      </c>
      <c r="F112" s="61">
        <v>37.415339636568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1631</v>
      </c>
      <c r="B113" s="58">
        <f t="shared" ref="B113:B176" si="4">IF(C113=" ","",IF(C113=$L$9,B112,B112+1))</f>
        <v>2</v>
      </c>
      <c r="C113" s="59" t="s">
        <v>97</v>
      </c>
      <c r="D113" s="60" t="s">
        <v>97</v>
      </c>
      <c r="E113" s="61">
        <v>55.749824011144</v>
      </c>
      <c r="F113" s="61">
        <v>37.433396385269702</v>
      </c>
      <c r="G113" s="58">
        <f t="shared" ref="G113:G118" si="5">IF(M113&gt;0,0,IF(N113&gt;0,1,""))</f>
        <v>0</v>
      </c>
      <c r="H113" s="62">
        <v>1.6559999999999999</v>
      </c>
      <c r="I113" s="63">
        <f>IFERROR(IF(IF(ISERROR(H113-H112),"",H113-H112)&lt;0,"",H113-H112)," ")</f>
        <v>1.6559999999999999</v>
      </c>
      <c r="J113" s="58">
        <f t="shared" ref="J113:J125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1632</v>
      </c>
      <c r="B114" s="58">
        <f t="shared" si="4"/>
        <v>3</v>
      </c>
      <c r="C114" s="59" t="s">
        <v>98</v>
      </c>
      <c r="D114" s="60" t="s">
        <v>99</v>
      </c>
      <c r="E114" s="61">
        <v>55.750457478736699</v>
      </c>
      <c r="F114" s="61">
        <v>37.451310818055802</v>
      </c>
      <c r="G114" s="58">
        <f t="shared" si="5"/>
        <v>0</v>
      </c>
      <c r="H114" s="62">
        <v>2.8499999999999996</v>
      </c>
      <c r="I114" s="63">
        <f t="shared" ref="I114:I177" si="7">IFERROR(IF(IF(ISERROR(H114-H113),"",H114-H113)&lt;0,"",H114-H113)," ")</f>
        <v>1.1939999999999997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1582</v>
      </c>
      <c r="B115" s="58">
        <f t="shared" si="4"/>
        <v>4</v>
      </c>
      <c r="C115" s="59" t="s">
        <v>100</v>
      </c>
      <c r="D115" s="60" t="s">
        <v>99</v>
      </c>
      <c r="E115" s="61">
        <v>55.752938591225302</v>
      </c>
      <c r="F115" s="61">
        <v>37.457104810226703</v>
      </c>
      <c r="G115" s="58">
        <f t="shared" si="5"/>
        <v>0</v>
      </c>
      <c r="H115" s="62">
        <v>3.3179999999999996</v>
      </c>
      <c r="I115" s="63">
        <f t="shared" si="7"/>
        <v>0.46799999999999997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1583</v>
      </c>
      <c r="B116" s="58">
        <f t="shared" si="4"/>
        <v>5</v>
      </c>
      <c r="C116" s="59" t="s">
        <v>101</v>
      </c>
      <c r="D116" s="60" t="s">
        <v>99</v>
      </c>
      <c r="E116" s="61">
        <v>55.758060310490897</v>
      </c>
      <c r="F116" s="61">
        <v>37.464911590001002</v>
      </c>
      <c r="G116" s="58">
        <f t="shared" si="5"/>
        <v>0</v>
      </c>
      <c r="H116" s="62">
        <v>4.0739999999999998</v>
      </c>
      <c r="I116" s="63">
        <f t="shared" si="7"/>
        <v>0.75600000000000023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1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1</v>
      </c>
      <c r="AH116" s="65"/>
    </row>
    <row r="117" spans="1:34" ht="15.75" customHeight="1">
      <c r="A117" s="57">
        <v>1584</v>
      </c>
      <c r="B117" s="58">
        <f t="shared" si="4"/>
        <v>6</v>
      </c>
      <c r="C117" s="59" t="s">
        <v>102</v>
      </c>
      <c r="D117" s="60" t="s">
        <v>99</v>
      </c>
      <c r="E117" s="61">
        <v>55.762174867855599</v>
      </c>
      <c r="F117" s="61">
        <v>37.4670985953802</v>
      </c>
      <c r="G117" s="58">
        <f t="shared" si="5"/>
        <v>0</v>
      </c>
      <c r="H117" s="62">
        <v>4.5519999999999996</v>
      </c>
      <c r="I117" s="63">
        <f t="shared" si="7"/>
        <v>0.47799999999999976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1</v>
      </c>
      <c r="S117" s="22" t="s">
        <v>70</v>
      </c>
      <c r="T117" s="22">
        <v>1</v>
      </c>
      <c r="U117" s="22" t="s">
        <v>70</v>
      </c>
      <c r="V117" s="37">
        <f t="shared" si="2"/>
        <v>3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2</v>
      </c>
      <c r="AH117" s="65"/>
    </row>
    <row r="118" spans="1:34" ht="15.75" customHeight="1">
      <c r="A118" s="57">
        <v>1585</v>
      </c>
      <c r="B118" s="58">
        <f t="shared" si="4"/>
        <v>7</v>
      </c>
      <c r="C118" s="59" t="s">
        <v>103</v>
      </c>
      <c r="D118" s="60" t="s">
        <v>99</v>
      </c>
      <c r="E118" s="61">
        <v>55.764294874628803</v>
      </c>
      <c r="F118" s="61">
        <v>37.468339403187301</v>
      </c>
      <c r="G118" s="58">
        <f t="shared" si="5"/>
        <v>0</v>
      </c>
      <c r="H118" s="62">
        <v>4.8019999999999996</v>
      </c>
      <c r="I118" s="63">
        <f t="shared" si="7"/>
        <v>0.25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2</v>
      </c>
      <c r="S118" s="22" t="s">
        <v>70</v>
      </c>
      <c r="T118" s="22">
        <v>2</v>
      </c>
      <c r="U118" s="22" t="s">
        <v>70</v>
      </c>
      <c r="V118" s="37">
        <f t="shared" si="2"/>
        <v>3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37">
        <f t="shared" si="3"/>
        <v>2</v>
      </c>
      <c r="AH118" s="65"/>
    </row>
    <row r="119" spans="1:34" ht="15.75" customHeight="1">
      <c r="A119" s="57">
        <v>1586</v>
      </c>
      <c r="B119" s="58">
        <f t="shared" si="4"/>
        <v>8</v>
      </c>
      <c r="C119" s="59" t="s">
        <v>104</v>
      </c>
      <c r="D119" s="60" t="s">
        <v>105</v>
      </c>
      <c r="E119" s="61">
        <v>55.769751928054703</v>
      </c>
      <c r="F119" s="61">
        <v>37.474922041235402</v>
      </c>
      <c r="G119" s="58">
        <f t="shared" ref="G119:G129" si="8">IF(M120&gt;0,0,IF(N120&gt;0,1,""))</f>
        <v>0</v>
      </c>
      <c r="H119" s="62">
        <v>5.7149999999999999</v>
      </c>
      <c r="I119" s="63">
        <f t="shared" si="7"/>
        <v>0.91300000000000026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1</v>
      </c>
      <c r="S119" s="22" t="s">
        <v>70</v>
      </c>
      <c r="T119" s="22">
        <v>1</v>
      </c>
      <c r="U119" s="22" t="s">
        <v>70</v>
      </c>
      <c r="V119" s="37">
        <f t="shared" si="2"/>
        <v>3</v>
      </c>
      <c r="W119" s="40">
        <v>4</v>
      </c>
      <c r="X119" s="39">
        <v>0.3125</v>
      </c>
      <c r="Y119" s="22">
        <v>1</v>
      </c>
      <c r="Z119" s="22" t="s">
        <v>49</v>
      </c>
      <c r="AA119" s="22">
        <v>1</v>
      </c>
      <c r="AB119" s="22" t="s">
        <v>49</v>
      </c>
      <c r="AC119" s="37">
        <f t="shared" si="3"/>
        <v>2</v>
      </c>
      <c r="AH119" s="65"/>
    </row>
    <row r="120" spans="1:34" ht="15.75" customHeight="1">
      <c r="A120" s="57">
        <v>1587</v>
      </c>
      <c r="B120" s="58">
        <f t="shared" si="4"/>
        <v>9</v>
      </c>
      <c r="C120" s="59" t="s">
        <v>106</v>
      </c>
      <c r="D120" s="60" t="s">
        <v>105</v>
      </c>
      <c r="E120" s="61">
        <v>55.7740553298732</v>
      </c>
      <c r="F120" s="61">
        <v>37.477510030700799</v>
      </c>
      <c r="G120" s="58">
        <f t="shared" si="8"/>
        <v>0</v>
      </c>
      <c r="H120" s="62">
        <v>6.2249999999999996</v>
      </c>
      <c r="I120" s="63">
        <f t="shared" si="7"/>
        <v>0.50999999999999979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2</v>
      </c>
      <c r="S120" s="22" t="s">
        <v>70</v>
      </c>
      <c r="T120" s="22">
        <v>2</v>
      </c>
      <c r="U120" s="22" t="s">
        <v>70</v>
      </c>
      <c r="V120" s="37">
        <f t="shared" si="2"/>
        <v>3</v>
      </c>
      <c r="W120" s="40">
        <v>4</v>
      </c>
      <c r="X120" s="39">
        <v>0.33333333333333331</v>
      </c>
      <c r="Y120" s="22">
        <v>1</v>
      </c>
      <c r="Z120" s="22" t="s">
        <v>49</v>
      </c>
      <c r="AA120" s="22">
        <v>1</v>
      </c>
      <c r="AB120" s="22" t="s">
        <v>49</v>
      </c>
      <c r="AC120" s="37">
        <f t="shared" si="3"/>
        <v>2</v>
      </c>
      <c r="AH120" s="65"/>
    </row>
    <row r="121" spans="1:34" ht="15.75" customHeight="1">
      <c r="A121" s="57">
        <v>824</v>
      </c>
      <c r="B121" s="58">
        <f t="shared" si="4"/>
        <v>10</v>
      </c>
      <c r="C121" s="59" t="s">
        <v>107</v>
      </c>
      <c r="D121" s="60" t="s">
        <v>108</v>
      </c>
      <c r="E121" s="61">
        <v>55.773894126184302</v>
      </c>
      <c r="F121" s="61">
        <v>37.482411397036401</v>
      </c>
      <c r="G121" s="58">
        <f t="shared" si="8"/>
        <v>0</v>
      </c>
      <c r="H121" s="62">
        <v>6.5729999999999995</v>
      </c>
      <c r="I121" s="63">
        <f t="shared" si="7"/>
        <v>0.34799999999999986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1</v>
      </c>
      <c r="S121" s="22" t="s">
        <v>70</v>
      </c>
      <c r="T121" s="22">
        <v>1</v>
      </c>
      <c r="U121" s="22" t="s">
        <v>70</v>
      </c>
      <c r="V121" s="37">
        <f t="shared" si="2"/>
        <v>3</v>
      </c>
      <c r="W121" s="40">
        <v>4</v>
      </c>
      <c r="X121" s="39">
        <v>0.35416666666666669</v>
      </c>
      <c r="Y121" s="22">
        <v>1</v>
      </c>
      <c r="Z121" s="22" t="s">
        <v>49</v>
      </c>
      <c r="AA121" s="22">
        <v>1</v>
      </c>
      <c r="AB121" s="22" t="s">
        <v>49</v>
      </c>
      <c r="AC121" s="37">
        <f t="shared" si="3"/>
        <v>2</v>
      </c>
      <c r="AH121" s="65"/>
    </row>
    <row r="122" spans="1:34" ht="15.75" customHeight="1">
      <c r="A122" s="57">
        <v>1570</v>
      </c>
      <c r="B122" s="58">
        <f t="shared" si="4"/>
        <v>11</v>
      </c>
      <c r="C122" s="59" t="s">
        <v>109</v>
      </c>
      <c r="D122" s="60" t="s">
        <v>108</v>
      </c>
      <c r="E122" s="61">
        <v>55.772855338598603</v>
      </c>
      <c r="F122" s="61">
        <v>37.4891501378752</v>
      </c>
      <c r="G122" s="58">
        <f t="shared" si="8"/>
        <v>0</v>
      </c>
      <c r="H122" s="62">
        <v>7.0109999999999992</v>
      </c>
      <c r="I122" s="63">
        <f t="shared" si="7"/>
        <v>0.43799999999999972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2</v>
      </c>
      <c r="S122" s="22" t="s">
        <v>70</v>
      </c>
      <c r="T122" s="22">
        <v>2</v>
      </c>
      <c r="U122" s="22" t="s">
        <v>70</v>
      </c>
      <c r="V122" s="37">
        <f t="shared" si="2"/>
        <v>3</v>
      </c>
      <c r="W122" s="40">
        <v>4</v>
      </c>
      <c r="X122" s="39">
        <v>0.375</v>
      </c>
      <c r="Y122" s="22">
        <v>1</v>
      </c>
      <c r="Z122" s="22" t="s">
        <v>49</v>
      </c>
      <c r="AA122" s="22">
        <v>1</v>
      </c>
      <c r="AB122" s="22" t="s">
        <v>49</v>
      </c>
      <c r="AC122" s="37">
        <f t="shared" si="3"/>
        <v>2</v>
      </c>
      <c r="AH122" s="65"/>
    </row>
    <row r="123" spans="1:34" ht="15.75" customHeight="1">
      <c r="A123" s="57">
        <v>1098</v>
      </c>
      <c r="B123" s="58">
        <f t="shared" si="4"/>
        <v>12</v>
      </c>
      <c r="C123" s="59" t="s">
        <v>110</v>
      </c>
      <c r="D123" s="60" t="s">
        <v>108</v>
      </c>
      <c r="E123" s="61">
        <v>55.773788406029702</v>
      </c>
      <c r="F123" s="61">
        <v>37.498737888098802</v>
      </c>
      <c r="G123" s="58">
        <f t="shared" si="8"/>
        <v>0</v>
      </c>
      <c r="H123" s="62">
        <v>7.6939999999999991</v>
      </c>
      <c r="I123" s="63">
        <f t="shared" si="7"/>
        <v>0.68299999999999983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1</v>
      </c>
      <c r="S123" s="22" t="s">
        <v>49</v>
      </c>
      <c r="T123" s="22">
        <v>1</v>
      </c>
      <c r="U123" s="22" t="s">
        <v>49</v>
      </c>
      <c r="V123" s="37">
        <f t="shared" si="2"/>
        <v>2</v>
      </c>
      <c r="W123" s="40">
        <v>4</v>
      </c>
      <c r="X123" s="39">
        <v>0.39583333333333331</v>
      </c>
      <c r="Y123" s="22">
        <v>1</v>
      </c>
      <c r="Z123" s="22" t="s">
        <v>49</v>
      </c>
      <c r="AA123" s="22">
        <v>1</v>
      </c>
      <c r="AB123" s="22" t="s">
        <v>49</v>
      </c>
      <c r="AC123" s="37">
        <f t="shared" si="3"/>
        <v>2</v>
      </c>
      <c r="AH123" s="65"/>
    </row>
    <row r="124" spans="1:34" ht="15.75" customHeight="1">
      <c r="A124" s="57">
        <v>15968</v>
      </c>
      <c r="B124" s="58">
        <f t="shared" si="4"/>
        <v>13</v>
      </c>
      <c r="C124" s="59" t="s">
        <v>111</v>
      </c>
      <c r="D124" s="60" t="s">
        <v>112</v>
      </c>
      <c r="E124" s="61">
        <v>55.777699307734402</v>
      </c>
      <c r="F124" s="61">
        <v>37.5117710739597</v>
      </c>
      <c r="G124" s="58">
        <f t="shared" si="8"/>
        <v>0</v>
      </c>
      <c r="H124" s="62">
        <v>8.6399999999999988</v>
      </c>
      <c r="I124" s="63">
        <f t="shared" si="7"/>
        <v>0.94599999999999973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1</v>
      </c>
      <c r="S124" s="22" t="s">
        <v>49</v>
      </c>
      <c r="T124" s="22">
        <v>1</v>
      </c>
      <c r="U124" s="22" t="s">
        <v>49</v>
      </c>
      <c r="V124" s="37">
        <f t="shared" si="2"/>
        <v>2</v>
      </c>
      <c r="W124" s="40">
        <v>4</v>
      </c>
      <c r="X124" s="39">
        <v>0.41666666666666669</v>
      </c>
      <c r="Y124" s="22">
        <v>1</v>
      </c>
      <c r="Z124" s="22" t="s">
        <v>49</v>
      </c>
      <c r="AA124" s="22">
        <v>1</v>
      </c>
      <c r="AB124" s="22" t="s">
        <v>49</v>
      </c>
      <c r="AC124" s="37">
        <f t="shared" si="3"/>
        <v>2</v>
      </c>
      <c r="AH124" s="65"/>
    </row>
    <row r="125" spans="1:34" ht="15.75" customHeight="1">
      <c r="A125" s="57">
        <v>1724</v>
      </c>
      <c r="B125" s="58">
        <f t="shared" si="4"/>
        <v>14</v>
      </c>
      <c r="C125" s="59" t="s">
        <v>91</v>
      </c>
      <c r="D125" s="60" t="s">
        <v>112</v>
      </c>
      <c r="E125" s="61">
        <v>55.776870487694502</v>
      </c>
      <c r="F125" s="61">
        <v>37.516573143770799</v>
      </c>
      <c r="G125" s="58">
        <f t="shared" si="8"/>
        <v>0</v>
      </c>
      <c r="H125" s="62">
        <v>8.9509999999999987</v>
      </c>
      <c r="I125" s="63">
        <f t="shared" si="7"/>
        <v>0.31099999999999994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1</v>
      </c>
      <c r="S125" s="22" t="s">
        <v>49</v>
      </c>
      <c r="T125" s="22">
        <v>1</v>
      </c>
      <c r="U125" s="22" t="s">
        <v>49</v>
      </c>
      <c r="V125" s="37">
        <f t="shared" si="2"/>
        <v>2</v>
      </c>
      <c r="W125" s="40">
        <v>4</v>
      </c>
      <c r="X125" s="39">
        <v>0.4375</v>
      </c>
      <c r="Y125" s="22">
        <v>1</v>
      </c>
      <c r="Z125" s="22" t="s">
        <v>49</v>
      </c>
      <c r="AA125" s="22">
        <v>1</v>
      </c>
      <c r="AB125" s="22" t="s">
        <v>49</v>
      </c>
      <c r="AC125" s="37">
        <f t="shared" si="3"/>
        <v>2</v>
      </c>
      <c r="AH125" s="65"/>
    </row>
    <row r="126" spans="1:34" ht="15.75" customHeight="1">
      <c r="A126" s="57">
        <v>1734</v>
      </c>
      <c r="B126" s="58">
        <f t="shared" si="4"/>
        <v>14</v>
      </c>
      <c r="C126" s="59" t="s">
        <v>23</v>
      </c>
      <c r="D126" s="60" t="s">
        <v>67</v>
      </c>
      <c r="E126" s="61" t="s">
        <v>67</v>
      </c>
      <c r="F126" s="61" t="s">
        <v>67</v>
      </c>
      <c r="G126" s="58">
        <f t="shared" si="8"/>
        <v>0</v>
      </c>
      <c r="H126" s="62">
        <v>9.1609999999999996</v>
      </c>
      <c r="I126" s="63">
        <f t="shared" si="7"/>
        <v>0.21000000000000085</v>
      </c>
      <c r="J126" s="58" t="str">
        <f>IF(AND(M127&gt;0,M127&lt;999),M127,IF(AND(N127&gt;0,N127&lt;999),N127," "))</f>
        <v xml:space="preserve"> 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1</v>
      </c>
      <c r="S126" s="22" t="s">
        <v>49</v>
      </c>
      <c r="T126" s="22">
        <v>1</v>
      </c>
      <c r="U126" s="22" t="s">
        <v>49</v>
      </c>
      <c r="V126" s="37">
        <f t="shared" si="2"/>
        <v>2</v>
      </c>
      <c r="W126" s="40">
        <v>4</v>
      </c>
      <c r="X126" s="39">
        <v>0.45833333333333298</v>
      </c>
      <c r="Y126" s="22">
        <v>1</v>
      </c>
      <c r="Z126" s="22" t="s">
        <v>49</v>
      </c>
      <c r="AA126" s="22">
        <v>1</v>
      </c>
      <c r="AB126" s="22" t="s">
        <v>49</v>
      </c>
      <c r="AC126" s="37">
        <f t="shared" si="3"/>
        <v>2</v>
      </c>
      <c r="AH126" s="65"/>
    </row>
    <row r="127" spans="1:34" ht="15.75" customHeight="1">
      <c r="A127" s="57" t="s">
        <v>23</v>
      </c>
      <c r="B127" s="58">
        <f t="shared" si="4"/>
        <v>15</v>
      </c>
      <c r="C127" s="59" t="s">
        <v>91</v>
      </c>
      <c r="D127" s="60" t="s">
        <v>112</v>
      </c>
      <c r="E127" s="61">
        <v>55.777483009470899</v>
      </c>
      <c r="F127" s="61">
        <v>37.516136882713703</v>
      </c>
      <c r="G127" s="58">
        <f t="shared" si="8"/>
        <v>1</v>
      </c>
      <c r="H127" s="62">
        <v>0</v>
      </c>
      <c r="I127" s="63" t="str">
        <f t="shared" si="7"/>
        <v/>
      </c>
      <c r="J127" s="58">
        <f>IF(AND(M128&gt;0,M128&lt;999),M128,IF(AND(N128&gt;0,N128&lt;999),N128," "))</f>
        <v>1</v>
      </c>
      <c r="L127" s="14">
        <v>16</v>
      </c>
      <c r="M127" s="64">
        <v>999</v>
      </c>
      <c r="N127" s="64">
        <v>0</v>
      </c>
      <c r="O127" s="56"/>
      <c r="P127" s="66">
        <v>3</v>
      </c>
      <c r="Q127" s="67">
        <v>0.47916666666666702</v>
      </c>
      <c r="R127" s="22">
        <v>1</v>
      </c>
      <c r="S127" s="22" t="s">
        <v>49</v>
      </c>
      <c r="T127" s="22">
        <v>1</v>
      </c>
      <c r="U127" s="22" t="s">
        <v>49</v>
      </c>
      <c r="V127" s="37">
        <f t="shared" si="2"/>
        <v>2</v>
      </c>
      <c r="W127" s="40">
        <v>4</v>
      </c>
      <c r="X127" s="39">
        <v>0.47916666666666702</v>
      </c>
      <c r="Y127" s="22">
        <v>1</v>
      </c>
      <c r="Z127" s="22" t="s">
        <v>49</v>
      </c>
      <c r="AA127" s="22">
        <v>1</v>
      </c>
      <c r="AB127" s="22" t="s">
        <v>49</v>
      </c>
      <c r="AC127" s="37">
        <f t="shared" si="3"/>
        <v>2</v>
      </c>
      <c r="AH127" s="65"/>
    </row>
    <row r="128" spans="1:34" ht="15.75" customHeight="1">
      <c r="A128" s="57">
        <v>1567</v>
      </c>
      <c r="B128" s="58">
        <f t="shared" si="4"/>
        <v>16</v>
      </c>
      <c r="C128" s="59" t="s">
        <v>111</v>
      </c>
      <c r="D128" s="60" t="s">
        <v>112</v>
      </c>
      <c r="E128" s="61">
        <v>55.777965363069299</v>
      </c>
      <c r="F128" s="61">
        <v>37.511580843412801</v>
      </c>
      <c r="G128" s="58">
        <f t="shared" si="8"/>
        <v>1</v>
      </c>
      <c r="H128" s="62">
        <v>0.36299999999999999</v>
      </c>
      <c r="I128" s="63">
        <f t="shared" si="7"/>
        <v>0.36299999999999999</v>
      </c>
      <c r="J128" s="58">
        <f t="shared" ref="J128:J140" si="9">IF(AND(M129&gt;0,M129&lt;999),M129,IF(AND(N129&gt;0,N129&lt;999),N129," "))</f>
        <v>2</v>
      </c>
      <c r="L128" s="14">
        <v>17</v>
      </c>
      <c r="M128" s="64">
        <v>0</v>
      </c>
      <c r="N128" s="64">
        <v>1</v>
      </c>
      <c r="O128" s="56"/>
      <c r="P128" s="66">
        <v>3</v>
      </c>
      <c r="Q128" s="67">
        <v>0.5</v>
      </c>
      <c r="R128" s="22">
        <v>1</v>
      </c>
      <c r="S128" s="22" t="s">
        <v>49</v>
      </c>
      <c r="T128" s="22">
        <v>1</v>
      </c>
      <c r="U128" s="22" t="s">
        <v>49</v>
      </c>
      <c r="V128" s="37">
        <f t="shared" si="2"/>
        <v>2</v>
      </c>
      <c r="W128" s="40">
        <v>4</v>
      </c>
      <c r="X128" s="39">
        <v>0.5</v>
      </c>
      <c r="Y128" s="22">
        <v>1</v>
      </c>
      <c r="Z128" s="22" t="s">
        <v>49</v>
      </c>
      <c r="AA128" s="22">
        <v>1</v>
      </c>
      <c r="AB128" s="22" t="s">
        <v>49</v>
      </c>
      <c r="AC128" s="37">
        <f t="shared" si="3"/>
        <v>2</v>
      </c>
      <c r="AH128" s="65"/>
    </row>
    <row r="129" spans="1:34" ht="15.75" customHeight="1">
      <c r="A129" s="57">
        <v>1731</v>
      </c>
      <c r="B129" s="58">
        <f t="shared" si="4"/>
        <v>17</v>
      </c>
      <c r="C129" s="59" t="s">
        <v>110</v>
      </c>
      <c r="D129" s="60" t="s">
        <v>108</v>
      </c>
      <c r="E129" s="61">
        <v>55.774851699063703</v>
      </c>
      <c r="F129" s="61">
        <v>37.500485454855799</v>
      </c>
      <c r="G129" s="58">
        <f t="shared" si="8"/>
        <v>1</v>
      </c>
      <c r="H129" s="62">
        <f t="shared" ref="H129:H141" si="10">H128+I129</f>
        <v>1.163</v>
      </c>
      <c r="I129" s="63">
        <v>0.8</v>
      </c>
      <c r="J129" s="58">
        <f t="shared" si="9"/>
        <v>3</v>
      </c>
      <c r="L129" s="14">
        <v>18</v>
      </c>
      <c r="M129" s="64">
        <v>0</v>
      </c>
      <c r="N129" s="64">
        <v>2</v>
      </c>
      <c r="O129" s="56"/>
      <c r="P129" s="66">
        <v>3</v>
      </c>
      <c r="Q129" s="67">
        <v>0.52083333333333337</v>
      </c>
      <c r="R129" s="22">
        <v>1</v>
      </c>
      <c r="S129" s="22" t="s">
        <v>49</v>
      </c>
      <c r="T129" s="22">
        <v>1</v>
      </c>
      <c r="U129" s="22" t="s">
        <v>49</v>
      </c>
      <c r="V129" s="37">
        <f t="shared" si="2"/>
        <v>2</v>
      </c>
      <c r="W129" s="40">
        <v>4</v>
      </c>
      <c r="X129" s="39">
        <v>0.52083333333333337</v>
      </c>
      <c r="Y129" s="22">
        <v>1</v>
      </c>
      <c r="Z129" s="22" t="s">
        <v>49</v>
      </c>
      <c r="AA129" s="22">
        <v>1</v>
      </c>
      <c r="AB129" s="22" t="s">
        <v>49</v>
      </c>
      <c r="AC129" s="37">
        <f t="shared" si="3"/>
        <v>2</v>
      </c>
      <c r="AH129" s="65"/>
    </row>
    <row r="130" spans="1:34" ht="15.75" customHeight="1">
      <c r="A130" s="57">
        <v>17123</v>
      </c>
      <c r="B130" s="58">
        <f t="shared" si="4"/>
        <v>18</v>
      </c>
      <c r="C130" s="59" t="s">
        <v>113</v>
      </c>
      <c r="D130" s="60" t="s">
        <v>108</v>
      </c>
      <c r="E130" s="61">
        <v>55.772350560384098</v>
      </c>
      <c r="F130" s="61">
        <v>37.4942166567564</v>
      </c>
      <c r="G130" s="58">
        <f>IF(M131&gt;0,0,IF(N131&gt;0,1,""))</f>
        <v>1</v>
      </c>
      <c r="H130" s="62">
        <f t="shared" si="10"/>
        <v>1.7629999999999999</v>
      </c>
      <c r="I130" s="63">
        <v>0.6</v>
      </c>
      <c r="J130" s="58">
        <f t="shared" si="9"/>
        <v>4</v>
      </c>
      <c r="L130" s="14">
        <v>19</v>
      </c>
      <c r="M130" s="64">
        <v>0</v>
      </c>
      <c r="N130" s="64">
        <v>3</v>
      </c>
      <c r="O130" s="56" t="s">
        <v>67</v>
      </c>
      <c r="P130" s="66">
        <v>3</v>
      </c>
      <c r="Q130" s="67">
        <v>0.54166666666666663</v>
      </c>
      <c r="R130" s="22">
        <v>1</v>
      </c>
      <c r="S130" s="22" t="s">
        <v>49</v>
      </c>
      <c r="T130" s="22">
        <v>1</v>
      </c>
      <c r="U130" s="22" t="s">
        <v>49</v>
      </c>
      <c r="V130" s="37">
        <f t="shared" si="2"/>
        <v>2</v>
      </c>
      <c r="W130" s="40">
        <v>4</v>
      </c>
      <c r="X130" s="39">
        <v>0.54166666666666663</v>
      </c>
      <c r="Y130" s="22">
        <v>1</v>
      </c>
      <c r="Z130" s="22" t="s">
        <v>49</v>
      </c>
      <c r="AA130" s="22">
        <v>1</v>
      </c>
      <c r="AB130" s="22" t="s">
        <v>49</v>
      </c>
      <c r="AC130" s="37">
        <f t="shared" si="3"/>
        <v>2</v>
      </c>
      <c r="AH130" s="65"/>
    </row>
    <row r="131" spans="1:34" ht="15.75" customHeight="1">
      <c r="A131" s="57">
        <v>746</v>
      </c>
      <c r="B131" s="58">
        <f t="shared" si="4"/>
        <v>19</v>
      </c>
      <c r="C131" s="59" t="s">
        <v>109</v>
      </c>
      <c r="D131" s="60" t="s">
        <v>108</v>
      </c>
      <c r="E131" s="61">
        <v>55.773189355573699</v>
      </c>
      <c r="F131" s="61">
        <v>37.4891076352976</v>
      </c>
      <c r="G131" s="58">
        <f>IF(M132&gt;0,0,IF(N132&gt;0,1,""))</f>
        <v>1</v>
      </c>
      <c r="H131" s="62">
        <f t="shared" si="10"/>
        <v>1.9629999999999999</v>
      </c>
      <c r="I131" s="63">
        <v>0.2</v>
      </c>
      <c r="J131" s="58">
        <f t="shared" si="9"/>
        <v>5</v>
      </c>
      <c r="L131" s="14">
        <v>20</v>
      </c>
      <c r="M131" s="64">
        <v>0</v>
      </c>
      <c r="N131" s="64">
        <v>4</v>
      </c>
      <c r="O131" s="56"/>
      <c r="P131" s="66">
        <v>3</v>
      </c>
      <c r="Q131" s="67">
        <v>0.5625</v>
      </c>
      <c r="R131" s="22">
        <v>1</v>
      </c>
      <c r="S131" s="22" t="s">
        <v>49</v>
      </c>
      <c r="T131" s="22">
        <v>1</v>
      </c>
      <c r="U131" s="22" t="s">
        <v>49</v>
      </c>
      <c r="V131" s="37">
        <f t="shared" si="2"/>
        <v>2</v>
      </c>
      <c r="W131" s="40">
        <v>4</v>
      </c>
      <c r="X131" s="39">
        <v>0.5625</v>
      </c>
      <c r="Y131" s="22">
        <v>1</v>
      </c>
      <c r="Z131" s="22" t="s">
        <v>49</v>
      </c>
      <c r="AA131" s="22">
        <v>1</v>
      </c>
      <c r="AB131" s="22" t="s">
        <v>49</v>
      </c>
      <c r="AC131" s="37">
        <f t="shared" si="3"/>
        <v>2</v>
      </c>
      <c r="AH131" s="65"/>
    </row>
    <row r="132" spans="1:34" ht="15.75" customHeight="1">
      <c r="A132" s="57">
        <v>827</v>
      </c>
      <c r="B132" s="58">
        <f t="shared" si="4"/>
        <v>20</v>
      </c>
      <c r="C132" s="59" t="s">
        <v>107</v>
      </c>
      <c r="D132" s="60" t="s">
        <v>105</v>
      </c>
      <c r="E132" s="61">
        <v>55.774297592478298</v>
      </c>
      <c r="F132" s="61">
        <v>37.482705597309597</v>
      </c>
      <c r="G132" s="58">
        <f>IF(M133&gt;0,0,IF(N133&gt;0,1,""))</f>
        <v>1</v>
      </c>
      <c r="H132" s="62">
        <f t="shared" si="10"/>
        <v>2.3729999999999998</v>
      </c>
      <c r="I132" s="63">
        <v>0.41</v>
      </c>
      <c r="J132" s="58">
        <f t="shared" si="9"/>
        <v>6</v>
      </c>
      <c r="L132" s="14">
        <v>21</v>
      </c>
      <c r="M132" s="64">
        <v>0</v>
      </c>
      <c r="N132" s="64">
        <v>5</v>
      </c>
      <c r="O132" s="56"/>
      <c r="P132" s="66">
        <v>3</v>
      </c>
      <c r="Q132" s="67">
        <v>0.58333333333333337</v>
      </c>
      <c r="R132" s="22">
        <v>1</v>
      </c>
      <c r="S132" s="22" t="s">
        <v>49</v>
      </c>
      <c r="T132" s="22">
        <v>1</v>
      </c>
      <c r="U132" s="22" t="s">
        <v>49</v>
      </c>
      <c r="V132" s="37">
        <f t="shared" si="2"/>
        <v>2</v>
      </c>
      <c r="W132" s="40">
        <v>4</v>
      </c>
      <c r="X132" s="39">
        <v>0.58333333333333337</v>
      </c>
      <c r="Y132" s="22">
        <v>1</v>
      </c>
      <c r="Z132" s="22" t="s">
        <v>49</v>
      </c>
      <c r="AA132" s="22">
        <v>1</v>
      </c>
      <c r="AB132" s="22" t="s">
        <v>49</v>
      </c>
      <c r="AC132" s="37">
        <f t="shared" si="3"/>
        <v>2</v>
      </c>
      <c r="AH132" s="65"/>
    </row>
    <row r="133" spans="1:34" ht="15.75" customHeight="1">
      <c r="A133" s="57">
        <v>751</v>
      </c>
      <c r="B133" s="58">
        <f t="shared" si="4"/>
        <v>21</v>
      </c>
      <c r="C133" s="59" t="s">
        <v>104</v>
      </c>
      <c r="D133" s="60" t="s">
        <v>105</v>
      </c>
      <c r="E133" s="61">
        <v>55.769451742695502</v>
      </c>
      <c r="F133" s="61">
        <v>37.4742303529328</v>
      </c>
      <c r="G133" s="58">
        <f>IF(M134&gt;0,0,IF(N134&gt;0,1,""))</f>
        <v>1</v>
      </c>
      <c r="H133" s="62">
        <f t="shared" si="10"/>
        <v>3.3029999999999999</v>
      </c>
      <c r="I133" s="63">
        <v>0.93</v>
      </c>
      <c r="J133" s="58">
        <f t="shared" si="9"/>
        <v>7</v>
      </c>
      <c r="L133" s="14">
        <v>22</v>
      </c>
      <c r="M133" s="64">
        <v>0</v>
      </c>
      <c r="N133" s="64">
        <v>6</v>
      </c>
      <c r="O133" s="56"/>
      <c r="P133" s="66">
        <v>3</v>
      </c>
      <c r="Q133" s="67">
        <v>0.60416666666666663</v>
      </c>
      <c r="R133" s="22">
        <v>1</v>
      </c>
      <c r="S133" s="22" t="s">
        <v>49</v>
      </c>
      <c r="T133" s="22">
        <v>1</v>
      </c>
      <c r="U133" s="22" t="s">
        <v>49</v>
      </c>
      <c r="V133" s="37">
        <f t="shared" si="2"/>
        <v>2</v>
      </c>
      <c r="W133" s="40">
        <v>4</v>
      </c>
      <c r="X133" s="39">
        <v>0.60416666666666663</v>
      </c>
      <c r="Y133" s="22">
        <v>1</v>
      </c>
      <c r="Z133" s="22" t="s">
        <v>49</v>
      </c>
      <c r="AA133" s="22">
        <v>1</v>
      </c>
      <c r="AB133" s="22" t="s">
        <v>49</v>
      </c>
      <c r="AC133" s="37">
        <f t="shared" si="3"/>
        <v>2</v>
      </c>
      <c r="AH133" s="65"/>
    </row>
    <row r="134" spans="1:34" ht="15.75" customHeight="1">
      <c r="A134" s="57">
        <v>17039</v>
      </c>
      <c r="B134" s="58">
        <f t="shared" si="4"/>
        <v>22</v>
      </c>
      <c r="C134" s="59" t="s">
        <v>103</v>
      </c>
      <c r="D134" s="60" t="s">
        <v>99</v>
      </c>
      <c r="E134" s="61">
        <v>55.764025266353499</v>
      </c>
      <c r="F134" s="61">
        <v>37.467734260048204</v>
      </c>
      <c r="G134" s="58">
        <f t="shared" ref="G134:G197" si="11">IF(M138&gt;0,0,IF(N138&gt;0,1,""))</f>
        <v>1</v>
      </c>
      <c r="H134" s="62">
        <f t="shared" si="10"/>
        <v>4.2240000000000002</v>
      </c>
      <c r="I134" s="63">
        <v>0.92100000000000026</v>
      </c>
      <c r="J134" s="58">
        <f t="shared" si="9"/>
        <v>8</v>
      </c>
      <c r="L134" s="14">
        <v>23</v>
      </c>
      <c r="M134" s="64">
        <v>0</v>
      </c>
      <c r="N134" s="64">
        <v>7</v>
      </c>
      <c r="O134" s="56"/>
      <c r="P134" s="66">
        <v>3</v>
      </c>
      <c r="Q134" s="67">
        <v>0.625</v>
      </c>
      <c r="R134" s="22">
        <v>1</v>
      </c>
      <c r="S134" s="22" t="s">
        <v>49</v>
      </c>
      <c r="T134" s="22">
        <v>1</v>
      </c>
      <c r="U134" s="22" t="s">
        <v>49</v>
      </c>
      <c r="V134" s="37">
        <f t="shared" si="2"/>
        <v>2</v>
      </c>
      <c r="W134" s="40">
        <v>4</v>
      </c>
      <c r="X134" s="39">
        <v>0.625</v>
      </c>
      <c r="Y134" s="22">
        <v>1</v>
      </c>
      <c r="Z134" s="22" t="s">
        <v>49</v>
      </c>
      <c r="AA134" s="22">
        <v>1</v>
      </c>
      <c r="AB134" s="22" t="s">
        <v>49</v>
      </c>
      <c r="AC134" s="37">
        <f t="shared" si="3"/>
        <v>2</v>
      </c>
      <c r="AH134" s="65"/>
    </row>
    <row r="135" spans="1:34" ht="15.75" customHeight="1">
      <c r="A135" s="57">
        <v>1633</v>
      </c>
      <c r="B135" s="58">
        <f t="shared" si="4"/>
        <v>23</v>
      </c>
      <c r="C135" s="59" t="s">
        <v>102</v>
      </c>
      <c r="D135" s="60" t="s">
        <v>99</v>
      </c>
      <c r="E135" s="61">
        <v>55.7620849479447</v>
      </c>
      <c r="F135" s="61">
        <v>37.466716356433601</v>
      </c>
      <c r="G135" s="58">
        <f t="shared" si="11"/>
        <v>1</v>
      </c>
      <c r="H135" s="62">
        <f t="shared" si="10"/>
        <v>4.4489999999999998</v>
      </c>
      <c r="I135" s="63">
        <v>0.22499999999999964</v>
      </c>
      <c r="J135" s="58">
        <f t="shared" si="9"/>
        <v>9</v>
      </c>
      <c r="L135" s="14">
        <v>24</v>
      </c>
      <c r="M135" s="64">
        <v>0</v>
      </c>
      <c r="N135" s="64">
        <v>8</v>
      </c>
      <c r="O135" s="56"/>
      <c r="P135" s="66">
        <v>3</v>
      </c>
      <c r="Q135" s="67">
        <v>0.64583333333333337</v>
      </c>
      <c r="R135" s="22">
        <v>1</v>
      </c>
      <c r="S135" s="22" t="s">
        <v>49</v>
      </c>
      <c r="T135" s="22">
        <v>1</v>
      </c>
      <c r="U135" s="22" t="s">
        <v>49</v>
      </c>
      <c r="V135" s="37">
        <f t="shared" si="2"/>
        <v>2</v>
      </c>
      <c r="W135" s="40">
        <v>4</v>
      </c>
      <c r="X135" s="39">
        <v>0.64583333333333337</v>
      </c>
      <c r="Y135" s="22">
        <v>1</v>
      </c>
      <c r="Z135" s="22" t="s">
        <v>49</v>
      </c>
      <c r="AA135" s="22">
        <v>1</v>
      </c>
      <c r="AB135" s="22" t="s">
        <v>49</v>
      </c>
      <c r="AC135" s="37">
        <f t="shared" si="3"/>
        <v>2</v>
      </c>
      <c r="AH135" s="65"/>
    </row>
    <row r="136" spans="1:34" ht="15.75" customHeight="1">
      <c r="A136" s="57">
        <v>1572</v>
      </c>
      <c r="B136" s="58">
        <f t="shared" si="4"/>
        <v>24</v>
      </c>
      <c r="C136" s="59" t="s">
        <v>101</v>
      </c>
      <c r="D136" s="60" t="s">
        <v>99</v>
      </c>
      <c r="E136" s="61">
        <v>55.757578821066701</v>
      </c>
      <c r="F136" s="61">
        <v>37.463894784332801</v>
      </c>
      <c r="G136" s="58">
        <f t="shared" si="11"/>
        <v>1</v>
      </c>
      <c r="H136" s="62">
        <f t="shared" si="10"/>
        <v>4.9889999999999999</v>
      </c>
      <c r="I136" s="63">
        <v>0.54</v>
      </c>
      <c r="J136" s="58">
        <f t="shared" si="9"/>
        <v>10</v>
      </c>
      <c r="L136" s="14">
        <v>25</v>
      </c>
      <c r="M136" s="64">
        <v>0</v>
      </c>
      <c r="N136" s="64">
        <v>9</v>
      </c>
      <c r="O136" s="56"/>
      <c r="P136" s="66">
        <v>3</v>
      </c>
      <c r="Q136" s="67">
        <v>0.66666666666666663</v>
      </c>
      <c r="R136" s="22">
        <v>1</v>
      </c>
      <c r="S136" s="22" t="s">
        <v>49</v>
      </c>
      <c r="T136" s="22">
        <v>1</v>
      </c>
      <c r="U136" s="22" t="s">
        <v>49</v>
      </c>
      <c r="V136" s="37">
        <f t="shared" si="2"/>
        <v>2</v>
      </c>
      <c r="W136" s="40">
        <v>4</v>
      </c>
      <c r="X136" s="39">
        <v>0.66666666666666663</v>
      </c>
      <c r="Y136" s="22">
        <v>1</v>
      </c>
      <c r="Z136" s="22" t="s">
        <v>49</v>
      </c>
      <c r="AA136" s="22">
        <v>1</v>
      </c>
      <c r="AB136" s="22" t="s">
        <v>49</v>
      </c>
      <c r="AC136" s="37">
        <f t="shared" si="3"/>
        <v>2</v>
      </c>
      <c r="AH136" s="65"/>
    </row>
    <row r="137" spans="1:34" ht="15.75" customHeight="1">
      <c r="A137" s="57">
        <v>1573</v>
      </c>
      <c r="B137" s="58">
        <f t="shared" si="4"/>
        <v>25</v>
      </c>
      <c r="C137" s="59" t="s">
        <v>100</v>
      </c>
      <c r="D137" s="60" t="s">
        <v>99</v>
      </c>
      <c r="E137" s="61">
        <v>55.752396332011401</v>
      </c>
      <c r="F137" s="61">
        <v>37.456070290030503</v>
      </c>
      <c r="G137" s="58">
        <f t="shared" si="11"/>
        <v>1</v>
      </c>
      <c r="H137" s="62">
        <f t="shared" si="10"/>
        <v>5.7510000000000003</v>
      </c>
      <c r="I137" s="63">
        <v>0.76200000000000045</v>
      </c>
      <c r="J137" s="58">
        <f t="shared" si="9"/>
        <v>11</v>
      </c>
      <c r="L137" s="14">
        <v>26</v>
      </c>
      <c r="M137" s="64">
        <v>0</v>
      </c>
      <c r="N137" s="64">
        <v>10</v>
      </c>
      <c r="O137" s="56"/>
      <c r="P137" s="66">
        <v>3</v>
      </c>
      <c r="Q137" s="67">
        <v>0.6875</v>
      </c>
      <c r="R137" s="22">
        <v>1</v>
      </c>
      <c r="S137" s="22" t="s">
        <v>49</v>
      </c>
      <c r="T137" s="22">
        <v>1</v>
      </c>
      <c r="U137" s="22" t="s">
        <v>49</v>
      </c>
      <c r="V137" s="37">
        <f t="shared" si="2"/>
        <v>3</v>
      </c>
      <c r="W137" s="40">
        <v>4</v>
      </c>
      <c r="X137" s="39">
        <v>0.6875</v>
      </c>
      <c r="Y137" s="22">
        <v>1</v>
      </c>
      <c r="Z137" s="22" t="s">
        <v>49</v>
      </c>
      <c r="AA137" s="22">
        <v>1</v>
      </c>
      <c r="AB137" s="22" t="s">
        <v>49</v>
      </c>
      <c r="AC137" s="37">
        <f t="shared" si="3"/>
        <v>2</v>
      </c>
      <c r="AH137" s="65"/>
    </row>
    <row r="138" spans="1:34" ht="15.75" customHeight="1">
      <c r="A138" s="57">
        <v>1574</v>
      </c>
      <c r="B138" s="58">
        <f t="shared" si="4"/>
        <v>26</v>
      </c>
      <c r="C138" s="59" t="s">
        <v>98</v>
      </c>
      <c r="D138" s="60" t="s">
        <v>99</v>
      </c>
      <c r="E138" s="61">
        <v>55.750547003476903</v>
      </c>
      <c r="F138" s="61">
        <v>37.450578153027699</v>
      </c>
      <c r="G138" s="58">
        <f t="shared" si="11"/>
        <v>1</v>
      </c>
      <c r="H138" s="62">
        <f t="shared" si="10"/>
        <v>6.165</v>
      </c>
      <c r="I138" s="63">
        <v>0.4139999999999997</v>
      </c>
      <c r="J138" s="58">
        <f t="shared" si="9"/>
        <v>12</v>
      </c>
      <c r="L138" s="14">
        <v>27</v>
      </c>
      <c r="M138" s="64">
        <v>0</v>
      </c>
      <c r="N138" s="64">
        <v>11</v>
      </c>
      <c r="O138" s="56"/>
      <c r="P138" s="66">
        <v>3</v>
      </c>
      <c r="Q138" s="67">
        <v>0.70833333333333337</v>
      </c>
      <c r="R138" s="22">
        <v>2</v>
      </c>
      <c r="S138" s="22" t="s">
        <v>70</v>
      </c>
      <c r="T138" s="22">
        <v>2</v>
      </c>
      <c r="U138" s="22" t="s">
        <v>70</v>
      </c>
      <c r="V138" s="37">
        <f t="shared" si="2"/>
        <v>3</v>
      </c>
      <c r="W138" s="40">
        <v>4</v>
      </c>
      <c r="X138" s="39">
        <v>0.70833333333333337</v>
      </c>
      <c r="Y138" s="22">
        <v>1</v>
      </c>
      <c r="Z138" s="22" t="s">
        <v>49</v>
      </c>
      <c r="AA138" s="22">
        <v>1</v>
      </c>
      <c r="AB138" s="22" t="s">
        <v>49</v>
      </c>
      <c r="AC138" s="37">
        <f t="shared" si="3"/>
        <v>2</v>
      </c>
      <c r="AH138" s="65"/>
    </row>
    <row r="139" spans="1:34" ht="15.75" customHeight="1">
      <c r="A139" s="57">
        <v>1575</v>
      </c>
      <c r="B139" s="58">
        <f t="shared" si="4"/>
        <v>27</v>
      </c>
      <c r="C139" s="59" t="s">
        <v>97</v>
      </c>
      <c r="D139" s="60" t="s">
        <v>99</v>
      </c>
      <c r="E139" s="61">
        <v>55.750049534470499</v>
      </c>
      <c r="F139" s="61">
        <v>37.433117650151097</v>
      </c>
      <c r="G139" s="58">
        <f t="shared" si="11"/>
        <v>1</v>
      </c>
      <c r="H139" s="62">
        <f t="shared" si="10"/>
        <v>7.3380000000000001</v>
      </c>
      <c r="I139" s="63">
        <v>1.173</v>
      </c>
      <c r="J139" s="58">
        <f t="shared" si="9"/>
        <v>13</v>
      </c>
      <c r="L139" s="14">
        <v>28</v>
      </c>
      <c r="M139" s="64">
        <v>0</v>
      </c>
      <c r="N139" s="64">
        <v>12</v>
      </c>
      <c r="O139" s="56"/>
      <c r="P139" s="66">
        <v>3</v>
      </c>
      <c r="Q139" s="67">
        <v>0.72916666666666663</v>
      </c>
      <c r="R139" s="22">
        <v>1</v>
      </c>
      <c r="S139" s="22" t="s">
        <v>70</v>
      </c>
      <c r="T139" s="22">
        <v>1</v>
      </c>
      <c r="U139" s="22" t="s">
        <v>70</v>
      </c>
      <c r="V139" s="37">
        <f t="shared" si="2"/>
        <v>3</v>
      </c>
      <c r="W139" s="40">
        <v>4</v>
      </c>
      <c r="X139" s="39">
        <v>0.72916666666666663</v>
      </c>
      <c r="Y139" s="22">
        <v>1</v>
      </c>
      <c r="Z139" s="22" t="s">
        <v>49</v>
      </c>
      <c r="AA139" s="22">
        <v>1</v>
      </c>
      <c r="AB139" s="22" t="s">
        <v>49</v>
      </c>
      <c r="AC139" s="37">
        <f t="shared" si="3"/>
        <v>2</v>
      </c>
      <c r="AH139" s="65"/>
    </row>
    <row r="140" spans="1:34" ht="15.75" customHeight="1">
      <c r="A140" s="57">
        <v>1600</v>
      </c>
      <c r="B140" s="58">
        <f t="shared" si="4"/>
        <v>28</v>
      </c>
      <c r="C140" s="59" t="s">
        <v>114</v>
      </c>
      <c r="D140" s="60" t="s">
        <v>96</v>
      </c>
      <c r="E140" s="61">
        <v>55.740666020466797</v>
      </c>
      <c r="F140" s="61">
        <v>37.415596161891997</v>
      </c>
      <c r="G140" s="58">
        <f t="shared" si="11"/>
        <v>1</v>
      </c>
      <c r="H140" s="62">
        <f t="shared" si="10"/>
        <v>8.8940000000000019</v>
      </c>
      <c r="I140" s="63">
        <v>1.5560000000000009</v>
      </c>
      <c r="J140" s="58">
        <f t="shared" si="9"/>
        <v>14</v>
      </c>
      <c r="L140" s="14">
        <v>29</v>
      </c>
      <c r="M140" s="64">
        <v>0</v>
      </c>
      <c r="N140" s="64">
        <v>13</v>
      </c>
      <c r="O140" s="56"/>
      <c r="P140" s="66">
        <v>3</v>
      </c>
      <c r="Q140" s="67">
        <v>0.75</v>
      </c>
      <c r="R140" s="22">
        <v>2</v>
      </c>
      <c r="S140" s="22" t="s">
        <v>70</v>
      </c>
      <c r="T140" s="22">
        <v>2</v>
      </c>
      <c r="U140" s="22" t="s">
        <v>70</v>
      </c>
      <c r="V140" s="37">
        <f t="shared" si="2"/>
        <v>3</v>
      </c>
      <c r="W140" s="40">
        <v>4</v>
      </c>
      <c r="X140" s="39">
        <v>0.75</v>
      </c>
      <c r="Y140" s="22">
        <v>1</v>
      </c>
      <c r="Z140" s="22" t="s">
        <v>49</v>
      </c>
      <c r="AA140" s="22">
        <v>1</v>
      </c>
      <c r="AB140" s="22" t="s">
        <v>49</v>
      </c>
      <c r="AC140" s="37">
        <f t="shared" si="3"/>
        <v>2</v>
      </c>
      <c r="AH140" s="65"/>
    </row>
    <row r="141" spans="1:34" ht="15.75" customHeight="1">
      <c r="A141" s="57">
        <v>1576</v>
      </c>
      <c r="B141" s="58">
        <f t="shared" si="4"/>
        <v>28</v>
      </c>
      <c r="C141" s="59" t="s">
        <v>23</v>
      </c>
      <c r="D141" s="60" t="s">
        <v>67</v>
      </c>
      <c r="E141" s="61" t="s">
        <v>67</v>
      </c>
      <c r="F141" s="61" t="s">
        <v>67</v>
      </c>
      <c r="G141" s="58">
        <f t="shared" si="11"/>
        <v>1</v>
      </c>
      <c r="H141" s="62">
        <f t="shared" si="10"/>
        <v>9.1270000000000024</v>
      </c>
      <c r="I141" s="63">
        <v>0.23300000000000054</v>
      </c>
      <c r="J141" s="58"/>
      <c r="L141" s="14">
        <v>30</v>
      </c>
      <c r="M141" s="64">
        <v>0</v>
      </c>
      <c r="N141" s="64">
        <v>14</v>
      </c>
      <c r="O141" s="56"/>
      <c r="P141" s="66">
        <v>3</v>
      </c>
      <c r="Q141" s="67">
        <v>0.77083333333333337</v>
      </c>
      <c r="R141" s="22">
        <v>1</v>
      </c>
      <c r="S141" s="22" t="s">
        <v>70</v>
      </c>
      <c r="T141" s="22">
        <v>1</v>
      </c>
      <c r="U141" s="22" t="s">
        <v>70</v>
      </c>
      <c r="V141" s="37">
        <f t="shared" si="2"/>
        <v>3</v>
      </c>
      <c r="W141" s="40">
        <v>4</v>
      </c>
      <c r="X141" s="39">
        <v>0.77083333333333337</v>
      </c>
      <c r="Y141" s="22">
        <v>1</v>
      </c>
      <c r="Z141" s="22" t="s">
        <v>49</v>
      </c>
      <c r="AA141" s="22">
        <v>1</v>
      </c>
      <c r="AB141" s="22" t="s">
        <v>49</v>
      </c>
      <c r="AC141" s="37">
        <f t="shared" si="3"/>
        <v>2</v>
      </c>
      <c r="AH141" s="65"/>
    </row>
    <row r="142" spans="1:34" ht="15.75" customHeight="1">
      <c r="A142" s="57">
        <v>1641</v>
      </c>
      <c r="B142" s="58" t="str">
        <f t="shared" si="4"/>
        <v/>
      </c>
      <c r="C142" s="59" t="s">
        <v>67</v>
      </c>
      <c r="D142" s="60" t="s">
        <v>67</v>
      </c>
      <c r="E142" s="60"/>
      <c r="F142" s="60"/>
      <c r="G142" s="58" t="str">
        <f t="shared" si="11"/>
        <v/>
      </c>
      <c r="H142" s="62" t="s">
        <v>68</v>
      </c>
      <c r="I142" s="63" t="str">
        <f t="shared" si="7"/>
        <v xml:space="preserve"> </v>
      </c>
      <c r="J142" s="58" t="str">
        <f t="shared" ref="J142:J205" si="12">IF(AND(M146&gt;0,M146&lt;999),M146,IF(AND(N146&gt;0,N146&lt;999),N146," "))</f>
        <v xml:space="preserve"> </v>
      </c>
      <c r="L142" s="14">
        <v>31</v>
      </c>
      <c r="M142" s="64">
        <v>0</v>
      </c>
      <c r="N142" s="64">
        <v>15</v>
      </c>
      <c r="O142" s="56"/>
      <c r="P142" s="66">
        <v>3</v>
      </c>
      <c r="Q142" s="67">
        <v>0.79166666666666663</v>
      </c>
      <c r="R142" s="22">
        <v>2</v>
      </c>
      <c r="S142" s="22" t="s">
        <v>70</v>
      </c>
      <c r="T142" s="22">
        <v>2</v>
      </c>
      <c r="U142" s="22" t="s">
        <v>70</v>
      </c>
      <c r="V142" s="37">
        <f t="shared" si="2"/>
        <v>3</v>
      </c>
      <c r="W142" s="40">
        <v>4</v>
      </c>
      <c r="X142" s="39">
        <v>0.79166666666666663</v>
      </c>
      <c r="Y142" s="22">
        <v>1</v>
      </c>
      <c r="Z142" s="22" t="s">
        <v>49</v>
      </c>
      <c r="AA142" s="22">
        <v>1</v>
      </c>
      <c r="AB142" s="22" t="s">
        <v>49</v>
      </c>
      <c r="AC142" s="37">
        <f t="shared" si="3"/>
        <v>2</v>
      </c>
      <c r="AH142" s="65"/>
    </row>
    <row r="143" spans="1:34" ht="15.75" customHeight="1">
      <c r="A143" s="57">
        <v>1642</v>
      </c>
      <c r="B143" s="58" t="str">
        <f t="shared" si="4"/>
        <v/>
      </c>
      <c r="C143" s="59" t="s">
        <v>67</v>
      </c>
      <c r="D143" s="60" t="s">
        <v>67</v>
      </c>
      <c r="E143" s="61" t="s">
        <v>67</v>
      </c>
      <c r="F143" s="61" t="s">
        <v>67</v>
      </c>
      <c r="G143" s="58" t="str">
        <f t="shared" si="11"/>
        <v/>
      </c>
      <c r="H143" s="62" t="s">
        <v>68</v>
      </c>
      <c r="I143" s="63" t="str">
        <f t="shared" si="7"/>
        <v xml:space="preserve"> </v>
      </c>
      <c r="J143" s="58" t="str">
        <f t="shared" si="12"/>
        <v xml:space="preserve"> </v>
      </c>
      <c r="L143" s="14">
        <v>32</v>
      </c>
      <c r="M143" s="64">
        <v>0</v>
      </c>
      <c r="N143" s="64">
        <v>16</v>
      </c>
      <c r="O143" s="56"/>
      <c r="P143" s="66">
        <v>3</v>
      </c>
      <c r="Q143" s="67">
        <v>0.8125</v>
      </c>
      <c r="R143" s="22">
        <v>1</v>
      </c>
      <c r="S143" s="22" t="s">
        <v>70</v>
      </c>
      <c r="T143" s="22">
        <v>1</v>
      </c>
      <c r="U143" s="22" t="s">
        <v>70</v>
      </c>
      <c r="V143" s="37">
        <f t="shared" si="2"/>
        <v>2</v>
      </c>
      <c r="W143" s="40">
        <v>4</v>
      </c>
      <c r="X143" s="39">
        <v>0.8125</v>
      </c>
      <c r="Y143" s="22">
        <v>1</v>
      </c>
      <c r="Z143" s="22" t="s">
        <v>49</v>
      </c>
      <c r="AA143" s="22">
        <v>1</v>
      </c>
      <c r="AB143" s="22" t="s">
        <v>49</v>
      </c>
      <c r="AC143" s="37">
        <f t="shared" si="3"/>
        <v>2</v>
      </c>
      <c r="AH143" s="65"/>
    </row>
    <row r="144" spans="1:34" ht="15.75" customHeight="1">
      <c r="A144" s="57">
        <v>1079</v>
      </c>
      <c r="B144" s="58" t="str">
        <f t="shared" si="4"/>
        <v/>
      </c>
      <c r="C144" s="59" t="s">
        <v>67</v>
      </c>
      <c r="D144" s="60" t="s">
        <v>67</v>
      </c>
      <c r="E144" s="61" t="s">
        <v>67</v>
      </c>
      <c r="F144" s="61" t="s">
        <v>67</v>
      </c>
      <c r="G144" s="58" t="str">
        <f t="shared" si="11"/>
        <v/>
      </c>
      <c r="H144" s="62" t="s">
        <v>68</v>
      </c>
      <c r="I144" s="63" t="str">
        <f t="shared" si="7"/>
        <v xml:space="preserve"> </v>
      </c>
      <c r="J144" s="58" t="str">
        <f t="shared" si="12"/>
        <v xml:space="preserve"> </v>
      </c>
      <c r="L144" s="14">
        <v>33</v>
      </c>
      <c r="M144" s="64">
        <v>0</v>
      </c>
      <c r="N144" s="64">
        <v>17</v>
      </c>
      <c r="O144" s="56"/>
      <c r="P144" s="66">
        <v>3</v>
      </c>
      <c r="Q144" s="67">
        <v>0.83333333333333337</v>
      </c>
      <c r="R144" s="22">
        <v>1</v>
      </c>
      <c r="S144" s="22" t="s">
        <v>49</v>
      </c>
      <c r="T144" s="22">
        <v>1</v>
      </c>
      <c r="U144" s="22" t="s">
        <v>49</v>
      </c>
      <c r="V144" s="37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49</v>
      </c>
      <c r="AA144" s="22">
        <v>1</v>
      </c>
      <c r="AB144" s="22" t="s">
        <v>49</v>
      </c>
      <c r="AC144" s="37">
        <f t="shared" si="3"/>
        <v>2</v>
      </c>
      <c r="AH144" s="65"/>
    </row>
    <row r="145" spans="1:34" ht="15.75" customHeight="1">
      <c r="A145" s="57" t="s">
        <v>23</v>
      </c>
      <c r="B145" s="58" t="str">
        <f t="shared" si="4"/>
        <v/>
      </c>
      <c r="C145" s="59" t="s">
        <v>67</v>
      </c>
      <c r="D145" s="60" t="s">
        <v>67</v>
      </c>
      <c r="E145" s="61" t="s">
        <v>67</v>
      </c>
      <c r="F145" s="61" t="s">
        <v>67</v>
      </c>
      <c r="G145" s="58" t="str">
        <f t="shared" si="11"/>
        <v/>
      </c>
      <c r="H145" s="62" t="s">
        <v>68</v>
      </c>
      <c r="I145" s="63" t="str">
        <f t="shared" si="7"/>
        <v xml:space="preserve"> </v>
      </c>
      <c r="J145" s="58" t="str">
        <f t="shared" si="12"/>
        <v xml:space="preserve"> </v>
      </c>
      <c r="L145" s="14">
        <v>34</v>
      </c>
      <c r="M145" s="64">
        <v>0</v>
      </c>
      <c r="N145" s="64">
        <v>999</v>
      </c>
      <c r="O145" s="56"/>
      <c r="P145" s="66">
        <v>3</v>
      </c>
      <c r="Q145" s="67">
        <v>0.85416666666666663</v>
      </c>
      <c r="R145" s="22">
        <v>1</v>
      </c>
      <c r="S145" s="22" t="s">
        <v>49</v>
      </c>
      <c r="T145" s="22">
        <v>1</v>
      </c>
      <c r="U145" s="22" t="s">
        <v>49</v>
      </c>
      <c r="V145" s="37">
        <f t="shared" si="2"/>
        <v>2</v>
      </c>
      <c r="W145" s="40">
        <v>4</v>
      </c>
      <c r="X145" s="39">
        <v>0.85416666666666663</v>
      </c>
      <c r="Y145" s="22">
        <v>1</v>
      </c>
      <c r="Z145" s="22" t="s">
        <v>49</v>
      </c>
      <c r="AA145" s="22">
        <v>1</v>
      </c>
      <c r="AB145" s="22" t="s">
        <v>49</v>
      </c>
      <c r="AC145" s="37">
        <f t="shared" si="3"/>
        <v>2</v>
      </c>
      <c r="AH145" s="65"/>
    </row>
    <row r="146" spans="1:34" ht="15.75" customHeight="1">
      <c r="A146" s="57" t="s">
        <v>67</v>
      </c>
      <c r="B146" s="58" t="str">
        <f t="shared" si="4"/>
        <v/>
      </c>
      <c r="C146" s="59" t="s">
        <v>67</v>
      </c>
      <c r="D146" s="60" t="s">
        <v>67</v>
      </c>
      <c r="E146" s="61" t="s">
        <v>67</v>
      </c>
      <c r="F146" s="61" t="s">
        <v>67</v>
      </c>
      <c r="G146" s="58" t="str">
        <f t="shared" si="11"/>
        <v/>
      </c>
      <c r="H146" s="62" t="s">
        <v>68</v>
      </c>
      <c r="I146" s="63" t="str">
        <f t="shared" si="7"/>
        <v xml:space="preserve"> </v>
      </c>
      <c r="J146" s="58" t="str">
        <f t="shared" si="12"/>
        <v xml:space="preserve"> </v>
      </c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22">
        <v>1</v>
      </c>
      <c r="S146" s="22" t="s">
        <v>49</v>
      </c>
      <c r="T146" s="22">
        <v>1</v>
      </c>
      <c r="U146" s="22" t="s">
        <v>49</v>
      </c>
      <c r="V146" s="37">
        <f t="shared" si="2"/>
        <v>2</v>
      </c>
      <c r="W146" s="40">
        <v>4</v>
      </c>
      <c r="X146" s="39">
        <v>0.875</v>
      </c>
      <c r="Y146" s="22">
        <v>1</v>
      </c>
      <c r="Z146" s="22" t="s">
        <v>49</v>
      </c>
      <c r="AA146" s="22">
        <v>1</v>
      </c>
      <c r="AB146" s="22" t="s">
        <v>49</v>
      </c>
      <c r="AC146" s="37">
        <f t="shared" si="3"/>
        <v>2</v>
      </c>
      <c r="AH146" s="65"/>
    </row>
    <row r="147" spans="1:34" ht="15.75" customHeight="1">
      <c r="A147" s="57" t="s">
        <v>67</v>
      </c>
      <c r="B147" s="58" t="str">
        <f t="shared" si="4"/>
        <v/>
      </c>
      <c r="C147" s="59" t="s">
        <v>67</v>
      </c>
      <c r="D147" s="60" t="s">
        <v>67</v>
      </c>
      <c r="E147" s="61" t="s">
        <v>67</v>
      </c>
      <c r="F147" s="61" t="s">
        <v>67</v>
      </c>
      <c r="G147" s="58" t="str">
        <f t="shared" si="11"/>
        <v/>
      </c>
      <c r="H147" s="62" t="s">
        <v>68</v>
      </c>
      <c r="I147" s="63" t="str">
        <f t="shared" si="7"/>
        <v xml:space="preserve"> </v>
      </c>
      <c r="J147" s="58" t="str">
        <f t="shared" si="12"/>
        <v xml:space="preserve"> 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22">
        <v>1</v>
      </c>
      <c r="S147" s="22" t="s">
        <v>49</v>
      </c>
      <c r="T147" s="22">
        <v>1</v>
      </c>
      <c r="U147" s="22" t="s">
        <v>49</v>
      </c>
      <c r="V147" s="37">
        <f t="shared" si="2"/>
        <v>2</v>
      </c>
      <c r="W147" s="40">
        <v>4</v>
      </c>
      <c r="X147" s="39">
        <v>0.89583333333333304</v>
      </c>
      <c r="Y147" s="22">
        <v>1</v>
      </c>
      <c r="Z147" s="22" t="s">
        <v>49</v>
      </c>
      <c r="AA147" s="22">
        <v>1</v>
      </c>
      <c r="AB147" s="22" t="s">
        <v>49</v>
      </c>
      <c r="AC147" s="37">
        <f t="shared" si="3"/>
        <v>2</v>
      </c>
      <c r="AH147" s="65"/>
    </row>
    <row r="148" spans="1:34" ht="15.75" customHeight="1">
      <c r="A148" s="57" t="s">
        <v>67</v>
      </c>
      <c r="B148" s="58" t="str">
        <f t="shared" si="4"/>
        <v/>
      </c>
      <c r="C148" s="59" t="s">
        <v>67</v>
      </c>
      <c r="D148" s="60" t="s">
        <v>67</v>
      </c>
      <c r="E148" s="61" t="s">
        <v>67</v>
      </c>
      <c r="F148" s="61" t="s">
        <v>67</v>
      </c>
      <c r="G148" s="58" t="str">
        <f t="shared" si="11"/>
        <v/>
      </c>
      <c r="H148" s="62" t="s">
        <v>68</v>
      </c>
      <c r="I148" s="63" t="str">
        <f t="shared" si="7"/>
        <v xml:space="preserve"> </v>
      </c>
      <c r="J148" s="58" t="str">
        <f t="shared" si="12"/>
        <v xml:space="preserve"> 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22">
        <v>1</v>
      </c>
      <c r="S148" s="22" t="s">
        <v>49</v>
      </c>
      <c r="T148" s="22">
        <v>1</v>
      </c>
      <c r="U148" s="22" t="s">
        <v>49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49</v>
      </c>
      <c r="AA148" s="22">
        <v>1</v>
      </c>
      <c r="AB148" s="22" t="s">
        <v>49</v>
      </c>
      <c r="AC148" s="37">
        <f t="shared" si="3"/>
        <v>2</v>
      </c>
      <c r="AH148" s="65"/>
    </row>
    <row r="149" spans="1:34" ht="15.75" customHeight="1">
      <c r="A149" s="57" t="s">
        <v>67</v>
      </c>
      <c r="B149" s="58" t="str">
        <f t="shared" si="4"/>
        <v/>
      </c>
      <c r="C149" s="59" t="s">
        <v>67</v>
      </c>
      <c r="D149" s="60" t="s">
        <v>67</v>
      </c>
      <c r="E149" s="61" t="s">
        <v>67</v>
      </c>
      <c r="F149" s="61" t="s">
        <v>67</v>
      </c>
      <c r="G149" s="58" t="str">
        <f t="shared" si="11"/>
        <v/>
      </c>
      <c r="H149" s="62" t="s">
        <v>68</v>
      </c>
      <c r="I149" s="63" t="str">
        <f t="shared" si="7"/>
        <v xml:space="preserve"> </v>
      </c>
      <c r="J149" s="58" t="str">
        <f t="shared" si="12"/>
        <v xml:space="preserve"> 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22">
        <v>1</v>
      </c>
      <c r="S149" s="22" t="s">
        <v>49</v>
      </c>
      <c r="T149" s="22">
        <v>1</v>
      </c>
      <c r="U149" s="22" t="s">
        <v>49</v>
      </c>
      <c r="V149" s="37">
        <f t="shared" si="2"/>
        <v>1</v>
      </c>
      <c r="W149" s="40">
        <v>4</v>
      </c>
      <c r="X149" s="39">
        <v>0.9375</v>
      </c>
      <c r="Y149" s="22">
        <v>1</v>
      </c>
      <c r="Z149" s="22" t="s">
        <v>49</v>
      </c>
      <c r="AA149" s="22">
        <v>1</v>
      </c>
      <c r="AB149" s="22" t="s">
        <v>49</v>
      </c>
      <c r="AC149" s="37">
        <f t="shared" si="3"/>
        <v>1</v>
      </c>
      <c r="AH149" s="65"/>
    </row>
    <row r="150" spans="1:34" ht="15.75" customHeight="1">
      <c r="A150" s="57" t="s">
        <v>67</v>
      </c>
      <c r="B150" s="58" t="str">
        <f t="shared" si="4"/>
        <v/>
      </c>
      <c r="C150" s="59" t="s">
        <v>67</v>
      </c>
      <c r="D150" s="60" t="s">
        <v>67</v>
      </c>
      <c r="E150" s="61" t="s">
        <v>67</v>
      </c>
      <c r="F150" s="61" t="s">
        <v>67</v>
      </c>
      <c r="G150" s="58" t="str">
        <f t="shared" si="11"/>
        <v/>
      </c>
      <c r="H150" s="62" t="s">
        <v>68</v>
      </c>
      <c r="I150" s="63" t="str">
        <f t="shared" si="7"/>
        <v xml:space="preserve"> </v>
      </c>
      <c r="J150" s="58" t="str">
        <f t="shared" si="12"/>
        <v xml:space="preserve"> 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 t="s">
        <v>67</v>
      </c>
      <c r="B151" s="58" t="str">
        <f t="shared" si="4"/>
        <v/>
      </c>
      <c r="C151" s="59" t="s">
        <v>67</v>
      </c>
      <c r="D151" s="60" t="s">
        <v>67</v>
      </c>
      <c r="E151" s="61" t="s">
        <v>67</v>
      </c>
      <c r="F151" s="61" t="s">
        <v>67</v>
      </c>
      <c r="G151" s="58" t="str">
        <f t="shared" si="11"/>
        <v/>
      </c>
      <c r="H151" s="62" t="s">
        <v>68</v>
      </c>
      <c r="I151" s="63" t="str">
        <f t="shared" si="7"/>
        <v xml:space="preserve"> </v>
      </c>
      <c r="J151" s="58" t="str">
        <f t="shared" si="12"/>
        <v xml:space="preserve"> 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 t="s">
        <v>67</v>
      </c>
      <c r="B152" s="58" t="str">
        <f t="shared" si="4"/>
        <v/>
      </c>
      <c r="C152" s="59" t="s">
        <v>67</v>
      </c>
      <c r="D152" s="60" t="s">
        <v>67</v>
      </c>
      <c r="E152" s="61" t="s">
        <v>67</v>
      </c>
      <c r="F152" s="61" t="s">
        <v>67</v>
      </c>
      <c r="G152" s="58" t="str">
        <f t="shared" si="11"/>
        <v/>
      </c>
      <c r="H152" s="62" t="s">
        <v>68</v>
      </c>
      <c r="I152" s="63" t="str">
        <f t="shared" si="7"/>
        <v xml:space="preserve"> </v>
      </c>
      <c r="J152" s="58" t="str">
        <f t="shared" si="12"/>
        <v xml:space="preserve"> 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 t="s">
        <v>67</v>
      </c>
      <c r="B153" s="58" t="str">
        <f t="shared" si="4"/>
        <v/>
      </c>
      <c r="C153" s="59" t="s">
        <v>67</v>
      </c>
      <c r="D153" s="60" t="s">
        <v>67</v>
      </c>
      <c r="E153" s="61" t="s">
        <v>67</v>
      </c>
      <c r="F153" s="61" t="s">
        <v>67</v>
      </c>
      <c r="G153" s="58" t="str">
        <f t="shared" si="11"/>
        <v/>
      </c>
      <c r="H153" s="62" t="s">
        <v>68</v>
      </c>
      <c r="I153" s="63" t="str">
        <f t="shared" si="7"/>
        <v xml:space="preserve"> </v>
      </c>
      <c r="J153" s="58" t="str">
        <f t="shared" si="12"/>
        <v xml:space="preserve"> 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 t="s">
        <v>67</v>
      </c>
      <c r="B154" s="58" t="str">
        <f t="shared" si="4"/>
        <v/>
      </c>
      <c r="C154" s="59" t="s">
        <v>67</v>
      </c>
      <c r="D154" s="60" t="s">
        <v>67</v>
      </c>
      <c r="E154" s="61" t="s">
        <v>67</v>
      </c>
      <c r="F154" s="61" t="s">
        <v>67</v>
      </c>
      <c r="G154" s="58" t="str">
        <f t="shared" si="11"/>
        <v/>
      </c>
      <c r="H154" s="62" t="s">
        <v>68</v>
      </c>
      <c r="I154" s="63" t="str">
        <f t="shared" si="7"/>
        <v xml:space="preserve"> </v>
      </c>
      <c r="J154" s="58" t="str">
        <f t="shared" si="12"/>
        <v xml:space="preserve"> 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 t="s">
        <v>67</v>
      </c>
      <c r="B155" s="58" t="str">
        <f t="shared" si="4"/>
        <v/>
      </c>
      <c r="C155" s="59" t="s">
        <v>67</v>
      </c>
      <c r="D155" s="60" t="s">
        <v>67</v>
      </c>
      <c r="E155" s="61" t="s">
        <v>67</v>
      </c>
      <c r="F155" s="61" t="s">
        <v>67</v>
      </c>
      <c r="G155" s="58" t="str">
        <f t="shared" si="11"/>
        <v/>
      </c>
      <c r="H155" s="62" t="s">
        <v>68</v>
      </c>
      <c r="I155" s="63" t="str">
        <f t="shared" si="7"/>
        <v xml:space="preserve"> </v>
      </c>
      <c r="J155" s="58" t="str">
        <f t="shared" si="12"/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 t="s">
        <v>67</v>
      </c>
      <c r="B156" s="58" t="str">
        <f t="shared" si="4"/>
        <v/>
      </c>
      <c r="C156" s="59" t="s">
        <v>67</v>
      </c>
      <c r="D156" s="60" t="s">
        <v>67</v>
      </c>
      <c r="E156" s="61" t="s">
        <v>67</v>
      </c>
      <c r="F156" s="61" t="s">
        <v>67</v>
      </c>
      <c r="G156" s="58" t="str">
        <f t="shared" si="11"/>
        <v/>
      </c>
      <c r="H156" s="62" t="s">
        <v>68</v>
      </c>
      <c r="I156" s="63" t="str">
        <f t="shared" si="7"/>
        <v xml:space="preserve"> </v>
      </c>
      <c r="J156" s="58" t="str">
        <f t="shared" si="12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 t="s">
        <v>67</v>
      </c>
      <c r="B157" s="58" t="str">
        <f t="shared" si="4"/>
        <v/>
      </c>
      <c r="C157" s="59" t="s">
        <v>67</v>
      </c>
      <c r="D157" s="60" t="s">
        <v>67</v>
      </c>
      <c r="E157" s="61" t="s">
        <v>67</v>
      </c>
      <c r="F157" s="61" t="s">
        <v>67</v>
      </c>
      <c r="G157" s="58" t="str">
        <f t="shared" si="11"/>
        <v/>
      </c>
      <c r="H157" s="62" t="s">
        <v>68</v>
      </c>
      <c r="I157" s="63" t="str">
        <f t="shared" si="7"/>
        <v xml:space="preserve"> </v>
      </c>
      <c r="J157" s="58" t="str">
        <f t="shared" si="12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 t="s">
        <v>67</v>
      </c>
      <c r="B158" s="58" t="str">
        <f t="shared" si="4"/>
        <v/>
      </c>
      <c r="C158" s="59" t="s">
        <v>67</v>
      </c>
      <c r="D158" s="60" t="s">
        <v>67</v>
      </c>
      <c r="E158" s="61" t="s">
        <v>67</v>
      </c>
      <c r="F158" s="61" t="s">
        <v>67</v>
      </c>
      <c r="G158" s="58" t="str">
        <f t="shared" si="11"/>
        <v/>
      </c>
      <c r="H158" s="62" t="s">
        <v>68</v>
      </c>
      <c r="I158" s="63" t="str">
        <f t="shared" si="7"/>
        <v xml:space="preserve"> </v>
      </c>
      <c r="J158" s="58" t="str">
        <f t="shared" si="12"/>
        <v xml:space="preserve"> </v>
      </c>
      <c r="L158" s="14">
        <v>47</v>
      </c>
      <c r="M158" s="64">
        <v>0</v>
      </c>
      <c r="N158" s="64">
        <v>0</v>
      </c>
      <c r="O158" s="56"/>
      <c r="P158" s="74" t="s">
        <v>44</v>
      </c>
      <c r="Q158" s="75"/>
      <c r="R158" s="47">
        <f>SUM(R110:R157)</f>
        <v>39</v>
      </c>
      <c r="S158" s="47"/>
      <c r="T158" s="47">
        <f>SUM(T110:T157)</f>
        <v>39</v>
      </c>
      <c r="U158" s="47"/>
      <c r="V158" s="68"/>
      <c r="W158" s="74" t="s">
        <v>44</v>
      </c>
      <c r="X158" s="75"/>
      <c r="Y158" s="47">
        <f>SUM(Y110:Y157)</f>
        <v>33</v>
      </c>
      <c r="Z158" s="47"/>
      <c r="AA158" s="47">
        <f>SUM(AA110:AA157)</f>
        <v>33</v>
      </c>
      <c r="AB158" s="47"/>
      <c r="AH158" s="15"/>
    </row>
    <row r="159" spans="1:34" ht="15.75" customHeight="1">
      <c r="A159" s="57" t="s">
        <v>67</v>
      </c>
      <c r="B159" s="58" t="str">
        <f t="shared" si="4"/>
        <v/>
      </c>
      <c r="C159" s="59" t="s">
        <v>67</v>
      </c>
      <c r="D159" s="60" t="s">
        <v>67</v>
      </c>
      <c r="E159" s="61" t="s">
        <v>67</v>
      </c>
      <c r="F159" s="61" t="s">
        <v>67</v>
      </c>
      <c r="G159" s="58" t="str">
        <f t="shared" si="11"/>
        <v/>
      </c>
      <c r="H159" s="62" t="s">
        <v>68</v>
      </c>
      <c r="I159" s="63" t="str">
        <f t="shared" si="7"/>
        <v xml:space="preserve"> </v>
      </c>
      <c r="J159" s="58" t="str">
        <f t="shared" si="12"/>
        <v xml:space="preserve"> </v>
      </c>
      <c r="L159" s="14">
        <v>48</v>
      </c>
      <c r="M159" s="64">
        <v>0</v>
      </c>
      <c r="N159" s="64">
        <v>0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 t="s">
        <v>67</v>
      </c>
      <c r="B160" s="58" t="str">
        <f t="shared" si="4"/>
        <v/>
      </c>
      <c r="C160" s="59" t="s">
        <v>67</v>
      </c>
      <c r="D160" s="60" t="s">
        <v>67</v>
      </c>
      <c r="E160" s="61" t="s">
        <v>67</v>
      </c>
      <c r="F160" s="61" t="s">
        <v>67</v>
      </c>
      <c r="G160" s="58" t="str">
        <f t="shared" si="11"/>
        <v/>
      </c>
      <c r="H160" s="62" t="s">
        <v>68</v>
      </c>
      <c r="I160" s="63" t="str">
        <f t="shared" si="7"/>
        <v xml:space="preserve"> </v>
      </c>
      <c r="J160" s="58" t="str">
        <f t="shared" si="12"/>
        <v xml:space="preserve"> </v>
      </c>
      <c r="L160" s="14">
        <v>49</v>
      </c>
      <c r="M160" s="64">
        <v>0</v>
      </c>
      <c r="N160" s="64">
        <v>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67</v>
      </c>
      <c r="B161" s="58" t="str">
        <f t="shared" si="4"/>
        <v/>
      </c>
      <c r="C161" s="59" t="s">
        <v>67</v>
      </c>
      <c r="D161" s="60" t="s">
        <v>67</v>
      </c>
      <c r="E161" s="61" t="s">
        <v>67</v>
      </c>
      <c r="F161" s="61" t="s">
        <v>67</v>
      </c>
      <c r="G161" s="58" t="str">
        <f t="shared" si="11"/>
        <v/>
      </c>
      <c r="H161" s="62" t="s">
        <v>68</v>
      </c>
      <c r="I161" s="63" t="str">
        <f t="shared" si="7"/>
        <v xml:space="preserve"> </v>
      </c>
      <c r="J161" s="58" t="str">
        <f t="shared" si="12"/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67</v>
      </c>
      <c r="B162" s="58" t="str">
        <f t="shared" si="4"/>
        <v/>
      </c>
      <c r="C162" s="59" t="s">
        <v>67</v>
      </c>
      <c r="D162" s="60" t="s">
        <v>67</v>
      </c>
      <c r="E162" s="61" t="s">
        <v>67</v>
      </c>
      <c r="F162" s="61" t="s">
        <v>67</v>
      </c>
      <c r="G162" s="58" t="str">
        <f t="shared" si="11"/>
        <v/>
      </c>
      <c r="H162" s="62" t="s">
        <v>68</v>
      </c>
      <c r="I162" s="63" t="str">
        <f t="shared" si="7"/>
        <v xml:space="preserve"> </v>
      </c>
      <c r="J162" s="58" t="str">
        <f t="shared" si="12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67</v>
      </c>
      <c r="B163" s="58" t="str">
        <f t="shared" si="4"/>
        <v/>
      </c>
      <c r="C163" s="59" t="s">
        <v>67</v>
      </c>
      <c r="D163" s="60" t="s">
        <v>67</v>
      </c>
      <c r="E163" s="61" t="s">
        <v>67</v>
      </c>
      <c r="F163" s="61" t="s">
        <v>67</v>
      </c>
      <c r="G163" s="58" t="str">
        <f t="shared" si="11"/>
        <v/>
      </c>
      <c r="H163" s="62" t="s">
        <v>68</v>
      </c>
      <c r="I163" s="63" t="str">
        <f t="shared" si="7"/>
        <v xml:space="preserve"> </v>
      </c>
      <c r="J163" s="58" t="str">
        <f t="shared" si="12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67</v>
      </c>
      <c r="B164" s="58" t="str">
        <f t="shared" si="4"/>
        <v/>
      </c>
      <c r="C164" s="59" t="s">
        <v>67</v>
      </c>
      <c r="D164" s="60" t="s">
        <v>67</v>
      </c>
      <c r="E164" s="61" t="s">
        <v>67</v>
      </c>
      <c r="F164" s="61" t="s">
        <v>67</v>
      </c>
      <c r="G164" s="58" t="str">
        <f t="shared" si="11"/>
        <v/>
      </c>
      <c r="H164" s="62" t="s">
        <v>68</v>
      </c>
      <c r="I164" s="63" t="str">
        <f t="shared" si="7"/>
        <v xml:space="preserve"> </v>
      </c>
      <c r="J164" s="58" t="str">
        <f t="shared" si="12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67</v>
      </c>
      <c r="B165" s="58" t="str">
        <f t="shared" si="4"/>
        <v/>
      </c>
      <c r="C165" s="59" t="s">
        <v>67</v>
      </c>
      <c r="D165" s="60" t="s">
        <v>67</v>
      </c>
      <c r="E165" s="61" t="s">
        <v>67</v>
      </c>
      <c r="F165" s="61" t="s">
        <v>67</v>
      </c>
      <c r="G165" s="58" t="str">
        <f t="shared" si="11"/>
        <v/>
      </c>
      <c r="H165" s="62" t="s">
        <v>68</v>
      </c>
      <c r="I165" s="63" t="str">
        <f t="shared" si="7"/>
        <v xml:space="preserve"> </v>
      </c>
      <c r="J165" s="58" t="str">
        <f t="shared" si="12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67</v>
      </c>
      <c r="B166" s="58" t="str">
        <f t="shared" si="4"/>
        <v/>
      </c>
      <c r="C166" s="59" t="s">
        <v>67</v>
      </c>
      <c r="D166" s="60" t="s">
        <v>67</v>
      </c>
      <c r="E166" s="61" t="s">
        <v>67</v>
      </c>
      <c r="F166" s="61" t="s">
        <v>67</v>
      </c>
      <c r="G166" s="58" t="str">
        <f t="shared" si="11"/>
        <v/>
      </c>
      <c r="H166" s="62" t="s">
        <v>68</v>
      </c>
      <c r="I166" s="63" t="str">
        <f t="shared" si="7"/>
        <v xml:space="preserve"> </v>
      </c>
      <c r="J166" s="58" t="str">
        <f t="shared" si="12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67</v>
      </c>
      <c r="B167" s="58" t="str">
        <f t="shared" si="4"/>
        <v/>
      </c>
      <c r="C167" s="59" t="s">
        <v>67</v>
      </c>
      <c r="D167" s="60" t="s">
        <v>67</v>
      </c>
      <c r="E167" s="61" t="s">
        <v>67</v>
      </c>
      <c r="F167" s="61" t="s">
        <v>67</v>
      </c>
      <c r="G167" s="58" t="str">
        <f t="shared" si="11"/>
        <v/>
      </c>
      <c r="H167" s="62" t="s">
        <v>68</v>
      </c>
      <c r="I167" s="63" t="str">
        <f t="shared" si="7"/>
        <v xml:space="preserve"> </v>
      </c>
      <c r="J167" s="58" t="str">
        <f t="shared" si="12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67</v>
      </c>
      <c r="B168" s="58" t="str">
        <f t="shared" si="4"/>
        <v/>
      </c>
      <c r="C168" s="59" t="s">
        <v>67</v>
      </c>
      <c r="D168" s="60" t="s">
        <v>67</v>
      </c>
      <c r="E168" s="61" t="s">
        <v>67</v>
      </c>
      <c r="F168" s="61" t="s">
        <v>67</v>
      </c>
      <c r="G168" s="58" t="str">
        <f t="shared" si="11"/>
        <v/>
      </c>
      <c r="H168" s="62" t="s">
        <v>68</v>
      </c>
      <c r="I168" s="63" t="str">
        <f t="shared" si="7"/>
        <v xml:space="preserve"> </v>
      </c>
      <c r="J168" s="58" t="str">
        <f t="shared" si="12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67</v>
      </c>
      <c r="B169" s="58" t="str">
        <f t="shared" si="4"/>
        <v/>
      </c>
      <c r="C169" s="59" t="s">
        <v>67</v>
      </c>
      <c r="D169" s="60" t="s">
        <v>67</v>
      </c>
      <c r="E169" s="61" t="s">
        <v>67</v>
      </c>
      <c r="F169" s="61" t="s">
        <v>67</v>
      </c>
      <c r="G169" s="58" t="str">
        <f t="shared" si="11"/>
        <v/>
      </c>
      <c r="H169" s="62" t="s">
        <v>68</v>
      </c>
      <c r="I169" s="63" t="str">
        <f t="shared" si="7"/>
        <v xml:space="preserve"> </v>
      </c>
      <c r="J169" s="58" t="str">
        <f t="shared" si="12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67</v>
      </c>
      <c r="B170" s="58" t="str">
        <f t="shared" si="4"/>
        <v/>
      </c>
      <c r="C170" s="59" t="s">
        <v>67</v>
      </c>
      <c r="D170" s="60" t="s">
        <v>67</v>
      </c>
      <c r="E170" s="61" t="s">
        <v>67</v>
      </c>
      <c r="F170" s="61" t="s">
        <v>67</v>
      </c>
      <c r="G170" s="58" t="str">
        <f t="shared" si="11"/>
        <v/>
      </c>
      <c r="H170" s="62" t="s">
        <v>68</v>
      </c>
      <c r="I170" s="63" t="str">
        <f t="shared" si="7"/>
        <v xml:space="preserve"> </v>
      </c>
      <c r="J170" s="58" t="str">
        <f t="shared" si="12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67</v>
      </c>
      <c r="B171" s="58" t="str">
        <f t="shared" si="4"/>
        <v/>
      </c>
      <c r="C171" s="59" t="s">
        <v>67</v>
      </c>
      <c r="D171" s="60" t="s">
        <v>67</v>
      </c>
      <c r="E171" s="61" t="s">
        <v>67</v>
      </c>
      <c r="F171" s="61" t="s">
        <v>67</v>
      </c>
      <c r="G171" s="58" t="str">
        <f t="shared" si="11"/>
        <v/>
      </c>
      <c r="H171" s="62" t="s">
        <v>68</v>
      </c>
      <c r="I171" s="63" t="str">
        <f t="shared" si="7"/>
        <v xml:space="preserve"> </v>
      </c>
      <c r="J171" s="58" t="str">
        <f t="shared" si="12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67</v>
      </c>
      <c r="B172" s="58" t="str">
        <f t="shared" si="4"/>
        <v/>
      </c>
      <c r="C172" s="59" t="s">
        <v>67</v>
      </c>
      <c r="D172" s="60" t="s">
        <v>67</v>
      </c>
      <c r="E172" s="61" t="s">
        <v>67</v>
      </c>
      <c r="F172" s="61" t="s">
        <v>67</v>
      </c>
      <c r="G172" s="58" t="str">
        <f t="shared" si="11"/>
        <v/>
      </c>
      <c r="H172" s="62" t="s">
        <v>68</v>
      </c>
      <c r="I172" s="63" t="str">
        <f t="shared" si="7"/>
        <v xml:space="preserve"> </v>
      </c>
      <c r="J172" s="58" t="str">
        <f t="shared" si="12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67</v>
      </c>
      <c r="B173" s="58" t="str">
        <f t="shared" si="4"/>
        <v/>
      </c>
      <c r="C173" s="59" t="s">
        <v>67</v>
      </c>
      <c r="D173" s="60" t="s">
        <v>67</v>
      </c>
      <c r="E173" s="61" t="s">
        <v>67</v>
      </c>
      <c r="F173" s="61" t="s">
        <v>67</v>
      </c>
      <c r="G173" s="58" t="str">
        <f t="shared" si="11"/>
        <v/>
      </c>
      <c r="H173" s="62" t="s">
        <v>68</v>
      </c>
      <c r="I173" s="63" t="str">
        <f t="shared" si="7"/>
        <v xml:space="preserve"> </v>
      </c>
      <c r="J173" s="58" t="str">
        <f t="shared" si="12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67</v>
      </c>
      <c r="B174" s="58" t="str">
        <f t="shared" si="4"/>
        <v/>
      </c>
      <c r="C174" s="59" t="s">
        <v>67</v>
      </c>
      <c r="D174" s="60" t="s">
        <v>67</v>
      </c>
      <c r="E174" s="61" t="s">
        <v>67</v>
      </c>
      <c r="F174" s="61" t="s">
        <v>67</v>
      </c>
      <c r="G174" s="58" t="str">
        <f t="shared" si="11"/>
        <v/>
      </c>
      <c r="H174" s="62" t="s">
        <v>68</v>
      </c>
      <c r="I174" s="63" t="str">
        <f t="shared" si="7"/>
        <v xml:space="preserve"> </v>
      </c>
      <c r="J174" s="58" t="str">
        <f t="shared" si="12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67</v>
      </c>
      <c r="B175" s="58" t="str">
        <f t="shared" si="4"/>
        <v/>
      </c>
      <c r="C175" s="59" t="s">
        <v>67</v>
      </c>
      <c r="D175" s="60" t="s">
        <v>67</v>
      </c>
      <c r="E175" s="61" t="s">
        <v>67</v>
      </c>
      <c r="F175" s="61" t="s">
        <v>67</v>
      </c>
      <c r="G175" s="58" t="str">
        <f t="shared" si="11"/>
        <v/>
      </c>
      <c r="H175" s="62" t="s">
        <v>68</v>
      </c>
      <c r="I175" s="63" t="str">
        <f t="shared" si="7"/>
        <v xml:space="preserve"> </v>
      </c>
      <c r="J175" s="58" t="str">
        <f t="shared" si="12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67</v>
      </c>
      <c r="B176" s="58" t="str">
        <f t="shared" si="4"/>
        <v/>
      </c>
      <c r="C176" s="59" t="s">
        <v>67</v>
      </c>
      <c r="D176" s="60" t="s">
        <v>67</v>
      </c>
      <c r="E176" s="61" t="s">
        <v>67</v>
      </c>
      <c r="F176" s="61" t="s">
        <v>67</v>
      </c>
      <c r="G176" s="58" t="str">
        <f t="shared" si="11"/>
        <v/>
      </c>
      <c r="H176" s="62" t="s">
        <v>68</v>
      </c>
      <c r="I176" s="63" t="str">
        <f t="shared" si="7"/>
        <v xml:space="preserve"> </v>
      </c>
      <c r="J176" s="58" t="str">
        <f t="shared" si="12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ref="B177:B217" si="13">IF(C177=" ","",IF(C177=$L$9,B176,B176+1))</f>
        <v/>
      </c>
      <c r="C177" s="59" t="s">
        <v>67</v>
      </c>
      <c r="D177" s="60" t="s">
        <v>67</v>
      </c>
      <c r="E177" s="61" t="s">
        <v>67</v>
      </c>
      <c r="F177" s="61" t="s">
        <v>67</v>
      </c>
      <c r="G177" s="58" t="str">
        <f t="shared" si="11"/>
        <v/>
      </c>
      <c r="H177" s="62" t="s">
        <v>68</v>
      </c>
      <c r="I177" s="63" t="str">
        <f t="shared" si="7"/>
        <v xml:space="preserve"> </v>
      </c>
      <c r="J177" s="58" t="str">
        <f t="shared" si="12"/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13"/>
        <v/>
      </c>
      <c r="C178" s="59" t="s">
        <v>67</v>
      </c>
      <c r="D178" s="60" t="s">
        <v>67</v>
      </c>
      <c r="E178" s="61" t="s">
        <v>67</v>
      </c>
      <c r="F178" s="61" t="s">
        <v>67</v>
      </c>
      <c r="G178" s="58" t="str">
        <f t="shared" si="11"/>
        <v/>
      </c>
      <c r="H178" s="62" t="s">
        <v>68</v>
      </c>
      <c r="I178" s="63" t="str">
        <f t="shared" ref="I178:I217" si="14">IFERROR(IF(IF(ISERROR(H178-H177),"",H178-H177)&lt;0,"",H178-H177)," ")</f>
        <v xml:space="preserve"> </v>
      </c>
      <c r="J178" s="58" t="str">
        <f t="shared" si="12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13"/>
        <v/>
      </c>
      <c r="C179" s="59" t="s">
        <v>67</v>
      </c>
      <c r="D179" s="60" t="s">
        <v>67</v>
      </c>
      <c r="E179" s="61" t="s">
        <v>67</v>
      </c>
      <c r="F179" s="61" t="s">
        <v>67</v>
      </c>
      <c r="G179" s="58" t="str">
        <f t="shared" si="11"/>
        <v/>
      </c>
      <c r="H179" s="62" t="s">
        <v>68</v>
      </c>
      <c r="I179" s="63" t="str">
        <f t="shared" si="14"/>
        <v xml:space="preserve"> </v>
      </c>
      <c r="J179" s="58" t="str">
        <f t="shared" si="12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13"/>
        <v/>
      </c>
      <c r="C180" s="59" t="s">
        <v>67</v>
      </c>
      <c r="D180" s="60" t="s">
        <v>67</v>
      </c>
      <c r="E180" s="61" t="s">
        <v>67</v>
      </c>
      <c r="F180" s="61" t="s">
        <v>67</v>
      </c>
      <c r="G180" s="58" t="str">
        <f t="shared" si="11"/>
        <v/>
      </c>
      <c r="H180" s="62" t="s">
        <v>68</v>
      </c>
      <c r="I180" s="63" t="str">
        <f t="shared" si="14"/>
        <v xml:space="preserve"> </v>
      </c>
      <c r="J180" s="58" t="str">
        <f t="shared" si="12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13"/>
        <v/>
      </c>
      <c r="C181" s="59" t="s">
        <v>67</v>
      </c>
      <c r="D181" s="60" t="s">
        <v>67</v>
      </c>
      <c r="E181" s="61" t="s">
        <v>67</v>
      </c>
      <c r="F181" s="61" t="s">
        <v>67</v>
      </c>
      <c r="G181" s="58" t="str">
        <f t="shared" si="11"/>
        <v/>
      </c>
      <c r="H181" s="62" t="s">
        <v>68</v>
      </c>
      <c r="I181" s="63" t="str">
        <f t="shared" si="14"/>
        <v xml:space="preserve"> </v>
      </c>
      <c r="J181" s="58" t="str">
        <f t="shared" si="12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13"/>
        <v/>
      </c>
      <c r="C182" s="59" t="s">
        <v>67</v>
      </c>
      <c r="D182" s="60" t="s">
        <v>67</v>
      </c>
      <c r="E182" s="61" t="s">
        <v>67</v>
      </c>
      <c r="F182" s="61" t="s">
        <v>67</v>
      </c>
      <c r="G182" s="58" t="str">
        <f t="shared" si="11"/>
        <v/>
      </c>
      <c r="H182" s="62" t="s">
        <v>68</v>
      </c>
      <c r="I182" s="63" t="str">
        <f t="shared" si="14"/>
        <v xml:space="preserve"> </v>
      </c>
      <c r="J182" s="58" t="str">
        <f t="shared" si="12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13"/>
        <v/>
      </c>
      <c r="C183" s="59" t="s">
        <v>67</v>
      </c>
      <c r="D183" s="60" t="s">
        <v>67</v>
      </c>
      <c r="E183" s="61" t="s">
        <v>67</v>
      </c>
      <c r="F183" s="61" t="s">
        <v>67</v>
      </c>
      <c r="G183" s="58" t="str">
        <f t="shared" si="11"/>
        <v/>
      </c>
      <c r="H183" s="62" t="s">
        <v>68</v>
      </c>
      <c r="I183" s="63" t="str">
        <f t="shared" si="14"/>
        <v xml:space="preserve"> </v>
      </c>
      <c r="J183" s="58" t="str">
        <f t="shared" si="12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13"/>
        <v/>
      </c>
      <c r="C184" s="59" t="s">
        <v>67</v>
      </c>
      <c r="D184" s="60" t="s">
        <v>67</v>
      </c>
      <c r="E184" s="61" t="s">
        <v>67</v>
      </c>
      <c r="F184" s="61" t="s">
        <v>67</v>
      </c>
      <c r="G184" s="58" t="str">
        <f t="shared" si="11"/>
        <v/>
      </c>
      <c r="H184" s="62" t="s">
        <v>68</v>
      </c>
      <c r="I184" s="63" t="str">
        <f t="shared" si="14"/>
        <v xml:space="preserve"> </v>
      </c>
      <c r="J184" s="58" t="str">
        <f t="shared" si="12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13"/>
        <v/>
      </c>
      <c r="C185" s="59" t="s">
        <v>67</v>
      </c>
      <c r="D185" s="60" t="s">
        <v>67</v>
      </c>
      <c r="E185" s="61" t="s">
        <v>67</v>
      </c>
      <c r="F185" s="61" t="s">
        <v>67</v>
      </c>
      <c r="G185" s="58" t="str">
        <f t="shared" si="11"/>
        <v/>
      </c>
      <c r="H185" s="62" t="s">
        <v>68</v>
      </c>
      <c r="I185" s="63" t="str">
        <f t="shared" si="14"/>
        <v xml:space="preserve"> </v>
      </c>
      <c r="J185" s="58" t="str">
        <f t="shared" si="12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13"/>
        <v/>
      </c>
      <c r="C186" s="59" t="s">
        <v>67</v>
      </c>
      <c r="D186" s="60" t="s">
        <v>67</v>
      </c>
      <c r="E186" s="61" t="s">
        <v>67</v>
      </c>
      <c r="F186" s="61" t="s">
        <v>67</v>
      </c>
      <c r="G186" s="58" t="str">
        <f t="shared" si="11"/>
        <v/>
      </c>
      <c r="H186" s="62" t="s">
        <v>68</v>
      </c>
      <c r="I186" s="63" t="str">
        <f t="shared" si="14"/>
        <v xml:space="preserve"> </v>
      </c>
      <c r="J186" s="58" t="str">
        <f t="shared" si="12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13"/>
        <v/>
      </c>
      <c r="C187" s="59" t="s">
        <v>67</v>
      </c>
      <c r="D187" s="60" t="s">
        <v>67</v>
      </c>
      <c r="E187" s="61" t="s">
        <v>67</v>
      </c>
      <c r="F187" s="61" t="s">
        <v>67</v>
      </c>
      <c r="G187" s="58" t="str">
        <f t="shared" si="11"/>
        <v/>
      </c>
      <c r="H187" s="62" t="s">
        <v>68</v>
      </c>
      <c r="I187" s="63" t="str">
        <f t="shared" si="14"/>
        <v xml:space="preserve"> </v>
      </c>
      <c r="J187" s="58" t="str">
        <f t="shared" si="12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13"/>
        <v/>
      </c>
      <c r="C188" s="59" t="s">
        <v>67</v>
      </c>
      <c r="D188" s="60" t="s">
        <v>67</v>
      </c>
      <c r="E188" s="61" t="s">
        <v>67</v>
      </c>
      <c r="F188" s="61" t="s">
        <v>67</v>
      </c>
      <c r="G188" s="58" t="str">
        <f t="shared" si="11"/>
        <v/>
      </c>
      <c r="H188" s="62" t="s">
        <v>68</v>
      </c>
      <c r="I188" s="63" t="str">
        <f t="shared" si="14"/>
        <v xml:space="preserve"> </v>
      </c>
      <c r="J188" s="58" t="str">
        <f t="shared" si="12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13"/>
        <v/>
      </c>
      <c r="C189" s="59" t="s">
        <v>67</v>
      </c>
      <c r="D189" s="60" t="s">
        <v>67</v>
      </c>
      <c r="E189" s="61" t="s">
        <v>67</v>
      </c>
      <c r="F189" s="61" t="s">
        <v>67</v>
      </c>
      <c r="G189" s="58" t="str">
        <f t="shared" si="11"/>
        <v/>
      </c>
      <c r="H189" s="62" t="s">
        <v>68</v>
      </c>
      <c r="I189" s="63" t="str">
        <f t="shared" si="14"/>
        <v xml:space="preserve"> </v>
      </c>
      <c r="J189" s="58" t="str">
        <f t="shared" si="12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13"/>
        <v/>
      </c>
      <c r="C190" s="59" t="s">
        <v>67</v>
      </c>
      <c r="D190" s="60" t="s">
        <v>67</v>
      </c>
      <c r="E190" s="61" t="s">
        <v>67</v>
      </c>
      <c r="F190" s="61" t="s">
        <v>67</v>
      </c>
      <c r="G190" s="58" t="str">
        <f t="shared" si="11"/>
        <v/>
      </c>
      <c r="H190" s="62" t="s">
        <v>68</v>
      </c>
      <c r="I190" s="63" t="str">
        <f t="shared" si="14"/>
        <v xml:space="preserve"> </v>
      </c>
      <c r="J190" s="58" t="str">
        <f t="shared" si="12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13"/>
        <v/>
      </c>
      <c r="C191" s="59" t="s">
        <v>67</v>
      </c>
      <c r="D191" s="60" t="s">
        <v>67</v>
      </c>
      <c r="E191" s="61" t="s">
        <v>67</v>
      </c>
      <c r="F191" s="61" t="s">
        <v>67</v>
      </c>
      <c r="G191" s="58" t="str">
        <f t="shared" si="11"/>
        <v/>
      </c>
      <c r="H191" s="62" t="s">
        <v>68</v>
      </c>
      <c r="I191" s="63" t="str">
        <f t="shared" si="14"/>
        <v xml:space="preserve"> </v>
      </c>
      <c r="J191" s="58" t="str">
        <f t="shared" si="12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13"/>
        <v/>
      </c>
      <c r="C192" s="59" t="s">
        <v>67</v>
      </c>
      <c r="D192" s="60" t="s">
        <v>67</v>
      </c>
      <c r="E192" s="61" t="s">
        <v>67</v>
      </c>
      <c r="F192" s="61" t="s">
        <v>67</v>
      </c>
      <c r="G192" s="58" t="str">
        <f t="shared" si="11"/>
        <v/>
      </c>
      <c r="H192" s="62" t="s">
        <v>68</v>
      </c>
      <c r="I192" s="63" t="str">
        <f t="shared" si="14"/>
        <v xml:space="preserve"> </v>
      </c>
      <c r="J192" s="58" t="str">
        <f t="shared" si="12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13"/>
        <v/>
      </c>
      <c r="C193" s="59" t="s">
        <v>67</v>
      </c>
      <c r="D193" s="60" t="s">
        <v>67</v>
      </c>
      <c r="E193" s="61" t="s">
        <v>67</v>
      </c>
      <c r="F193" s="61" t="s">
        <v>67</v>
      </c>
      <c r="G193" s="58" t="str">
        <f t="shared" si="11"/>
        <v/>
      </c>
      <c r="H193" s="62" t="s">
        <v>68</v>
      </c>
      <c r="I193" s="63" t="str">
        <f t="shared" si="14"/>
        <v xml:space="preserve"> </v>
      </c>
      <c r="J193" s="58" t="str">
        <f t="shared" si="12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13"/>
        <v/>
      </c>
      <c r="C194" s="59" t="s">
        <v>67</v>
      </c>
      <c r="D194" s="60" t="s">
        <v>67</v>
      </c>
      <c r="E194" s="61" t="s">
        <v>67</v>
      </c>
      <c r="F194" s="61" t="s">
        <v>67</v>
      </c>
      <c r="G194" s="58" t="str">
        <f t="shared" si="11"/>
        <v/>
      </c>
      <c r="H194" s="62" t="s">
        <v>68</v>
      </c>
      <c r="I194" s="63" t="str">
        <f t="shared" si="14"/>
        <v xml:space="preserve"> </v>
      </c>
      <c r="J194" s="58" t="str">
        <f t="shared" si="12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13"/>
        <v/>
      </c>
      <c r="C195" s="59" t="s">
        <v>67</v>
      </c>
      <c r="D195" s="60" t="s">
        <v>67</v>
      </c>
      <c r="E195" s="61" t="s">
        <v>67</v>
      </c>
      <c r="F195" s="61" t="s">
        <v>67</v>
      </c>
      <c r="G195" s="58" t="str">
        <f t="shared" si="11"/>
        <v/>
      </c>
      <c r="H195" s="62" t="s">
        <v>68</v>
      </c>
      <c r="I195" s="63" t="str">
        <f t="shared" si="14"/>
        <v xml:space="preserve"> </v>
      </c>
      <c r="J195" s="58" t="str">
        <f t="shared" si="12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13"/>
        <v/>
      </c>
      <c r="C196" s="59" t="s">
        <v>67</v>
      </c>
      <c r="D196" s="60" t="s">
        <v>67</v>
      </c>
      <c r="E196" s="61" t="s">
        <v>67</v>
      </c>
      <c r="F196" s="61" t="s">
        <v>67</v>
      </c>
      <c r="G196" s="58" t="str">
        <f t="shared" si="11"/>
        <v/>
      </c>
      <c r="H196" s="62" t="s">
        <v>68</v>
      </c>
      <c r="I196" s="63" t="str">
        <f t="shared" si="14"/>
        <v xml:space="preserve"> </v>
      </c>
      <c r="J196" s="58" t="str">
        <f t="shared" si="12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13"/>
        <v/>
      </c>
      <c r="C197" s="59" t="s">
        <v>67</v>
      </c>
      <c r="D197" s="60" t="s">
        <v>67</v>
      </c>
      <c r="E197" s="61" t="s">
        <v>67</v>
      </c>
      <c r="F197" s="61" t="s">
        <v>67</v>
      </c>
      <c r="G197" s="58" t="str">
        <f t="shared" si="11"/>
        <v/>
      </c>
      <c r="H197" s="62" t="s">
        <v>68</v>
      </c>
      <c r="I197" s="63" t="str">
        <f t="shared" si="14"/>
        <v xml:space="preserve"> </v>
      </c>
      <c r="J197" s="58" t="str">
        <f t="shared" si="12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13"/>
        <v/>
      </c>
      <c r="C198" s="59" t="s">
        <v>67</v>
      </c>
      <c r="D198" s="60" t="s">
        <v>67</v>
      </c>
      <c r="E198" s="61" t="s">
        <v>67</v>
      </c>
      <c r="F198" s="61" t="s">
        <v>67</v>
      </c>
      <c r="G198" s="58" t="str">
        <f t="shared" ref="G198:G217" si="15">IF(M202&gt;0,0,IF(N202&gt;0,1,""))</f>
        <v/>
      </c>
      <c r="H198" s="62" t="s">
        <v>68</v>
      </c>
      <c r="I198" s="63" t="str">
        <f t="shared" si="14"/>
        <v xml:space="preserve"> </v>
      </c>
      <c r="J198" s="58" t="str">
        <f t="shared" si="12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si="13"/>
        <v/>
      </c>
      <c r="C199" s="59" t="s">
        <v>67</v>
      </c>
      <c r="D199" s="60" t="s">
        <v>67</v>
      </c>
      <c r="E199" s="61" t="s">
        <v>67</v>
      </c>
      <c r="F199" s="61" t="s">
        <v>67</v>
      </c>
      <c r="G199" s="58" t="str">
        <f t="shared" si="15"/>
        <v/>
      </c>
      <c r="H199" s="62" t="s">
        <v>68</v>
      </c>
      <c r="I199" s="63" t="str">
        <f t="shared" si="14"/>
        <v xml:space="preserve"> </v>
      </c>
      <c r="J199" s="58" t="str">
        <f t="shared" si="12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13"/>
        <v/>
      </c>
      <c r="C200" s="59" t="s">
        <v>67</v>
      </c>
      <c r="D200" s="60" t="s">
        <v>67</v>
      </c>
      <c r="E200" s="61" t="s">
        <v>67</v>
      </c>
      <c r="F200" s="61" t="s">
        <v>67</v>
      </c>
      <c r="G200" s="58" t="str">
        <f t="shared" si="15"/>
        <v/>
      </c>
      <c r="H200" s="62" t="s">
        <v>68</v>
      </c>
      <c r="I200" s="63" t="str">
        <f t="shared" si="14"/>
        <v xml:space="preserve"> </v>
      </c>
      <c r="J200" s="58" t="str">
        <f t="shared" si="12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13"/>
        <v/>
      </c>
      <c r="C201" s="59" t="s">
        <v>67</v>
      </c>
      <c r="D201" s="60" t="s">
        <v>67</v>
      </c>
      <c r="E201" s="61" t="s">
        <v>67</v>
      </c>
      <c r="F201" s="61" t="s">
        <v>67</v>
      </c>
      <c r="G201" s="58" t="str">
        <f t="shared" si="15"/>
        <v/>
      </c>
      <c r="H201" s="62" t="s">
        <v>68</v>
      </c>
      <c r="I201" s="63" t="str">
        <f t="shared" si="14"/>
        <v xml:space="preserve"> </v>
      </c>
      <c r="J201" s="58" t="str">
        <f t="shared" si="12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13"/>
        <v/>
      </c>
      <c r="C202" s="59" t="s">
        <v>67</v>
      </c>
      <c r="D202" s="60" t="s">
        <v>67</v>
      </c>
      <c r="E202" s="61" t="s">
        <v>67</v>
      </c>
      <c r="F202" s="61" t="s">
        <v>67</v>
      </c>
      <c r="G202" s="58" t="str">
        <f t="shared" si="15"/>
        <v/>
      </c>
      <c r="H202" s="62" t="s">
        <v>68</v>
      </c>
      <c r="I202" s="63" t="str">
        <f t="shared" si="14"/>
        <v xml:space="preserve"> </v>
      </c>
      <c r="J202" s="58" t="str">
        <f t="shared" si="12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13"/>
        <v/>
      </c>
      <c r="C203" s="59" t="s">
        <v>67</v>
      </c>
      <c r="D203" s="60" t="s">
        <v>67</v>
      </c>
      <c r="E203" s="61" t="s">
        <v>67</v>
      </c>
      <c r="F203" s="61" t="s">
        <v>67</v>
      </c>
      <c r="G203" s="58" t="str">
        <f t="shared" si="15"/>
        <v/>
      </c>
      <c r="H203" s="62" t="s">
        <v>68</v>
      </c>
      <c r="I203" s="63" t="str">
        <f t="shared" si="14"/>
        <v xml:space="preserve"> </v>
      </c>
      <c r="J203" s="58" t="str">
        <f t="shared" si="12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13"/>
        <v/>
      </c>
      <c r="C204" s="59" t="s">
        <v>67</v>
      </c>
      <c r="D204" s="60" t="s">
        <v>67</v>
      </c>
      <c r="E204" s="61" t="s">
        <v>67</v>
      </c>
      <c r="F204" s="61" t="s">
        <v>67</v>
      </c>
      <c r="G204" s="58" t="str">
        <f t="shared" si="15"/>
        <v/>
      </c>
      <c r="H204" s="62" t="s">
        <v>68</v>
      </c>
      <c r="I204" s="63" t="str">
        <f t="shared" si="14"/>
        <v xml:space="preserve"> </v>
      </c>
      <c r="J204" s="58" t="str">
        <f t="shared" si="12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13"/>
        <v/>
      </c>
      <c r="C205" s="59" t="s">
        <v>67</v>
      </c>
      <c r="D205" s="60" t="s">
        <v>67</v>
      </c>
      <c r="E205" s="61" t="s">
        <v>67</v>
      </c>
      <c r="F205" s="61" t="s">
        <v>67</v>
      </c>
      <c r="G205" s="58" t="str">
        <f t="shared" si="15"/>
        <v/>
      </c>
      <c r="H205" s="62" t="s">
        <v>68</v>
      </c>
      <c r="I205" s="63" t="str">
        <f t="shared" si="14"/>
        <v xml:space="preserve"> </v>
      </c>
      <c r="J205" s="58" t="str">
        <f t="shared" si="12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13"/>
        <v/>
      </c>
      <c r="C206" s="59" t="s">
        <v>67</v>
      </c>
      <c r="D206" s="60" t="s">
        <v>67</v>
      </c>
      <c r="E206" s="61" t="s">
        <v>67</v>
      </c>
      <c r="F206" s="61" t="s">
        <v>67</v>
      </c>
      <c r="G206" s="58" t="str">
        <f t="shared" si="15"/>
        <v/>
      </c>
      <c r="H206" s="62" t="s">
        <v>68</v>
      </c>
      <c r="I206" s="63" t="str">
        <f t="shared" si="14"/>
        <v xml:space="preserve"> </v>
      </c>
      <c r="J206" s="58" t="str">
        <f t="shared" ref="J206:J217" si="16">IF(AND(M210&gt;0,M210&lt;999),M210,IF(AND(N210&gt;0,N210&lt;999),N210," "))</f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13"/>
        <v/>
      </c>
      <c r="C207" s="59" t="s">
        <v>67</v>
      </c>
      <c r="D207" s="60" t="s">
        <v>67</v>
      </c>
      <c r="E207" s="61" t="s">
        <v>67</v>
      </c>
      <c r="F207" s="61" t="s">
        <v>67</v>
      </c>
      <c r="G207" s="58" t="str">
        <f t="shared" si="15"/>
        <v/>
      </c>
      <c r="H207" s="62" t="s">
        <v>68</v>
      </c>
      <c r="I207" s="63" t="str">
        <f t="shared" si="14"/>
        <v xml:space="preserve"> </v>
      </c>
      <c r="J207" s="58" t="str">
        <f t="shared" si="16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13"/>
        <v/>
      </c>
      <c r="C208" s="59" t="s">
        <v>67</v>
      </c>
      <c r="D208" s="60" t="s">
        <v>67</v>
      </c>
      <c r="E208" s="61" t="s">
        <v>67</v>
      </c>
      <c r="F208" s="61" t="s">
        <v>67</v>
      </c>
      <c r="G208" s="58" t="str">
        <f t="shared" si="15"/>
        <v/>
      </c>
      <c r="H208" s="62" t="s">
        <v>68</v>
      </c>
      <c r="I208" s="63" t="str">
        <f t="shared" si="14"/>
        <v xml:space="preserve"> </v>
      </c>
      <c r="J208" s="58" t="str">
        <f t="shared" si="16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13"/>
        <v/>
      </c>
      <c r="C209" s="59" t="s">
        <v>67</v>
      </c>
      <c r="D209" s="60" t="s">
        <v>67</v>
      </c>
      <c r="E209" s="61" t="s">
        <v>67</v>
      </c>
      <c r="F209" s="61" t="s">
        <v>67</v>
      </c>
      <c r="G209" s="58" t="str">
        <f t="shared" si="15"/>
        <v/>
      </c>
      <c r="H209" s="62" t="s">
        <v>68</v>
      </c>
      <c r="I209" s="63" t="str">
        <f t="shared" si="14"/>
        <v xml:space="preserve"> </v>
      </c>
      <c r="J209" s="58" t="str">
        <f t="shared" si="16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13"/>
        <v/>
      </c>
      <c r="C210" s="59" t="s">
        <v>67</v>
      </c>
      <c r="D210" s="60" t="s">
        <v>67</v>
      </c>
      <c r="E210" s="61" t="s">
        <v>67</v>
      </c>
      <c r="F210" s="61" t="s">
        <v>67</v>
      </c>
      <c r="G210" s="58" t="str">
        <f t="shared" si="15"/>
        <v/>
      </c>
      <c r="H210" s="62" t="s">
        <v>68</v>
      </c>
      <c r="I210" s="63" t="str">
        <f t="shared" si="14"/>
        <v xml:space="preserve"> </v>
      </c>
      <c r="J210" s="58" t="str">
        <f t="shared" si="16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13"/>
        <v/>
      </c>
      <c r="C211" s="59" t="s">
        <v>67</v>
      </c>
      <c r="D211" s="60" t="s">
        <v>67</v>
      </c>
      <c r="E211" s="61" t="s">
        <v>67</v>
      </c>
      <c r="F211" s="61" t="s">
        <v>67</v>
      </c>
      <c r="G211" s="58" t="str">
        <f t="shared" si="15"/>
        <v/>
      </c>
      <c r="H211" s="62" t="s">
        <v>68</v>
      </c>
      <c r="I211" s="63" t="str">
        <f t="shared" si="14"/>
        <v xml:space="preserve"> </v>
      </c>
      <c r="J211" s="58" t="str">
        <f t="shared" si="16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13"/>
        <v/>
      </c>
      <c r="C212" s="59" t="s">
        <v>67</v>
      </c>
      <c r="D212" s="60" t="s">
        <v>67</v>
      </c>
      <c r="E212" s="61" t="s">
        <v>67</v>
      </c>
      <c r="F212" s="61" t="s">
        <v>67</v>
      </c>
      <c r="G212" s="58" t="str">
        <f t="shared" si="15"/>
        <v/>
      </c>
      <c r="H212" s="62" t="s">
        <v>68</v>
      </c>
      <c r="I212" s="63" t="str">
        <f t="shared" si="14"/>
        <v xml:space="preserve"> </v>
      </c>
      <c r="J212" s="58" t="str">
        <f t="shared" si="16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13"/>
        <v/>
      </c>
      <c r="C213" s="59" t="s">
        <v>67</v>
      </c>
      <c r="D213" s="60" t="s">
        <v>67</v>
      </c>
      <c r="E213" s="61" t="s">
        <v>67</v>
      </c>
      <c r="F213" s="61" t="s">
        <v>67</v>
      </c>
      <c r="G213" s="58" t="str">
        <f t="shared" si="15"/>
        <v/>
      </c>
      <c r="H213" s="62" t="s">
        <v>68</v>
      </c>
      <c r="I213" s="63" t="str">
        <f t="shared" si="14"/>
        <v xml:space="preserve"> </v>
      </c>
      <c r="J213" s="58" t="str">
        <f t="shared" si="16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13"/>
        <v/>
      </c>
      <c r="C214" s="59" t="s">
        <v>67</v>
      </c>
      <c r="D214" s="60" t="s">
        <v>67</v>
      </c>
      <c r="E214" s="61" t="s">
        <v>67</v>
      </c>
      <c r="F214" s="61" t="s">
        <v>67</v>
      </c>
      <c r="G214" s="58" t="str">
        <f t="shared" si="15"/>
        <v/>
      </c>
      <c r="H214" s="62" t="s">
        <v>68</v>
      </c>
      <c r="I214" s="63" t="str">
        <f t="shared" si="14"/>
        <v xml:space="preserve"> </v>
      </c>
      <c r="J214" s="58" t="str">
        <f t="shared" si="16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13"/>
        <v/>
      </c>
      <c r="C215" s="59" t="s">
        <v>67</v>
      </c>
      <c r="D215" s="60" t="s">
        <v>67</v>
      </c>
      <c r="E215" s="61" t="s">
        <v>67</v>
      </c>
      <c r="F215" s="61" t="s">
        <v>67</v>
      </c>
      <c r="G215" s="58" t="str">
        <f t="shared" si="15"/>
        <v/>
      </c>
      <c r="H215" s="62" t="s">
        <v>68</v>
      </c>
      <c r="I215" s="63" t="str">
        <f t="shared" si="14"/>
        <v xml:space="preserve"> </v>
      </c>
      <c r="J215" s="58" t="str">
        <f t="shared" si="16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13"/>
        <v/>
      </c>
      <c r="C216" s="59" t="s">
        <v>67</v>
      </c>
      <c r="D216" s="60" t="s">
        <v>67</v>
      </c>
      <c r="E216" s="61" t="s">
        <v>67</v>
      </c>
      <c r="F216" s="61" t="s">
        <v>67</v>
      </c>
      <c r="G216" s="58" t="str">
        <f t="shared" si="15"/>
        <v/>
      </c>
      <c r="H216" s="62" t="s">
        <v>68</v>
      </c>
      <c r="I216" s="63" t="str">
        <f t="shared" si="14"/>
        <v xml:space="preserve"> </v>
      </c>
      <c r="J216" s="58" t="str">
        <f t="shared" si="16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13"/>
        <v/>
      </c>
      <c r="C217" s="59" t="s">
        <v>67</v>
      </c>
      <c r="D217" s="60" t="s">
        <v>67</v>
      </c>
      <c r="E217" s="61" t="s">
        <v>67</v>
      </c>
      <c r="F217" s="61" t="s">
        <v>67</v>
      </c>
      <c r="G217" s="58" t="str">
        <f t="shared" si="15"/>
        <v/>
      </c>
      <c r="H217" s="62" t="s">
        <v>68</v>
      </c>
      <c r="I217" s="63" t="str">
        <f t="shared" si="14"/>
        <v xml:space="preserve"> </v>
      </c>
      <c r="J217" s="58" t="str">
        <f t="shared" si="16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60"/>
      <c r="C218" s="60"/>
      <c r="D218" s="60"/>
      <c r="E218" s="60"/>
      <c r="F218" s="60"/>
      <c r="G218" s="60"/>
      <c r="H218" s="60"/>
      <c r="I218" s="60"/>
      <c r="J218" s="60"/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B219" s="60"/>
      <c r="C219" s="60"/>
      <c r="D219" s="60"/>
      <c r="E219" s="60"/>
      <c r="F219" s="60"/>
      <c r="G219" s="60"/>
      <c r="H219" s="60"/>
      <c r="I219" s="60"/>
      <c r="J219" s="60"/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B220" s="60"/>
      <c r="C220" s="60"/>
      <c r="D220" s="60"/>
      <c r="E220" s="60"/>
      <c r="F220" s="60"/>
      <c r="G220" s="60"/>
      <c r="H220" s="60"/>
      <c r="I220" s="60"/>
      <c r="J220" s="60"/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B221" s="60"/>
      <c r="C221" s="60"/>
      <c r="D221" s="60"/>
      <c r="E221" s="60"/>
      <c r="F221" s="60"/>
      <c r="G221" s="60"/>
      <c r="H221" s="60"/>
      <c r="I221" s="60"/>
      <c r="J221" s="60"/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B222" s="60"/>
      <c r="C222" s="60"/>
      <c r="D222" s="60"/>
      <c r="E222" s="60"/>
      <c r="F222" s="60"/>
      <c r="G222" s="60"/>
      <c r="H222" s="60"/>
      <c r="I222" s="60"/>
      <c r="J222" s="72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6:34" ht="15.75" customHeight="1"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6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6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6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6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6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6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6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6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6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6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6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1" spans="4:15">
      <c r="D40431" s="1">
        <v>1888</v>
      </c>
      <c r="J40431" s="1"/>
    </row>
    <row r="40432" spans="4:15">
      <c r="O40432" s="1"/>
    </row>
    <row r="40433" spans="11:34">
      <c r="AH40433" s="1"/>
    </row>
    <row r="40435" spans="11:34"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17">
    <cfRule type="notContainsBlanks" dxfId="19" priority="3">
      <formula>LEN(TRIM(C112))&gt;0</formula>
    </cfRule>
  </conditionalFormatting>
  <conditionalFormatting sqref="D143:J217 D142 G142:J142 D141:G141 G140 G112:J112 D112 D113:J127 D140 D128:I128 D130:G139 D129 G129:I129 B112:B217 J128:J141 H130:I141">
    <cfRule type="expression" dxfId="18" priority="4">
      <formula>IF($C112=" ",FALSE,TRUE)</formula>
    </cfRule>
  </conditionalFormatting>
  <conditionalFormatting sqref="B112:B217">
    <cfRule type="expression" dxfId="17" priority="2">
      <formula>IF($C112=$L$9,TRUE,FALSE)</formula>
    </cfRule>
  </conditionalFormatting>
  <conditionalFormatting sqref="E112:F112">
    <cfRule type="expression" dxfId="16" priority="5">
      <formula>IF($C140=" ",FALSE,TRUE)</formula>
    </cfRule>
  </conditionalFormatting>
  <conditionalFormatting sqref="E140:F140">
    <cfRule type="expression" dxfId="15" priority="6">
      <formula>IF($C112=" ",FALSE,TRUE)</formula>
    </cfRule>
  </conditionalFormatting>
  <conditionalFormatting sqref="E129:F129">
    <cfRule type="expression" dxfId="14" priority="1">
      <formula>IF($C129="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157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40437"/>
  <sheetViews>
    <sheetView tabSelected="1"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06" t="s">
        <v>222</v>
      </c>
      <c r="F1" s="106"/>
      <c r="G1" s="106"/>
      <c r="H1" s="106"/>
      <c r="I1" s="106"/>
      <c r="J1" s="106"/>
      <c r="L1" s="3" t="s">
        <v>0</v>
      </c>
      <c r="M1" s="4"/>
      <c r="N1" s="5">
        <v>7</v>
      </c>
    </row>
    <row r="2" spans="1:38" ht="16.5" customHeight="1">
      <c r="D2" s="9"/>
      <c r="E2" s="106"/>
      <c r="F2" s="106"/>
      <c r="G2" s="106"/>
      <c r="H2" s="106"/>
      <c r="I2" s="106"/>
      <c r="J2" s="106"/>
      <c r="L2" s="10" t="e">
        <f ca="1">INDIRECT("лоты!C"&amp;SUM(N1,3))</f>
        <v>#REF!</v>
      </c>
      <c r="M2" s="11" t="s">
        <v>1</v>
      </c>
      <c r="N2" s="12"/>
      <c r="O2" s="13"/>
      <c r="P2" s="87" t="s">
        <v>2</v>
      </c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06"/>
      <c r="F3" s="106"/>
      <c r="G3" s="106"/>
      <c r="H3" s="106"/>
      <c r="I3" s="106"/>
      <c r="J3" s="106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136</v>
      </c>
      <c r="M4" s="11" t="s">
        <v>4</v>
      </c>
      <c r="N4" s="12"/>
      <c r="O4" s="13"/>
      <c r="P4" s="107" t="s">
        <v>5</v>
      </c>
      <c r="Q4" s="107" t="s">
        <v>6</v>
      </c>
      <c r="R4" s="107" t="s">
        <v>7</v>
      </c>
      <c r="S4" s="107" t="s">
        <v>8</v>
      </c>
      <c r="T4" s="107" t="s">
        <v>9</v>
      </c>
      <c r="U4" s="107" t="s">
        <v>10</v>
      </c>
      <c r="V4" s="107" t="s">
        <v>11</v>
      </c>
      <c r="W4" s="107" t="s">
        <v>12</v>
      </c>
      <c r="X4" s="97" t="s">
        <v>13</v>
      </c>
      <c r="Y4" s="99" t="s">
        <v>14</v>
      </c>
      <c r="Z4" s="100"/>
      <c r="AA4" s="99" t="s">
        <v>15</v>
      </c>
      <c r="AB4" s="100"/>
      <c r="AI4" s="14"/>
      <c r="AJ4" s="14"/>
      <c r="AK4" s="15"/>
      <c r="AL4" s="14"/>
    </row>
    <row r="5" spans="1:38" ht="15" customHeight="1">
      <c r="B5" s="94" t="s">
        <v>115</v>
      </c>
      <c r="C5" s="94"/>
      <c r="D5" s="94"/>
      <c r="E5" s="94"/>
      <c r="F5" s="94"/>
      <c r="G5" s="94"/>
      <c r="H5" s="94"/>
      <c r="I5" s="94"/>
      <c r="J5" s="94"/>
      <c r="L5" s="18">
        <v>136</v>
      </c>
      <c r="M5" s="14" t="s">
        <v>16</v>
      </c>
      <c r="N5" s="17"/>
      <c r="O5" s="13"/>
      <c r="P5" s="108"/>
      <c r="Q5" s="108"/>
      <c r="R5" s="108"/>
      <c r="S5" s="108"/>
      <c r="T5" s="108"/>
      <c r="U5" s="108"/>
      <c r="V5" s="108"/>
      <c r="W5" s="108"/>
      <c r="X5" s="97"/>
      <c r="Y5" s="101"/>
      <c r="Z5" s="102"/>
      <c r="AA5" s="101"/>
      <c r="AB5" s="102"/>
      <c r="AI5" s="14"/>
      <c r="AJ5" s="14"/>
      <c r="AK5" s="15"/>
      <c r="AL5" s="14"/>
    </row>
    <row r="6" spans="1:38" ht="15.75" customHeight="1">
      <c r="B6" s="94"/>
      <c r="C6" s="94"/>
      <c r="D6" s="94"/>
      <c r="E6" s="94"/>
      <c r="F6" s="94"/>
      <c r="G6" s="94"/>
      <c r="H6" s="94"/>
      <c r="I6" s="94"/>
      <c r="J6" s="94"/>
      <c r="L6" s="19">
        <v>267</v>
      </c>
      <c r="M6" s="11" t="s">
        <v>17</v>
      </c>
      <c r="N6" s="11"/>
      <c r="P6" s="108"/>
      <c r="Q6" s="108"/>
      <c r="R6" s="108"/>
      <c r="S6" s="108"/>
      <c r="T6" s="108"/>
      <c r="U6" s="108"/>
      <c r="V6" s="108"/>
      <c r="W6" s="108"/>
      <c r="X6" s="97"/>
      <c r="Y6" s="101"/>
      <c r="Z6" s="102"/>
      <c r="AA6" s="101"/>
      <c r="AB6" s="102"/>
      <c r="AI6" s="14"/>
      <c r="AJ6" s="14"/>
      <c r="AK6" s="15"/>
      <c r="AL6" s="14"/>
    </row>
    <row r="7" spans="1:38" ht="15.75" customHeight="1">
      <c r="A7" s="20"/>
      <c r="L7" s="18">
        <v>268</v>
      </c>
      <c r="M7" s="14" t="s">
        <v>18</v>
      </c>
      <c r="N7" s="14"/>
      <c r="P7" s="109"/>
      <c r="Q7" s="109"/>
      <c r="R7" s="109"/>
      <c r="S7" s="109"/>
      <c r="T7" s="109"/>
      <c r="U7" s="109"/>
      <c r="V7" s="109"/>
      <c r="W7" s="109"/>
      <c r="X7" s="97"/>
      <c r="Y7" s="103"/>
      <c r="Z7" s="104"/>
      <c r="AA7" s="103"/>
      <c r="AB7" s="104"/>
      <c r="AI7" s="14"/>
      <c r="AJ7" s="14"/>
      <c r="AK7" s="15"/>
      <c r="AL7" s="14"/>
    </row>
    <row r="8" spans="1:38" ht="15.75" customHeight="1">
      <c r="A8" s="20"/>
      <c r="B8" s="94" t="s">
        <v>19</v>
      </c>
      <c r="C8" s="94"/>
      <c r="D8" s="94"/>
      <c r="E8" s="94"/>
      <c r="F8" s="94"/>
      <c r="G8" s="94"/>
      <c r="H8" s="94"/>
      <c r="I8" s="94"/>
      <c r="J8" s="94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05" t="s">
        <v>21</v>
      </c>
      <c r="Z8" s="105"/>
      <c r="AA8" s="105" t="s">
        <v>22</v>
      </c>
      <c r="AB8" s="105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4"/>
      <c r="C9" s="94"/>
      <c r="D9" s="94"/>
      <c r="E9" s="94"/>
      <c r="F9" s="94"/>
      <c r="G9" s="94"/>
      <c r="H9" s="94"/>
      <c r="I9" s="94"/>
      <c r="J9" s="94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05" t="s">
        <v>21</v>
      </c>
      <c r="Z9" s="105"/>
      <c r="AA9" s="105" t="s">
        <v>22</v>
      </c>
      <c r="AB9" s="105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2" t="s">
        <v>25</v>
      </c>
      <c r="C10" s="92"/>
      <c r="D10" s="92"/>
      <c r="E10" s="92"/>
      <c r="F10" s="92"/>
      <c r="G10" s="92"/>
      <c r="H10" s="92"/>
      <c r="I10" s="92"/>
      <c r="J10" s="92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05" t="s">
        <v>27</v>
      </c>
      <c r="Z10" s="105"/>
      <c r="AA10" s="105" t="s">
        <v>28</v>
      </c>
      <c r="AB10" s="105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2"/>
      <c r="C11" s="92"/>
      <c r="D11" s="92"/>
      <c r="E11" s="92"/>
      <c r="F11" s="92"/>
      <c r="G11" s="92"/>
      <c r="H11" s="92"/>
      <c r="I11" s="92"/>
      <c r="J11" s="92"/>
      <c r="L11" s="18" t="s">
        <v>116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05" t="s">
        <v>27</v>
      </c>
      <c r="Z11" s="105"/>
      <c r="AA11" s="105" t="s">
        <v>28</v>
      </c>
      <c r="AB11" s="105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98" t="s">
        <v>30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4" t="s">
        <v>31</v>
      </c>
      <c r="C14" s="94"/>
      <c r="D14" s="94"/>
      <c r="E14" s="94"/>
      <c r="F14" s="94"/>
      <c r="G14" s="94"/>
      <c r="H14" s="94"/>
      <c r="I14" s="94"/>
      <c r="J14" s="94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4"/>
      <c r="C15" s="94"/>
      <c r="D15" s="94"/>
      <c r="E15" s="94"/>
      <c r="F15" s="94"/>
      <c r="G15" s="94"/>
      <c r="H15" s="94"/>
      <c r="I15" s="94"/>
      <c r="J15" s="94"/>
      <c r="L15" s="25"/>
      <c r="M15" s="18"/>
      <c r="N15" s="18"/>
      <c r="O15" s="26"/>
      <c r="P15" s="96" t="s">
        <v>5</v>
      </c>
      <c r="Q15" s="96"/>
      <c r="R15" s="96"/>
      <c r="S15" s="96"/>
      <c r="T15" s="97" t="s">
        <v>32</v>
      </c>
      <c r="U15" s="97"/>
      <c r="V15" s="97"/>
      <c r="W15" s="97" t="s">
        <v>33</v>
      </c>
      <c r="X15" s="97"/>
      <c r="Y15" s="97"/>
      <c r="Z15" s="97" t="s">
        <v>34</v>
      </c>
      <c r="AA15" s="97"/>
      <c r="AB15" s="97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2" t="s">
        <v>35</v>
      </c>
      <c r="C16" s="92"/>
      <c r="D16" s="92"/>
      <c r="E16" s="92"/>
      <c r="F16" s="92"/>
      <c r="G16" s="92"/>
      <c r="H16" s="92"/>
      <c r="I16" s="92"/>
      <c r="J16" s="92"/>
      <c r="L16" s="25"/>
      <c r="M16" s="18"/>
      <c r="N16" s="18"/>
      <c r="O16" s="26"/>
      <c r="P16" s="96"/>
      <c r="Q16" s="96"/>
      <c r="R16" s="96"/>
      <c r="S16" s="96"/>
      <c r="T16" s="97"/>
      <c r="U16" s="97"/>
      <c r="V16" s="97"/>
      <c r="W16" s="97"/>
      <c r="X16" s="97"/>
      <c r="Y16" s="97"/>
      <c r="Z16" s="97"/>
      <c r="AA16" s="97"/>
      <c r="AB16" s="97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2"/>
      <c r="C17" s="92"/>
      <c r="D17" s="92"/>
      <c r="E17" s="92"/>
      <c r="F17" s="92"/>
      <c r="G17" s="92"/>
      <c r="H17" s="92"/>
      <c r="I17" s="92"/>
      <c r="J17" s="92"/>
      <c r="L17" s="18"/>
      <c r="M17" s="18"/>
      <c r="N17" s="18"/>
      <c r="O17" s="26"/>
      <c r="P17" s="96" t="s">
        <v>36</v>
      </c>
      <c r="Q17" s="96"/>
      <c r="R17" s="96"/>
      <c r="S17" s="96"/>
      <c r="T17" s="97" t="s">
        <v>37</v>
      </c>
      <c r="U17" s="97"/>
      <c r="V17" s="97"/>
      <c r="W17" s="97" t="s">
        <v>38</v>
      </c>
      <c r="X17" s="97"/>
      <c r="Y17" s="97"/>
      <c r="Z17" s="97" t="s">
        <v>36</v>
      </c>
      <c r="AA17" s="97"/>
      <c r="AB17" s="97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4" t="s">
        <v>39</v>
      </c>
      <c r="C19" s="94"/>
      <c r="D19" s="94"/>
      <c r="E19" s="94"/>
      <c r="F19" s="94"/>
      <c r="G19" s="94"/>
      <c r="H19" s="94"/>
      <c r="I19" s="94"/>
      <c r="J19" s="94"/>
      <c r="L19" s="18"/>
      <c r="M19" s="18"/>
      <c r="N19" s="18"/>
      <c r="O19" s="26"/>
      <c r="P19" s="95" t="s">
        <v>40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4"/>
      <c r="C20" s="94"/>
      <c r="D20" s="94"/>
      <c r="E20" s="94"/>
      <c r="F20" s="94"/>
      <c r="G20" s="94"/>
      <c r="H20" s="94"/>
      <c r="I20" s="94"/>
      <c r="J20" s="94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1" t="s">
        <v>5</v>
      </c>
      <c r="Q21" s="81" t="s">
        <v>41</v>
      </c>
      <c r="R21" s="79" t="s">
        <v>42</v>
      </c>
      <c r="S21" s="80"/>
      <c r="T21" s="79" t="s">
        <v>43</v>
      </c>
      <c r="U21" s="80"/>
      <c r="V21" s="33"/>
      <c r="W21" s="81" t="s">
        <v>5</v>
      </c>
      <c r="X21" s="81" t="s">
        <v>41</v>
      </c>
      <c r="Y21" s="79" t="s">
        <v>42</v>
      </c>
      <c r="Z21" s="80"/>
      <c r="AA21" s="79" t="s">
        <v>43</v>
      </c>
      <c r="AB21" s="80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2" t="s">
        <v>117</v>
      </c>
      <c r="C22" s="92"/>
      <c r="D22" s="92"/>
      <c r="E22" s="92"/>
      <c r="F22" s="92"/>
      <c r="G22" s="92"/>
      <c r="H22" s="92"/>
      <c r="I22" s="92"/>
      <c r="J22" s="92"/>
      <c r="P22" s="82"/>
      <c r="Q22" s="82"/>
      <c r="R22" s="81" t="s">
        <v>44</v>
      </c>
      <c r="S22" s="81" t="s">
        <v>45</v>
      </c>
      <c r="T22" s="81" t="s">
        <v>44</v>
      </c>
      <c r="U22" s="81" t="s">
        <v>45</v>
      </c>
      <c r="V22" s="33"/>
      <c r="W22" s="82"/>
      <c r="X22" s="82"/>
      <c r="Y22" s="81" t="s">
        <v>44</v>
      </c>
      <c r="Z22" s="81" t="s">
        <v>45</v>
      </c>
      <c r="AA22" s="81" t="s">
        <v>44</v>
      </c>
      <c r="AB22" s="81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2"/>
      <c r="C23" s="92"/>
      <c r="D23" s="92"/>
      <c r="E23" s="92"/>
      <c r="F23" s="92"/>
      <c r="G23" s="92"/>
      <c r="H23" s="92"/>
      <c r="I23" s="92"/>
      <c r="J23" s="92"/>
      <c r="P23" s="82"/>
      <c r="Q23" s="82"/>
      <c r="R23" s="82"/>
      <c r="S23" s="82"/>
      <c r="T23" s="82"/>
      <c r="U23" s="82"/>
      <c r="V23" s="33"/>
      <c r="W23" s="82"/>
      <c r="X23" s="82"/>
      <c r="Y23" s="82"/>
      <c r="Z23" s="82"/>
      <c r="AA23" s="82"/>
      <c r="AB23" s="8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2"/>
      <c r="Q24" s="82"/>
      <c r="R24" s="82"/>
      <c r="S24" s="82"/>
      <c r="T24" s="82"/>
      <c r="U24" s="82"/>
      <c r="V24" s="33"/>
      <c r="W24" s="82"/>
      <c r="X24" s="82"/>
      <c r="Y24" s="82"/>
      <c r="Z24" s="82"/>
      <c r="AA24" s="82"/>
      <c r="AB24" s="8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2"/>
      <c r="Q25" s="82"/>
      <c r="R25" s="82"/>
      <c r="S25" s="82"/>
      <c r="T25" s="82"/>
      <c r="U25" s="82"/>
      <c r="V25" s="33"/>
      <c r="W25" s="82"/>
      <c r="X25" s="82"/>
      <c r="Y25" s="82"/>
      <c r="Z25" s="82"/>
      <c r="AA25" s="82"/>
      <c r="AB25" s="8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2" t="s">
        <v>46</v>
      </c>
      <c r="C26" s="92"/>
      <c r="D26" s="92"/>
      <c r="E26" s="92"/>
      <c r="F26" s="92"/>
      <c r="G26" s="92"/>
      <c r="H26" s="92"/>
      <c r="I26" s="92"/>
      <c r="J26" s="92"/>
      <c r="P26" s="83"/>
      <c r="Q26" s="83"/>
      <c r="R26" s="83"/>
      <c r="S26" s="83"/>
      <c r="T26" s="83"/>
      <c r="U26" s="83"/>
      <c r="V26" s="34"/>
      <c r="W26" s="83"/>
      <c r="X26" s="83"/>
      <c r="Y26" s="83"/>
      <c r="Z26" s="83"/>
      <c r="AA26" s="83"/>
      <c r="AB26" s="8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2"/>
      <c r="C27" s="92"/>
      <c r="D27" s="92"/>
      <c r="E27" s="92"/>
      <c r="F27" s="92"/>
      <c r="G27" s="92"/>
      <c r="H27" s="92"/>
      <c r="I27" s="92"/>
      <c r="J27" s="92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2" t="s">
        <v>118</v>
      </c>
      <c r="C28" s="92"/>
      <c r="D28" s="92"/>
      <c r="E28" s="92"/>
      <c r="F28" s="92"/>
      <c r="G28" s="92"/>
      <c r="H28" s="92"/>
      <c r="I28" s="92"/>
      <c r="J28" s="92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2"/>
      <c r="C29" s="92"/>
      <c r="D29" s="92"/>
      <c r="E29" s="92"/>
      <c r="F29" s="92"/>
      <c r="G29" s="92"/>
      <c r="H29" s="92"/>
      <c r="I29" s="92"/>
      <c r="J29" s="92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2" t="s">
        <v>119</v>
      </c>
      <c r="C30" s="92"/>
      <c r="D30" s="92"/>
      <c r="E30" s="92"/>
      <c r="F30" s="92"/>
      <c r="G30" s="92"/>
      <c r="H30" s="92"/>
      <c r="I30" s="92"/>
      <c r="J30" s="92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2"/>
      <c r="C31" s="92"/>
      <c r="D31" s="92"/>
      <c r="E31" s="92"/>
      <c r="F31" s="92"/>
      <c r="G31" s="92"/>
      <c r="H31" s="92"/>
      <c r="I31" s="92"/>
      <c r="J31" s="92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0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0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4" t="s">
        <v>48</v>
      </c>
      <c r="C33" s="94"/>
      <c r="D33" s="94"/>
      <c r="E33" s="94"/>
      <c r="F33" s="94"/>
      <c r="G33" s="94"/>
      <c r="H33" s="94"/>
      <c r="I33" s="94"/>
      <c r="J33" s="94"/>
      <c r="N33" s="42">
        <v>360</v>
      </c>
      <c r="P33" s="35">
        <v>1</v>
      </c>
      <c r="Q33" s="36">
        <v>0.25</v>
      </c>
      <c r="R33" s="35">
        <v>0</v>
      </c>
      <c r="S33" s="35" t="s">
        <v>47</v>
      </c>
      <c r="T33" s="35">
        <v>0</v>
      </c>
      <c r="U33" s="35" t="s">
        <v>47</v>
      </c>
      <c r="V33" s="37">
        <f t="shared" si="0"/>
        <v>0</v>
      </c>
      <c r="W33" s="38">
        <v>2</v>
      </c>
      <c r="X33" s="43">
        <v>0.25</v>
      </c>
      <c r="Y33" s="35">
        <v>0</v>
      </c>
      <c r="Z33" s="35" t="s">
        <v>47</v>
      </c>
      <c r="AA33" s="35">
        <v>0</v>
      </c>
      <c r="AB33" s="35" t="s">
        <v>47</v>
      </c>
      <c r="AC33" s="37">
        <f t="shared" si="1"/>
        <v>0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4"/>
      <c r="C34" s="94"/>
      <c r="D34" s="94"/>
      <c r="E34" s="94"/>
      <c r="F34" s="94"/>
      <c r="G34" s="94"/>
      <c r="H34" s="94"/>
      <c r="I34" s="94"/>
      <c r="J34" s="94"/>
      <c r="N34" s="1">
        <v>390</v>
      </c>
      <c r="O34" s="7"/>
      <c r="P34" s="35">
        <v>1</v>
      </c>
      <c r="Q34" s="36">
        <v>0.27083333333333331</v>
      </c>
      <c r="R34" s="35">
        <v>0</v>
      </c>
      <c r="S34" s="35" t="s">
        <v>47</v>
      </c>
      <c r="T34" s="35">
        <v>0</v>
      </c>
      <c r="U34" s="35" t="s">
        <v>47</v>
      </c>
      <c r="V34" s="37">
        <f t="shared" si="0"/>
        <v>0</v>
      </c>
      <c r="W34" s="38">
        <v>2</v>
      </c>
      <c r="X34" s="43">
        <v>0.27083333333333331</v>
      </c>
      <c r="Y34" s="35">
        <v>0</v>
      </c>
      <c r="Z34" s="35" t="s">
        <v>47</v>
      </c>
      <c r="AA34" s="35">
        <v>0</v>
      </c>
      <c r="AB34" s="35" t="s">
        <v>47</v>
      </c>
      <c r="AC34" s="37">
        <f t="shared" si="1"/>
        <v>0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3" t="s">
        <v>51</v>
      </c>
      <c r="C35" s="93"/>
      <c r="D35" s="93"/>
      <c r="E35" s="91">
        <v>4.05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0</v>
      </c>
      <c r="S35" s="35" t="s">
        <v>47</v>
      </c>
      <c r="T35" s="35">
        <v>0</v>
      </c>
      <c r="U35" s="35" t="s">
        <v>47</v>
      </c>
      <c r="V35" s="37">
        <f t="shared" si="0"/>
        <v>0</v>
      </c>
      <c r="W35" s="38">
        <v>2</v>
      </c>
      <c r="X35" s="43">
        <v>0.29166666666666669</v>
      </c>
      <c r="Y35" s="35">
        <v>0</v>
      </c>
      <c r="Z35" s="35" t="s">
        <v>47</v>
      </c>
      <c r="AA35" s="35">
        <v>0</v>
      </c>
      <c r="AB35" s="35" t="s">
        <v>47</v>
      </c>
      <c r="AC35" s="37">
        <f t="shared" si="1"/>
        <v>0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3"/>
      <c r="C36" s="93"/>
      <c r="D36" s="93"/>
      <c r="E36" s="91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0</v>
      </c>
      <c r="S36" s="35" t="s">
        <v>47</v>
      </c>
      <c r="T36" s="35">
        <v>0</v>
      </c>
      <c r="U36" s="35" t="s">
        <v>47</v>
      </c>
      <c r="V36" s="37">
        <f t="shared" si="0"/>
        <v>1</v>
      </c>
      <c r="W36" s="40">
        <v>2</v>
      </c>
      <c r="X36" s="41">
        <v>0.3125</v>
      </c>
      <c r="Y36" s="35">
        <v>0</v>
      </c>
      <c r="Z36" s="35" t="s">
        <v>47</v>
      </c>
      <c r="AA36" s="35">
        <v>0</v>
      </c>
      <c r="AB36" s="35" t="s">
        <v>47</v>
      </c>
      <c r="AC36" s="37">
        <f t="shared" si="1"/>
        <v>1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3" t="s">
        <v>52</v>
      </c>
      <c r="C37" s="93"/>
      <c r="D37" s="93"/>
      <c r="E37" s="91">
        <v>5.05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1</v>
      </c>
      <c r="S37" s="35" t="s">
        <v>73</v>
      </c>
      <c r="T37" s="35">
        <v>1</v>
      </c>
      <c r="U37" s="35" t="s">
        <v>73</v>
      </c>
      <c r="V37" s="37">
        <f t="shared" si="0"/>
        <v>3</v>
      </c>
      <c r="W37" s="40">
        <v>2</v>
      </c>
      <c r="X37" s="41">
        <v>0.33333333333333331</v>
      </c>
      <c r="Y37" s="35">
        <v>1</v>
      </c>
      <c r="Z37" s="35" t="s">
        <v>70</v>
      </c>
      <c r="AA37" s="35">
        <v>1</v>
      </c>
      <c r="AB37" s="35" t="s">
        <v>70</v>
      </c>
      <c r="AC37" s="37">
        <f t="shared" si="1"/>
        <v>3</v>
      </c>
    </row>
    <row r="38" spans="1:38" ht="15.75" customHeight="1">
      <c r="A38" s="20"/>
      <c r="B38" s="93"/>
      <c r="C38" s="93"/>
      <c r="D38" s="93"/>
      <c r="E38" s="91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2</v>
      </c>
      <c r="S38" s="35" t="s">
        <v>73</v>
      </c>
      <c r="T38" s="35">
        <v>2</v>
      </c>
      <c r="U38" s="35" t="s">
        <v>73</v>
      </c>
      <c r="V38" s="37">
        <f t="shared" si="0"/>
        <v>3</v>
      </c>
      <c r="W38" s="40">
        <v>2</v>
      </c>
      <c r="X38" s="41">
        <v>0.35416666666666669</v>
      </c>
      <c r="Y38" s="35">
        <v>2</v>
      </c>
      <c r="Z38" s="35" t="s">
        <v>70</v>
      </c>
      <c r="AA38" s="35">
        <v>2</v>
      </c>
      <c r="AB38" s="35" t="s">
        <v>70</v>
      </c>
      <c r="AC38" s="37">
        <f t="shared" si="1"/>
        <v>3</v>
      </c>
    </row>
    <row r="39" spans="1:38" ht="15.75" customHeight="1">
      <c r="A39" s="20"/>
      <c r="B39" s="85" t="s">
        <v>53</v>
      </c>
      <c r="C39" s="85"/>
      <c r="D39" s="85"/>
      <c r="E39" s="91">
        <v>9.1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1</v>
      </c>
      <c r="S39" s="35" t="s">
        <v>73</v>
      </c>
      <c r="T39" s="35">
        <v>1</v>
      </c>
      <c r="U39" s="35" t="s">
        <v>73</v>
      </c>
      <c r="V39" s="37">
        <f t="shared" si="0"/>
        <v>2</v>
      </c>
      <c r="W39" s="40">
        <v>2</v>
      </c>
      <c r="X39" s="41">
        <v>0.375</v>
      </c>
      <c r="Y39" s="35">
        <v>1</v>
      </c>
      <c r="Z39" s="35" t="s">
        <v>70</v>
      </c>
      <c r="AA39" s="35">
        <v>1</v>
      </c>
      <c r="AB39" s="35" t="s">
        <v>70</v>
      </c>
      <c r="AC39" s="37">
        <f t="shared" si="1"/>
        <v>3</v>
      </c>
    </row>
    <row r="40" spans="1:38" ht="15.75" customHeight="1">
      <c r="A40" s="20"/>
      <c r="B40" s="85"/>
      <c r="C40" s="85"/>
      <c r="D40" s="85"/>
      <c r="E40" s="91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1</v>
      </c>
      <c r="S40" s="35" t="s">
        <v>73</v>
      </c>
      <c r="T40" s="35">
        <v>1</v>
      </c>
      <c r="U40" s="35" t="s">
        <v>73</v>
      </c>
      <c r="V40" s="37">
        <f t="shared" si="0"/>
        <v>3</v>
      </c>
      <c r="W40" s="40">
        <v>2</v>
      </c>
      <c r="X40" s="41">
        <v>0.39583333333333331</v>
      </c>
      <c r="Y40" s="35">
        <v>2</v>
      </c>
      <c r="Z40" s="35" t="s">
        <v>70</v>
      </c>
      <c r="AA40" s="35">
        <v>2</v>
      </c>
      <c r="AB40" s="35" t="s">
        <v>70</v>
      </c>
      <c r="AC40" s="37">
        <f t="shared" si="1"/>
        <v>3</v>
      </c>
    </row>
    <row r="41" spans="1:38" ht="15.75" customHeight="1">
      <c r="A41" s="20"/>
      <c r="B41" s="85"/>
      <c r="C41" s="85"/>
      <c r="D41" s="85"/>
      <c r="E41" s="86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73</v>
      </c>
      <c r="T41" s="35">
        <v>2</v>
      </c>
      <c r="U41" s="35" t="s">
        <v>73</v>
      </c>
      <c r="V41" s="37">
        <f t="shared" si="0"/>
        <v>3</v>
      </c>
      <c r="W41" s="40">
        <v>2</v>
      </c>
      <c r="X41" s="41">
        <v>0.41666666666666669</v>
      </c>
      <c r="Y41" s="35">
        <v>1</v>
      </c>
      <c r="Z41" s="35" t="s">
        <v>70</v>
      </c>
      <c r="AA41" s="35">
        <v>1</v>
      </c>
      <c r="AB41" s="35" t="s">
        <v>70</v>
      </c>
      <c r="AC41" s="37">
        <f t="shared" si="1"/>
        <v>3</v>
      </c>
    </row>
    <row r="42" spans="1:38" ht="15.75" customHeight="1">
      <c r="A42" s="20"/>
      <c r="B42" s="85"/>
      <c r="C42" s="85"/>
      <c r="D42" s="85"/>
      <c r="E42" s="86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1</v>
      </c>
      <c r="S42" s="35" t="s">
        <v>70</v>
      </c>
      <c r="T42" s="35">
        <v>1</v>
      </c>
      <c r="U42" s="35" t="s">
        <v>70</v>
      </c>
      <c r="V42" s="37">
        <f t="shared" si="0"/>
        <v>3</v>
      </c>
      <c r="W42" s="40">
        <v>2</v>
      </c>
      <c r="X42" s="41">
        <v>0.4375</v>
      </c>
      <c r="Y42" s="35">
        <v>2</v>
      </c>
      <c r="Z42" s="35" t="s">
        <v>70</v>
      </c>
      <c r="AA42" s="35">
        <v>2</v>
      </c>
      <c r="AB42" s="35" t="s">
        <v>70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70</v>
      </c>
      <c r="T43" s="35">
        <v>2</v>
      </c>
      <c r="U43" s="35" t="s">
        <v>70</v>
      </c>
      <c r="V43" s="37">
        <f t="shared" si="0"/>
        <v>3</v>
      </c>
      <c r="W43" s="40">
        <v>2</v>
      </c>
      <c r="X43" s="41">
        <v>0.45833333333333298</v>
      </c>
      <c r="Y43" s="35">
        <v>1</v>
      </c>
      <c r="Z43" s="35" t="s">
        <v>70</v>
      </c>
      <c r="AA43" s="35">
        <v>1</v>
      </c>
      <c r="AB43" s="35" t="s">
        <v>70</v>
      </c>
      <c r="AC43" s="37">
        <f t="shared" si="1"/>
        <v>3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1</v>
      </c>
      <c r="S44" s="35" t="s">
        <v>70</v>
      </c>
      <c r="T44" s="35">
        <v>1</v>
      </c>
      <c r="U44" s="35" t="s">
        <v>70</v>
      </c>
      <c r="V44" s="37">
        <f t="shared" si="0"/>
        <v>3</v>
      </c>
      <c r="W44" s="40">
        <v>2</v>
      </c>
      <c r="X44" s="41">
        <v>0.47916666666666702</v>
      </c>
      <c r="Y44" s="35">
        <v>2</v>
      </c>
      <c r="Z44" s="35" t="s">
        <v>70</v>
      </c>
      <c r="AA44" s="35">
        <v>2</v>
      </c>
      <c r="AB44" s="35" t="s">
        <v>70</v>
      </c>
      <c r="AC44" s="37">
        <f t="shared" si="1"/>
        <v>3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70</v>
      </c>
      <c r="T45" s="35">
        <v>2</v>
      </c>
      <c r="U45" s="35" t="s">
        <v>70</v>
      </c>
      <c r="V45" s="37">
        <f t="shared" si="0"/>
        <v>3</v>
      </c>
      <c r="W45" s="40">
        <v>2</v>
      </c>
      <c r="X45" s="41">
        <v>0.5</v>
      </c>
      <c r="Y45" s="35">
        <v>1</v>
      </c>
      <c r="Z45" s="35" t="s">
        <v>70</v>
      </c>
      <c r="AA45" s="35">
        <v>1</v>
      </c>
      <c r="AB45" s="35" t="s">
        <v>70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1</v>
      </c>
      <c r="S46" s="35" t="s">
        <v>70</v>
      </c>
      <c r="T46" s="35">
        <v>1</v>
      </c>
      <c r="U46" s="35" t="s">
        <v>70</v>
      </c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35" t="s">
        <v>70</v>
      </c>
      <c r="AA46" s="35">
        <v>2</v>
      </c>
      <c r="AB46" s="35" t="s">
        <v>70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70</v>
      </c>
      <c r="T47" s="35">
        <v>2</v>
      </c>
      <c r="U47" s="35" t="s">
        <v>70</v>
      </c>
      <c r="V47" s="37">
        <f t="shared" si="0"/>
        <v>3</v>
      </c>
      <c r="W47" s="40">
        <v>2</v>
      </c>
      <c r="X47" s="41">
        <v>0.54166666666666663</v>
      </c>
      <c r="Y47" s="35">
        <v>1</v>
      </c>
      <c r="Z47" s="35" t="s">
        <v>70</v>
      </c>
      <c r="AA47" s="35">
        <v>1</v>
      </c>
      <c r="AB47" s="35" t="s">
        <v>70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1</v>
      </c>
      <c r="S48" s="35" t="s">
        <v>70</v>
      </c>
      <c r="T48" s="35">
        <v>1</v>
      </c>
      <c r="U48" s="35" t="s">
        <v>70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70</v>
      </c>
      <c r="AA48" s="35">
        <v>2</v>
      </c>
      <c r="AB48" s="35" t="s">
        <v>70</v>
      </c>
      <c r="AC48" s="37">
        <f t="shared" si="1"/>
        <v>3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70</v>
      </c>
      <c r="T49" s="35">
        <v>2</v>
      </c>
      <c r="U49" s="35" t="s">
        <v>70</v>
      </c>
      <c r="V49" s="37">
        <f t="shared" si="0"/>
        <v>3</v>
      </c>
      <c r="W49" s="40">
        <v>2</v>
      </c>
      <c r="X49" s="41">
        <v>0.58333333333333337</v>
      </c>
      <c r="Y49" s="35">
        <v>1</v>
      </c>
      <c r="Z49" s="35" t="s">
        <v>70</v>
      </c>
      <c r="AA49" s="35">
        <v>1</v>
      </c>
      <c r="AB49" s="35" t="s">
        <v>70</v>
      </c>
      <c r="AC49" s="37">
        <f t="shared" si="1"/>
        <v>3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1</v>
      </c>
      <c r="S50" s="35" t="s">
        <v>70</v>
      </c>
      <c r="T50" s="35">
        <v>1</v>
      </c>
      <c r="U50" s="35" t="s">
        <v>70</v>
      </c>
      <c r="V50" s="37">
        <f t="shared" si="0"/>
        <v>3</v>
      </c>
      <c r="W50" s="40">
        <v>2</v>
      </c>
      <c r="X50" s="41">
        <v>0.60416666666666663</v>
      </c>
      <c r="Y50" s="35">
        <v>2</v>
      </c>
      <c r="Z50" s="35" t="s">
        <v>70</v>
      </c>
      <c r="AA50" s="35">
        <v>2</v>
      </c>
      <c r="AB50" s="35" t="s">
        <v>70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120</v>
      </c>
      <c r="T51" s="35">
        <v>2</v>
      </c>
      <c r="U51" s="35" t="s">
        <v>120</v>
      </c>
      <c r="V51" s="37">
        <f t="shared" si="0"/>
        <v>4</v>
      </c>
      <c r="W51" s="40">
        <v>2</v>
      </c>
      <c r="X51" s="41">
        <v>0.625</v>
      </c>
      <c r="Y51" s="35">
        <v>1</v>
      </c>
      <c r="Z51" s="35" t="s">
        <v>70</v>
      </c>
      <c r="AA51" s="35">
        <v>1</v>
      </c>
      <c r="AB51" s="35" t="s">
        <v>70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120</v>
      </c>
      <c r="T52" s="35">
        <v>2</v>
      </c>
      <c r="U52" s="35" t="s">
        <v>120</v>
      </c>
      <c r="V52" s="37">
        <f t="shared" si="0"/>
        <v>4</v>
      </c>
      <c r="W52" s="40">
        <v>2</v>
      </c>
      <c r="X52" s="41">
        <v>0.64583333333333337</v>
      </c>
      <c r="Y52" s="35">
        <v>2</v>
      </c>
      <c r="Z52" s="35" t="s">
        <v>70</v>
      </c>
      <c r="AA52" s="35">
        <v>2</v>
      </c>
      <c r="AB52" s="35" t="s">
        <v>70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120</v>
      </c>
      <c r="T53" s="35">
        <v>2</v>
      </c>
      <c r="U53" s="35" t="s">
        <v>120</v>
      </c>
      <c r="V53" s="37">
        <f t="shared" si="0"/>
        <v>4</v>
      </c>
      <c r="W53" s="40">
        <v>2</v>
      </c>
      <c r="X53" s="41">
        <v>0.66666666666666663</v>
      </c>
      <c r="Y53" s="35">
        <v>1</v>
      </c>
      <c r="Z53" s="35" t="s">
        <v>70</v>
      </c>
      <c r="AA53" s="35">
        <v>1</v>
      </c>
      <c r="AB53" s="35" t="s">
        <v>70</v>
      </c>
      <c r="AC53" s="37">
        <f t="shared" si="1"/>
        <v>3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120</v>
      </c>
      <c r="T54" s="35">
        <v>2</v>
      </c>
      <c r="U54" s="35" t="s">
        <v>120</v>
      </c>
      <c r="V54" s="37">
        <f t="shared" si="0"/>
        <v>4</v>
      </c>
      <c r="W54" s="40">
        <v>2</v>
      </c>
      <c r="X54" s="41">
        <v>0.6875</v>
      </c>
      <c r="Y54" s="35">
        <v>2</v>
      </c>
      <c r="Z54" s="35" t="s">
        <v>70</v>
      </c>
      <c r="AA54" s="35">
        <v>2</v>
      </c>
      <c r="AB54" s="35" t="s">
        <v>70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120</v>
      </c>
      <c r="T55" s="35">
        <v>2</v>
      </c>
      <c r="U55" s="35" t="s">
        <v>120</v>
      </c>
      <c r="V55" s="37">
        <f t="shared" si="0"/>
        <v>4</v>
      </c>
      <c r="W55" s="40">
        <v>2</v>
      </c>
      <c r="X55" s="41">
        <v>0.70833333333333337</v>
      </c>
      <c r="Y55" s="35">
        <v>1</v>
      </c>
      <c r="Z55" s="35" t="s">
        <v>70</v>
      </c>
      <c r="AA55" s="35">
        <v>1</v>
      </c>
      <c r="AB55" s="35" t="s">
        <v>70</v>
      </c>
      <c r="AC55" s="37">
        <f t="shared" si="1"/>
        <v>3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120</v>
      </c>
      <c r="T56" s="35">
        <v>2</v>
      </c>
      <c r="U56" s="35" t="s">
        <v>120</v>
      </c>
      <c r="V56" s="37">
        <f t="shared" si="0"/>
        <v>4</v>
      </c>
      <c r="W56" s="40">
        <v>2</v>
      </c>
      <c r="X56" s="41">
        <v>0.72916666666666663</v>
      </c>
      <c r="Y56" s="35">
        <v>2</v>
      </c>
      <c r="Z56" s="35" t="s">
        <v>70</v>
      </c>
      <c r="AA56" s="35">
        <v>2</v>
      </c>
      <c r="AB56" s="35" t="s">
        <v>70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120</v>
      </c>
      <c r="T57" s="35">
        <v>2</v>
      </c>
      <c r="U57" s="35" t="s">
        <v>120</v>
      </c>
      <c r="V57" s="37">
        <f t="shared" si="0"/>
        <v>4</v>
      </c>
      <c r="W57" s="40">
        <v>2</v>
      </c>
      <c r="X57" s="41">
        <v>0.75</v>
      </c>
      <c r="Y57" s="35">
        <v>1</v>
      </c>
      <c r="Z57" s="35" t="s">
        <v>70</v>
      </c>
      <c r="AA57" s="35">
        <v>1</v>
      </c>
      <c r="AB57" s="35" t="s">
        <v>70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120</v>
      </c>
      <c r="T58" s="35">
        <v>2</v>
      </c>
      <c r="U58" s="35" t="s">
        <v>120</v>
      </c>
      <c r="V58" s="37">
        <f t="shared" si="0"/>
        <v>4</v>
      </c>
      <c r="W58" s="40">
        <v>2</v>
      </c>
      <c r="X58" s="41">
        <v>0.77083333333333337</v>
      </c>
      <c r="Y58" s="35">
        <v>2</v>
      </c>
      <c r="Z58" s="35" t="s">
        <v>70</v>
      </c>
      <c r="AA58" s="35">
        <v>2</v>
      </c>
      <c r="AB58" s="35" t="s">
        <v>70</v>
      </c>
      <c r="AC58" s="37">
        <f t="shared" si="1"/>
        <v>3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35" t="s">
        <v>120</v>
      </c>
      <c r="T59" s="35">
        <v>2</v>
      </c>
      <c r="U59" s="35" t="s">
        <v>120</v>
      </c>
      <c r="V59" s="37">
        <f t="shared" si="0"/>
        <v>4</v>
      </c>
      <c r="W59" s="40">
        <v>2</v>
      </c>
      <c r="X59" s="41">
        <v>0.79166666666666663</v>
      </c>
      <c r="Y59" s="35">
        <v>1</v>
      </c>
      <c r="Z59" s="35" t="s">
        <v>70</v>
      </c>
      <c r="AA59" s="35">
        <v>1</v>
      </c>
      <c r="AB59" s="35" t="s">
        <v>70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120</v>
      </c>
      <c r="T60" s="35">
        <v>2</v>
      </c>
      <c r="U60" s="35" t="s">
        <v>120</v>
      </c>
      <c r="V60" s="37">
        <f t="shared" si="0"/>
        <v>3</v>
      </c>
      <c r="W60" s="40">
        <v>2</v>
      </c>
      <c r="X60" s="41">
        <v>0.8125</v>
      </c>
      <c r="Y60" s="35">
        <v>2</v>
      </c>
      <c r="Z60" s="35" t="s">
        <v>70</v>
      </c>
      <c r="AA60" s="35">
        <v>2</v>
      </c>
      <c r="AB60" s="35" t="s">
        <v>70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35" t="s">
        <v>49</v>
      </c>
      <c r="T61" s="35">
        <v>1</v>
      </c>
      <c r="U61" s="35" t="s">
        <v>49</v>
      </c>
      <c r="V61" s="37">
        <f t="shared" si="0"/>
        <v>2</v>
      </c>
      <c r="W61" s="40">
        <v>2</v>
      </c>
      <c r="X61" s="41">
        <v>0.83333333333333337</v>
      </c>
      <c r="Y61" s="35">
        <v>1</v>
      </c>
      <c r="Z61" s="35" t="s">
        <v>70</v>
      </c>
      <c r="AA61" s="35">
        <v>1</v>
      </c>
      <c r="AB61" s="35" t="s">
        <v>70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49</v>
      </c>
      <c r="T62" s="35">
        <v>1</v>
      </c>
      <c r="U62" s="35" t="s">
        <v>49</v>
      </c>
      <c r="V62" s="37">
        <f t="shared" si="0"/>
        <v>2</v>
      </c>
      <c r="W62" s="40">
        <v>2</v>
      </c>
      <c r="X62" s="41">
        <v>0.85416666666666663</v>
      </c>
      <c r="Y62" s="35">
        <v>2</v>
      </c>
      <c r="Z62" s="35" t="s">
        <v>70</v>
      </c>
      <c r="AA62" s="35">
        <v>2</v>
      </c>
      <c r="AB62" s="35" t="s">
        <v>70</v>
      </c>
      <c r="AC62" s="37">
        <f t="shared" si="1"/>
        <v>3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35" t="s">
        <v>49</v>
      </c>
      <c r="T63" s="35">
        <v>1</v>
      </c>
      <c r="U63" s="35" t="s">
        <v>49</v>
      </c>
      <c r="V63" s="37">
        <f t="shared" si="0"/>
        <v>2</v>
      </c>
      <c r="W63" s="40">
        <v>2</v>
      </c>
      <c r="X63" s="41">
        <v>0.875</v>
      </c>
      <c r="Y63" s="35">
        <v>1</v>
      </c>
      <c r="Z63" s="35" t="s">
        <v>70</v>
      </c>
      <c r="AA63" s="35">
        <v>1</v>
      </c>
      <c r="AB63" s="35" t="s">
        <v>70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49</v>
      </c>
      <c r="T64" s="35">
        <v>1</v>
      </c>
      <c r="U64" s="35" t="s">
        <v>49</v>
      </c>
      <c r="V64" s="37">
        <f t="shared" si="0"/>
        <v>2</v>
      </c>
      <c r="W64" s="40">
        <v>2</v>
      </c>
      <c r="X64" s="41">
        <v>0.89583333333333304</v>
      </c>
      <c r="Y64" s="35">
        <v>2</v>
      </c>
      <c r="Z64" s="35" t="s">
        <v>70</v>
      </c>
      <c r="AA64" s="35">
        <v>2</v>
      </c>
      <c r="AB64" s="35" t="s">
        <v>70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1</v>
      </c>
      <c r="U65" s="35" t="s">
        <v>49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70</v>
      </c>
      <c r="AA65" s="35">
        <v>1</v>
      </c>
      <c r="AB65" s="35" t="s">
        <v>70</v>
      </c>
      <c r="AC65" s="37">
        <f t="shared" si="1"/>
        <v>3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1</v>
      </c>
      <c r="W66" s="40">
        <v>2</v>
      </c>
      <c r="X66" s="41">
        <v>0.9375</v>
      </c>
      <c r="Y66" s="35">
        <v>2</v>
      </c>
      <c r="Z66" s="35" t="s">
        <v>70</v>
      </c>
      <c r="AA66" s="35">
        <v>2</v>
      </c>
      <c r="AB66" s="35" t="s">
        <v>70</v>
      </c>
      <c r="AC66" s="37">
        <f t="shared" si="1"/>
        <v>2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0</v>
      </c>
      <c r="S67" s="35" t="s">
        <v>47</v>
      </c>
      <c r="T67" s="35">
        <v>0</v>
      </c>
      <c r="U67" s="35" t="s">
        <v>47</v>
      </c>
      <c r="V67" s="37">
        <f t="shared" si="0"/>
        <v>0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74" t="s">
        <v>44</v>
      </c>
      <c r="Q75" s="75"/>
      <c r="R75" s="47">
        <f>SUM(R27:R74)</f>
        <v>46</v>
      </c>
      <c r="S75" s="47"/>
      <c r="T75" s="47">
        <f>SUM(T27:T74)</f>
        <v>46</v>
      </c>
      <c r="U75" s="47"/>
      <c r="V75" s="33"/>
      <c r="W75" s="74" t="s">
        <v>44</v>
      </c>
      <c r="X75" s="75"/>
      <c r="Y75" s="47">
        <f>SUM(Y27:Y74)</f>
        <v>45</v>
      </c>
      <c r="Z75" s="47"/>
      <c r="AA75" s="47">
        <f>SUM(AA27:AA74)</f>
        <v>45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87" t="s">
        <v>54</v>
      </c>
      <c r="E102" s="87"/>
      <c r="F102" s="87"/>
      <c r="G102" s="87"/>
      <c r="H102" s="87"/>
      <c r="I102" s="87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84" t="s">
        <v>55</v>
      </c>
      <c r="C104" s="88" t="s">
        <v>56</v>
      </c>
      <c r="D104" s="84" t="s">
        <v>57</v>
      </c>
      <c r="E104" s="84" t="s">
        <v>58</v>
      </c>
      <c r="F104" s="84" t="s">
        <v>59</v>
      </c>
      <c r="G104" s="84" t="s">
        <v>60</v>
      </c>
      <c r="H104" s="84" t="s">
        <v>61</v>
      </c>
      <c r="I104" s="84" t="s">
        <v>62</v>
      </c>
      <c r="J104" s="84" t="s">
        <v>63</v>
      </c>
      <c r="P104" s="76" t="s">
        <v>5</v>
      </c>
      <c r="Q104" s="76" t="s">
        <v>41</v>
      </c>
      <c r="R104" s="79" t="s">
        <v>42</v>
      </c>
      <c r="S104" s="80"/>
      <c r="T104" s="79" t="s">
        <v>43</v>
      </c>
      <c r="U104" s="80"/>
      <c r="V104" s="52"/>
      <c r="W104" s="76" t="s">
        <v>5</v>
      </c>
      <c r="X104" s="76" t="s">
        <v>41</v>
      </c>
      <c r="Y104" s="79" t="s">
        <v>42</v>
      </c>
      <c r="Z104" s="80"/>
      <c r="AA104" s="79" t="s">
        <v>43</v>
      </c>
      <c r="AB104" s="80"/>
      <c r="AH104" s="1"/>
    </row>
    <row r="105" spans="1:34" ht="15.75" customHeight="1">
      <c r="B105" s="84"/>
      <c r="C105" s="89"/>
      <c r="D105" s="84"/>
      <c r="E105" s="84"/>
      <c r="F105" s="84"/>
      <c r="G105" s="84"/>
      <c r="H105" s="84"/>
      <c r="I105" s="84"/>
      <c r="J105" s="84"/>
      <c r="P105" s="77"/>
      <c r="Q105" s="77"/>
      <c r="R105" s="81" t="s">
        <v>44</v>
      </c>
      <c r="S105" s="81" t="s">
        <v>45</v>
      </c>
      <c r="T105" s="81" t="s">
        <v>64</v>
      </c>
      <c r="U105" s="81" t="s">
        <v>45</v>
      </c>
      <c r="V105" s="52"/>
      <c r="W105" s="77"/>
      <c r="X105" s="77"/>
      <c r="Y105" s="81" t="s">
        <v>44</v>
      </c>
      <c r="Z105" s="81" t="s">
        <v>45</v>
      </c>
      <c r="AA105" s="81" t="s">
        <v>44</v>
      </c>
      <c r="AB105" s="81" t="s">
        <v>45</v>
      </c>
      <c r="AH105" s="1"/>
    </row>
    <row r="106" spans="1:34" ht="15.75" customHeight="1">
      <c r="B106" s="84"/>
      <c r="C106" s="89"/>
      <c r="D106" s="84"/>
      <c r="E106" s="84"/>
      <c r="F106" s="84"/>
      <c r="G106" s="84"/>
      <c r="H106" s="84"/>
      <c r="I106" s="84"/>
      <c r="J106" s="84"/>
      <c r="P106" s="77"/>
      <c r="Q106" s="77"/>
      <c r="R106" s="82"/>
      <c r="S106" s="82"/>
      <c r="T106" s="82"/>
      <c r="U106" s="82"/>
      <c r="V106" s="52"/>
      <c r="W106" s="77"/>
      <c r="X106" s="77"/>
      <c r="Y106" s="82"/>
      <c r="Z106" s="82"/>
      <c r="AA106" s="82"/>
      <c r="AB106" s="82"/>
    </row>
    <row r="107" spans="1:34" ht="15.75" customHeight="1">
      <c r="B107" s="84"/>
      <c r="C107" s="89"/>
      <c r="D107" s="84"/>
      <c r="E107" s="84"/>
      <c r="F107" s="84"/>
      <c r="G107" s="84"/>
      <c r="H107" s="84"/>
      <c r="I107" s="84"/>
      <c r="J107" s="84"/>
      <c r="P107" s="77"/>
      <c r="Q107" s="77"/>
      <c r="R107" s="82"/>
      <c r="S107" s="82"/>
      <c r="T107" s="82"/>
      <c r="U107" s="82"/>
      <c r="V107" s="52"/>
      <c r="W107" s="77"/>
      <c r="X107" s="77"/>
      <c r="Y107" s="82"/>
      <c r="Z107" s="82"/>
      <c r="AA107" s="82"/>
      <c r="AB107" s="82"/>
    </row>
    <row r="108" spans="1:34" ht="15.75" customHeight="1">
      <c r="B108" s="84"/>
      <c r="C108" s="89"/>
      <c r="D108" s="84"/>
      <c r="E108" s="84"/>
      <c r="F108" s="84"/>
      <c r="G108" s="84"/>
      <c r="H108" s="84"/>
      <c r="I108" s="84"/>
      <c r="J108" s="84"/>
      <c r="P108" s="77"/>
      <c r="Q108" s="77"/>
      <c r="R108" s="82"/>
      <c r="S108" s="82"/>
      <c r="T108" s="82"/>
      <c r="U108" s="82"/>
      <c r="V108" s="52"/>
      <c r="W108" s="77"/>
      <c r="X108" s="77"/>
      <c r="Y108" s="82"/>
      <c r="Z108" s="82"/>
      <c r="AA108" s="82"/>
      <c r="AB108" s="82"/>
    </row>
    <row r="109" spans="1:34" ht="15.75" customHeight="1">
      <c r="B109" s="84"/>
      <c r="C109" s="89"/>
      <c r="D109" s="84"/>
      <c r="E109" s="84"/>
      <c r="F109" s="84"/>
      <c r="G109" s="84"/>
      <c r="H109" s="84"/>
      <c r="I109" s="84"/>
      <c r="J109" s="84"/>
      <c r="P109" s="78"/>
      <c r="Q109" s="78"/>
      <c r="R109" s="83"/>
      <c r="S109" s="83"/>
      <c r="T109" s="83"/>
      <c r="U109" s="83"/>
      <c r="V109" s="52"/>
      <c r="W109" s="78"/>
      <c r="X109" s="78"/>
      <c r="Y109" s="83"/>
      <c r="Z109" s="83"/>
      <c r="AA109" s="83"/>
      <c r="AB109" s="83"/>
    </row>
    <row r="110" spans="1:34" ht="15.75" customHeight="1">
      <c r="B110" s="84"/>
      <c r="C110" s="89"/>
      <c r="D110" s="84"/>
      <c r="E110" s="84"/>
      <c r="F110" s="84"/>
      <c r="G110" s="84"/>
      <c r="H110" s="84"/>
      <c r="I110" s="84"/>
      <c r="J110" s="84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84"/>
      <c r="C111" s="90"/>
      <c r="D111" s="84"/>
      <c r="E111" s="84"/>
      <c r="F111" s="84"/>
      <c r="G111" s="84"/>
      <c r="H111" s="84"/>
      <c r="I111" s="84"/>
      <c r="J111" s="84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1695</v>
      </c>
      <c r="B112" s="58">
        <v>1</v>
      </c>
      <c r="C112" s="59" t="s">
        <v>121</v>
      </c>
      <c r="D112" s="60" t="s">
        <v>122</v>
      </c>
      <c r="E112" s="61">
        <v>55.765718664419197</v>
      </c>
      <c r="F112" s="61">
        <v>37.406811717317403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1696</v>
      </c>
      <c r="B113" s="58">
        <f t="shared" ref="B113:B176" si="4">IF(C113=" ","",IF(C113=$L$9,B112,B112+1))</f>
        <v>2</v>
      </c>
      <c r="C113" s="59" t="s">
        <v>123</v>
      </c>
      <c r="D113" s="60" t="s">
        <v>122</v>
      </c>
      <c r="E113" s="61">
        <v>55.762035791473302</v>
      </c>
      <c r="F113" s="61">
        <v>37.4067432726915</v>
      </c>
      <c r="G113" s="58">
        <f t="shared" ref="G113:G118" si="5">IF(M113&gt;0,0,IF(N113&gt;0,1,""))</f>
        <v>0</v>
      </c>
      <c r="H113" s="62">
        <f>H112+I113</f>
        <v>0.42499999999999999</v>
      </c>
      <c r="I113" s="63">
        <v>0.42499999999999999</v>
      </c>
      <c r="J113" s="58">
        <f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1697</v>
      </c>
      <c r="B114" s="58">
        <f t="shared" si="4"/>
        <v>3</v>
      </c>
      <c r="C114" s="59" t="s">
        <v>124</v>
      </c>
      <c r="D114" s="60" t="s">
        <v>122</v>
      </c>
      <c r="E114" s="61">
        <v>55.758318066567</v>
      </c>
      <c r="F114" s="61">
        <v>37.407243498562998</v>
      </c>
      <c r="G114" s="58">
        <f t="shared" si="5"/>
        <v>0</v>
      </c>
      <c r="H114" s="62">
        <f t="shared" ref="H114:H121" si="6">H113+I114</f>
        <v>0.89200000000000002</v>
      </c>
      <c r="I114" s="63">
        <v>0.46700000000000003</v>
      </c>
      <c r="J114" s="58">
        <f t="shared" ref="J114:J118" si="7">IF(AND(M114&gt;0,M114&lt;999),M114,IF(AND(N114&gt;0,N114&lt;999),N114," "))</f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1698</v>
      </c>
      <c r="B115" s="58">
        <f t="shared" si="4"/>
        <v>4</v>
      </c>
      <c r="C115" s="59" t="s">
        <v>125</v>
      </c>
      <c r="D115" s="60" t="s">
        <v>122</v>
      </c>
      <c r="E115" s="61">
        <v>55.7546971012993</v>
      </c>
      <c r="F115" s="61">
        <v>37.407772833178598</v>
      </c>
      <c r="G115" s="58">
        <f t="shared" si="5"/>
        <v>0</v>
      </c>
      <c r="H115" s="62">
        <f t="shared" si="6"/>
        <v>1.224</v>
      </c>
      <c r="I115" s="63">
        <v>0.33199999999999996</v>
      </c>
      <c r="J115" s="58">
        <f t="shared" si="7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0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0</v>
      </c>
      <c r="AH115" s="65"/>
    </row>
    <row r="116" spans="1:34" ht="15.75" customHeight="1">
      <c r="A116" s="57">
        <v>592</v>
      </c>
      <c r="B116" s="58">
        <f t="shared" si="4"/>
        <v>5</v>
      </c>
      <c r="C116" s="73" t="s">
        <v>126</v>
      </c>
      <c r="D116" s="60" t="s">
        <v>127</v>
      </c>
      <c r="E116" s="61">
        <v>55.753333382955198</v>
      </c>
      <c r="F116" s="61">
        <v>37.405711924590904</v>
      </c>
      <c r="G116" s="58">
        <f t="shared" si="5"/>
        <v>0</v>
      </c>
      <c r="H116" s="62">
        <f t="shared" si="6"/>
        <v>1.444</v>
      </c>
      <c r="I116" s="63">
        <v>0.22</v>
      </c>
      <c r="J116" s="58">
        <f t="shared" si="7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0</v>
      </c>
      <c r="S116" s="22" t="s">
        <v>47</v>
      </c>
      <c r="T116" s="22">
        <v>0</v>
      </c>
      <c r="U116" s="22" t="s">
        <v>47</v>
      </c>
      <c r="V116" s="37">
        <f t="shared" si="2"/>
        <v>0</v>
      </c>
      <c r="W116" s="40">
        <v>4</v>
      </c>
      <c r="X116" s="39">
        <v>0.25</v>
      </c>
      <c r="Y116" s="22">
        <v>0</v>
      </c>
      <c r="Z116" s="22" t="s">
        <v>47</v>
      </c>
      <c r="AA116" s="22">
        <v>0</v>
      </c>
      <c r="AB116" s="22" t="s">
        <v>47</v>
      </c>
      <c r="AC116" s="37">
        <f t="shared" si="3"/>
        <v>0</v>
      </c>
      <c r="AH116" s="65"/>
    </row>
    <row r="117" spans="1:34" ht="15.75" customHeight="1">
      <c r="A117" s="57">
        <v>593</v>
      </c>
      <c r="B117" s="58">
        <f t="shared" si="4"/>
        <v>6</v>
      </c>
      <c r="C117" s="73" t="s">
        <v>128</v>
      </c>
      <c r="D117" s="60" t="s">
        <v>127</v>
      </c>
      <c r="E117" s="61">
        <v>55.755919027918999</v>
      </c>
      <c r="F117" s="61">
        <v>37.4003936803214</v>
      </c>
      <c r="G117" s="58">
        <f t="shared" si="5"/>
        <v>0</v>
      </c>
      <c r="H117" s="62">
        <f t="shared" si="6"/>
        <v>1.8739999999999999</v>
      </c>
      <c r="I117" s="63">
        <v>0.43</v>
      </c>
      <c r="J117" s="58">
        <f t="shared" si="7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0</v>
      </c>
      <c r="S117" s="22" t="s">
        <v>47</v>
      </c>
      <c r="T117" s="22">
        <v>0</v>
      </c>
      <c r="U117" s="22" t="s">
        <v>47</v>
      </c>
      <c r="V117" s="37">
        <f t="shared" si="2"/>
        <v>0</v>
      </c>
      <c r="W117" s="40">
        <v>4</v>
      </c>
      <c r="X117" s="39">
        <v>0.27083333333333331</v>
      </c>
      <c r="Y117" s="22">
        <v>0</v>
      </c>
      <c r="Z117" s="22" t="s">
        <v>47</v>
      </c>
      <c r="AA117" s="22">
        <v>0</v>
      </c>
      <c r="AB117" s="22" t="s">
        <v>47</v>
      </c>
      <c r="AC117" s="37">
        <f t="shared" si="3"/>
        <v>0</v>
      </c>
      <c r="AH117" s="65"/>
    </row>
    <row r="118" spans="1:34" ht="15.75" customHeight="1">
      <c r="A118" s="57">
        <v>2014335</v>
      </c>
      <c r="B118" s="58">
        <f t="shared" si="4"/>
        <v>7</v>
      </c>
      <c r="C118" s="59" t="s">
        <v>129</v>
      </c>
      <c r="D118" s="60" t="s">
        <v>78</v>
      </c>
      <c r="E118" s="61">
        <v>55.757327214927102</v>
      </c>
      <c r="F118" s="61">
        <v>37.396405660962799</v>
      </c>
      <c r="G118" s="58">
        <f t="shared" si="5"/>
        <v>0</v>
      </c>
      <c r="H118" s="62">
        <f t="shared" si="6"/>
        <v>2.3039999999999998</v>
      </c>
      <c r="I118" s="63">
        <v>0.43</v>
      </c>
      <c r="J118" s="58">
        <f t="shared" si="7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0</v>
      </c>
      <c r="S118" s="22" t="s">
        <v>47</v>
      </c>
      <c r="T118" s="22">
        <v>0</v>
      </c>
      <c r="U118" s="22" t="s">
        <v>47</v>
      </c>
      <c r="V118" s="37">
        <f t="shared" si="2"/>
        <v>0</v>
      </c>
      <c r="W118" s="40">
        <v>4</v>
      </c>
      <c r="X118" s="39">
        <v>0.29166666666666669</v>
      </c>
      <c r="Y118" s="22">
        <v>0</v>
      </c>
      <c r="Z118" s="22" t="s">
        <v>47</v>
      </c>
      <c r="AA118" s="22">
        <v>0</v>
      </c>
      <c r="AB118" s="22" t="s">
        <v>47</v>
      </c>
      <c r="AC118" s="37">
        <f t="shared" si="3"/>
        <v>0</v>
      </c>
      <c r="AH118" s="65"/>
    </row>
    <row r="119" spans="1:34" ht="15.75" customHeight="1">
      <c r="A119" s="57" t="s">
        <v>23</v>
      </c>
      <c r="B119" s="58">
        <f t="shared" si="4"/>
        <v>8</v>
      </c>
      <c r="C119" s="59" t="s">
        <v>130</v>
      </c>
      <c r="D119" s="60" t="s">
        <v>78</v>
      </c>
      <c r="E119" s="61">
        <v>55.763791491292302</v>
      </c>
      <c r="F119" s="61">
        <v>37.383179349425802</v>
      </c>
      <c r="G119" s="58">
        <f t="shared" ref="G119:G182" si="8">IF(M117&gt;0,0,IF(N117&gt;0,1,""))</f>
        <v>0</v>
      </c>
      <c r="H119" s="62">
        <f t="shared" si="6"/>
        <v>3.403</v>
      </c>
      <c r="I119" s="63">
        <v>1.0990000000000002</v>
      </c>
      <c r="J119" s="58">
        <v>8</v>
      </c>
      <c r="L119" s="14">
        <v>8</v>
      </c>
      <c r="M119" s="64">
        <v>999</v>
      </c>
      <c r="N119" s="64">
        <v>0</v>
      </c>
      <c r="O119" s="56"/>
      <c r="P119" s="66">
        <v>3</v>
      </c>
      <c r="Q119" s="67">
        <v>0.3125</v>
      </c>
      <c r="R119" s="22">
        <v>0</v>
      </c>
      <c r="S119" s="22" t="s">
        <v>47</v>
      </c>
      <c r="T119" s="22">
        <v>0</v>
      </c>
      <c r="U119" s="22" t="s">
        <v>47</v>
      </c>
      <c r="V119" s="37">
        <f t="shared" si="2"/>
        <v>1</v>
      </c>
      <c r="W119" s="40">
        <v>4</v>
      </c>
      <c r="X119" s="39">
        <v>0.3125</v>
      </c>
      <c r="Y119" s="22">
        <v>0</v>
      </c>
      <c r="Z119" s="22" t="s">
        <v>47</v>
      </c>
      <c r="AA119" s="22">
        <v>0</v>
      </c>
      <c r="AB119" s="22" t="s">
        <v>47</v>
      </c>
      <c r="AC119" s="37">
        <f t="shared" si="3"/>
        <v>1</v>
      </c>
      <c r="AH119" s="65"/>
    </row>
    <row r="120" spans="1:34" ht="15.75" customHeight="1">
      <c r="A120" s="57">
        <v>2014336</v>
      </c>
      <c r="B120" s="58">
        <f t="shared" si="4"/>
        <v>9</v>
      </c>
      <c r="C120" s="59" t="s">
        <v>131</v>
      </c>
      <c r="D120" s="60" t="s">
        <v>78</v>
      </c>
      <c r="E120" s="61">
        <v>55.766752780476402</v>
      </c>
      <c r="F120" s="61">
        <v>37.378923283570103</v>
      </c>
      <c r="G120" s="58">
        <f t="shared" si="8"/>
        <v>0</v>
      </c>
      <c r="H120" s="62">
        <f t="shared" si="6"/>
        <v>4.0459999999999994</v>
      </c>
      <c r="I120" s="63">
        <v>0.64299999999999979</v>
      </c>
      <c r="J120" s="58">
        <v>9</v>
      </c>
      <c r="L120" s="14">
        <v>9</v>
      </c>
      <c r="M120" s="64">
        <v>0</v>
      </c>
      <c r="N120" s="64">
        <v>1</v>
      </c>
      <c r="O120" s="56"/>
      <c r="P120" s="66">
        <v>3</v>
      </c>
      <c r="Q120" s="67">
        <v>0.33333333333333331</v>
      </c>
      <c r="R120" s="22">
        <v>1</v>
      </c>
      <c r="S120" s="22" t="s">
        <v>73</v>
      </c>
      <c r="T120" s="22">
        <v>1</v>
      </c>
      <c r="U120" s="22" t="s">
        <v>73</v>
      </c>
      <c r="V120" s="37">
        <f t="shared" si="2"/>
        <v>3</v>
      </c>
      <c r="W120" s="40">
        <v>4</v>
      </c>
      <c r="X120" s="39">
        <v>0.33333333333333331</v>
      </c>
      <c r="Y120" s="22">
        <v>1</v>
      </c>
      <c r="Z120" s="22" t="s">
        <v>70</v>
      </c>
      <c r="AA120" s="22">
        <v>1</v>
      </c>
      <c r="AB120" s="22" t="s">
        <v>70</v>
      </c>
      <c r="AC120" s="37">
        <f t="shared" si="3"/>
        <v>3</v>
      </c>
      <c r="AH120" s="65"/>
    </row>
    <row r="121" spans="1:34" ht="15.75" customHeight="1">
      <c r="A121" s="57">
        <v>588</v>
      </c>
      <c r="B121" s="58">
        <f t="shared" si="4"/>
        <v>9</v>
      </c>
      <c r="C121" s="59" t="s">
        <v>23</v>
      </c>
      <c r="D121" s="60" t="s">
        <v>67</v>
      </c>
      <c r="E121" s="61" t="s">
        <v>67</v>
      </c>
      <c r="F121" s="61" t="s">
        <v>67</v>
      </c>
      <c r="G121" s="58">
        <f t="shared" si="8"/>
        <v>0</v>
      </c>
      <c r="H121" s="62">
        <f t="shared" si="6"/>
        <v>4.0459999999999994</v>
      </c>
      <c r="I121" s="63">
        <v>0</v>
      </c>
      <c r="J121" s="58" t="str">
        <f t="shared" ref="J121:J184" si="9">IF(AND(M119&gt;0,M119&lt;999),M119,IF(AND(N119&gt;0,N119&lt;999),N119," "))</f>
        <v xml:space="preserve"> </v>
      </c>
      <c r="L121" s="14">
        <v>10</v>
      </c>
      <c r="M121" s="64">
        <v>0</v>
      </c>
      <c r="N121" s="64">
        <v>2</v>
      </c>
      <c r="O121" s="56"/>
      <c r="P121" s="66">
        <v>3</v>
      </c>
      <c r="Q121" s="67">
        <v>0.35416666666666669</v>
      </c>
      <c r="R121" s="22">
        <v>2</v>
      </c>
      <c r="S121" s="22" t="s">
        <v>73</v>
      </c>
      <c r="T121" s="22">
        <v>2</v>
      </c>
      <c r="U121" s="22" t="s">
        <v>73</v>
      </c>
      <c r="V121" s="37">
        <f t="shared" si="2"/>
        <v>3</v>
      </c>
      <c r="W121" s="40">
        <v>4</v>
      </c>
      <c r="X121" s="39">
        <v>0.35416666666666669</v>
      </c>
      <c r="Y121" s="22">
        <v>2</v>
      </c>
      <c r="Z121" s="22" t="s">
        <v>70</v>
      </c>
      <c r="AA121" s="22">
        <v>2</v>
      </c>
      <c r="AB121" s="22" t="s">
        <v>70</v>
      </c>
      <c r="AC121" s="37">
        <f t="shared" si="3"/>
        <v>3</v>
      </c>
      <c r="AH121" s="65"/>
    </row>
    <row r="122" spans="1:34" ht="15.75" customHeight="1">
      <c r="A122" s="57">
        <v>589</v>
      </c>
      <c r="B122" s="58">
        <f t="shared" si="4"/>
        <v>10</v>
      </c>
      <c r="C122" s="59" t="s">
        <v>131</v>
      </c>
      <c r="D122" s="60" t="s">
        <v>78</v>
      </c>
      <c r="E122" s="61">
        <v>55.766752780476402</v>
      </c>
      <c r="F122" s="61">
        <v>37.378923283570103</v>
      </c>
      <c r="G122" s="58">
        <f t="shared" si="8"/>
        <v>1</v>
      </c>
      <c r="H122" s="62">
        <v>0</v>
      </c>
      <c r="I122" s="63" t="str">
        <f t="shared" ref="I122:I185" si="10">IFERROR(IF(IF(ISERROR(H122-H121),"",H122-H121)&lt;0,"",H122-H121)," ")</f>
        <v/>
      </c>
      <c r="J122" s="58">
        <f t="shared" si="9"/>
        <v>1</v>
      </c>
      <c r="L122" s="14">
        <v>11</v>
      </c>
      <c r="M122" s="64">
        <v>0</v>
      </c>
      <c r="N122" s="64">
        <v>3</v>
      </c>
      <c r="O122" s="56"/>
      <c r="P122" s="66">
        <v>3</v>
      </c>
      <c r="Q122" s="67">
        <v>0.375</v>
      </c>
      <c r="R122" s="22">
        <v>1</v>
      </c>
      <c r="S122" s="22" t="s">
        <v>73</v>
      </c>
      <c r="T122" s="22">
        <v>1</v>
      </c>
      <c r="U122" s="22" t="s">
        <v>73</v>
      </c>
      <c r="V122" s="37">
        <f t="shared" si="2"/>
        <v>2</v>
      </c>
      <c r="W122" s="40">
        <v>4</v>
      </c>
      <c r="X122" s="39">
        <v>0.375</v>
      </c>
      <c r="Y122" s="22">
        <v>1</v>
      </c>
      <c r="Z122" s="22" t="s">
        <v>70</v>
      </c>
      <c r="AA122" s="22">
        <v>1</v>
      </c>
      <c r="AB122" s="22" t="s">
        <v>70</v>
      </c>
      <c r="AC122" s="37">
        <f t="shared" si="3"/>
        <v>3</v>
      </c>
      <c r="AH122" s="65"/>
    </row>
    <row r="123" spans="1:34" ht="15.75" customHeight="1">
      <c r="A123" s="57">
        <v>1926</v>
      </c>
      <c r="B123" s="58">
        <f t="shared" si="4"/>
        <v>11</v>
      </c>
      <c r="C123" s="59" t="s">
        <v>130</v>
      </c>
      <c r="D123" s="60" t="s">
        <v>78</v>
      </c>
      <c r="E123" s="61">
        <v>55.763525784676403</v>
      </c>
      <c r="F123" s="61">
        <v>37.382763357376703</v>
      </c>
      <c r="G123" s="58">
        <f t="shared" si="8"/>
        <v>1</v>
      </c>
      <c r="H123" s="62">
        <v>1.421</v>
      </c>
      <c r="I123" s="63">
        <f t="shared" si="10"/>
        <v>1.421</v>
      </c>
      <c r="J123" s="58">
        <f t="shared" si="9"/>
        <v>2</v>
      </c>
      <c r="L123" s="14">
        <v>12</v>
      </c>
      <c r="M123" s="64">
        <v>0</v>
      </c>
      <c r="N123" s="64">
        <v>4</v>
      </c>
      <c r="O123" s="56"/>
      <c r="P123" s="66">
        <v>3</v>
      </c>
      <c r="Q123" s="67">
        <v>0.39583333333333331</v>
      </c>
      <c r="R123" s="22">
        <v>1</v>
      </c>
      <c r="S123" s="22" t="s">
        <v>73</v>
      </c>
      <c r="T123" s="22">
        <v>1</v>
      </c>
      <c r="U123" s="22" t="s">
        <v>73</v>
      </c>
      <c r="V123" s="37">
        <f t="shared" si="2"/>
        <v>3</v>
      </c>
      <c r="W123" s="40">
        <v>4</v>
      </c>
      <c r="X123" s="39">
        <v>0.39583333333333331</v>
      </c>
      <c r="Y123" s="22">
        <v>2</v>
      </c>
      <c r="Z123" s="22" t="s">
        <v>70</v>
      </c>
      <c r="AA123" s="22">
        <v>2</v>
      </c>
      <c r="AB123" s="22" t="s">
        <v>70</v>
      </c>
      <c r="AC123" s="37">
        <f t="shared" si="3"/>
        <v>3</v>
      </c>
      <c r="AH123" s="65"/>
    </row>
    <row r="124" spans="1:34" ht="15.75" customHeight="1">
      <c r="A124" s="57">
        <v>1927</v>
      </c>
      <c r="B124" s="58">
        <f t="shared" si="4"/>
        <v>12</v>
      </c>
      <c r="C124" s="59" t="s">
        <v>129</v>
      </c>
      <c r="D124" s="60" t="s">
        <v>78</v>
      </c>
      <c r="E124" s="61">
        <v>55.757109488778397</v>
      </c>
      <c r="F124" s="61">
        <v>37.395916077230801</v>
      </c>
      <c r="G124" s="58">
        <f t="shared" si="8"/>
        <v>1</v>
      </c>
      <c r="H124" s="62">
        <v>2.5129999999999999</v>
      </c>
      <c r="I124" s="63">
        <f t="shared" si="10"/>
        <v>1.0919999999999999</v>
      </c>
      <c r="J124" s="58">
        <f t="shared" si="9"/>
        <v>3</v>
      </c>
      <c r="L124" s="14">
        <v>13</v>
      </c>
      <c r="M124" s="64">
        <v>0</v>
      </c>
      <c r="N124" s="64">
        <v>5</v>
      </c>
      <c r="O124" s="56"/>
      <c r="P124" s="66">
        <v>3</v>
      </c>
      <c r="Q124" s="67">
        <v>0.41666666666666669</v>
      </c>
      <c r="R124" s="22">
        <v>2</v>
      </c>
      <c r="S124" s="22" t="s">
        <v>73</v>
      </c>
      <c r="T124" s="22">
        <v>2</v>
      </c>
      <c r="U124" s="22" t="s">
        <v>73</v>
      </c>
      <c r="V124" s="37">
        <f t="shared" si="2"/>
        <v>3</v>
      </c>
      <c r="W124" s="40">
        <v>4</v>
      </c>
      <c r="X124" s="39">
        <v>0.41666666666666669</v>
      </c>
      <c r="Y124" s="22">
        <v>1</v>
      </c>
      <c r="Z124" s="22" t="s">
        <v>70</v>
      </c>
      <c r="AA124" s="22">
        <v>1</v>
      </c>
      <c r="AB124" s="22" t="s">
        <v>70</v>
      </c>
      <c r="AC124" s="37">
        <f t="shared" si="3"/>
        <v>3</v>
      </c>
      <c r="AH124" s="65"/>
    </row>
    <row r="125" spans="1:34" ht="15.75" customHeight="1">
      <c r="A125" s="57">
        <v>1928</v>
      </c>
      <c r="B125" s="58">
        <f t="shared" si="4"/>
        <v>13</v>
      </c>
      <c r="C125" s="59" t="s">
        <v>125</v>
      </c>
      <c r="D125" s="60" t="s">
        <v>122</v>
      </c>
      <c r="E125" s="61">
        <v>55.753002375891597</v>
      </c>
      <c r="F125" s="61">
        <v>37.409230946668799</v>
      </c>
      <c r="G125" s="58">
        <f t="shared" si="8"/>
        <v>1</v>
      </c>
      <c r="H125" s="62">
        <v>3.6689999999999996</v>
      </c>
      <c r="I125" s="63">
        <f t="shared" si="10"/>
        <v>1.1559999999999997</v>
      </c>
      <c r="J125" s="58">
        <f t="shared" si="9"/>
        <v>4</v>
      </c>
      <c r="L125" s="14">
        <v>14</v>
      </c>
      <c r="M125" s="64">
        <v>0</v>
      </c>
      <c r="N125" s="64">
        <v>6</v>
      </c>
      <c r="O125" s="56"/>
      <c r="P125" s="66">
        <v>3</v>
      </c>
      <c r="Q125" s="67">
        <v>0.4375</v>
      </c>
      <c r="R125" s="22">
        <v>1</v>
      </c>
      <c r="S125" s="22" t="s">
        <v>70</v>
      </c>
      <c r="T125" s="22">
        <v>1</v>
      </c>
      <c r="U125" s="22" t="s">
        <v>70</v>
      </c>
      <c r="V125" s="37">
        <f t="shared" si="2"/>
        <v>3</v>
      </c>
      <c r="W125" s="40">
        <v>4</v>
      </c>
      <c r="X125" s="39">
        <v>0.4375</v>
      </c>
      <c r="Y125" s="22">
        <v>2</v>
      </c>
      <c r="Z125" s="22" t="s">
        <v>70</v>
      </c>
      <c r="AA125" s="22">
        <v>2</v>
      </c>
      <c r="AB125" s="22" t="s">
        <v>70</v>
      </c>
      <c r="AC125" s="37">
        <f t="shared" si="3"/>
        <v>3</v>
      </c>
      <c r="AH125" s="65"/>
    </row>
    <row r="126" spans="1:34" ht="15.75" customHeight="1">
      <c r="A126" s="57">
        <v>1929</v>
      </c>
      <c r="B126" s="58">
        <f t="shared" si="4"/>
        <v>14</v>
      </c>
      <c r="C126" s="59" t="s">
        <v>124</v>
      </c>
      <c r="D126" s="60" t="s">
        <v>122</v>
      </c>
      <c r="E126" s="61">
        <v>55.755515525836699</v>
      </c>
      <c r="F126" s="61">
        <v>37.4088951487213</v>
      </c>
      <c r="G126" s="58">
        <f t="shared" si="8"/>
        <v>1</v>
      </c>
      <c r="H126" s="62">
        <v>3.9489999999999998</v>
      </c>
      <c r="I126" s="63">
        <f t="shared" si="10"/>
        <v>0.28000000000000025</v>
      </c>
      <c r="J126" s="58">
        <f t="shared" si="9"/>
        <v>5</v>
      </c>
      <c r="L126" s="14">
        <v>15</v>
      </c>
      <c r="M126" s="64">
        <v>0</v>
      </c>
      <c r="N126" s="64">
        <v>7</v>
      </c>
      <c r="O126" s="56"/>
      <c r="P126" s="66">
        <v>3</v>
      </c>
      <c r="Q126" s="67">
        <v>0.45833333333333298</v>
      </c>
      <c r="R126" s="22">
        <v>2</v>
      </c>
      <c r="S126" s="22" t="s">
        <v>70</v>
      </c>
      <c r="T126" s="22">
        <v>2</v>
      </c>
      <c r="U126" s="22" t="s">
        <v>70</v>
      </c>
      <c r="V126" s="37">
        <f t="shared" si="2"/>
        <v>3</v>
      </c>
      <c r="W126" s="40">
        <v>4</v>
      </c>
      <c r="X126" s="39">
        <v>0.45833333333333298</v>
      </c>
      <c r="Y126" s="22">
        <v>1</v>
      </c>
      <c r="Z126" s="22" t="s">
        <v>70</v>
      </c>
      <c r="AA126" s="22">
        <v>1</v>
      </c>
      <c r="AB126" s="22" t="s">
        <v>70</v>
      </c>
      <c r="AC126" s="37">
        <f t="shared" si="3"/>
        <v>3</v>
      </c>
      <c r="AH126" s="65"/>
    </row>
    <row r="127" spans="1:34" ht="15.75" customHeight="1">
      <c r="A127" s="57">
        <v>1720</v>
      </c>
      <c r="B127" s="58">
        <f t="shared" si="4"/>
        <v>15</v>
      </c>
      <c r="C127" s="59" t="s">
        <v>124</v>
      </c>
      <c r="D127" s="60" t="s">
        <v>122</v>
      </c>
      <c r="E127" s="61">
        <v>55.758103484622097</v>
      </c>
      <c r="F127" s="61">
        <v>37.408550117044001</v>
      </c>
      <c r="G127" s="58">
        <f t="shared" si="8"/>
        <v>1</v>
      </c>
      <c r="H127" s="62">
        <v>4.2379999999999995</v>
      </c>
      <c r="I127" s="63">
        <f t="shared" si="10"/>
        <v>0.2889999999999997</v>
      </c>
      <c r="J127" s="58">
        <f t="shared" si="9"/>
        <v>6</v>
      </c>
      <c r="L127" s="14">
        <v>16</v>
      </c>
      <c r="M127" s="64">
        <v>0</v>
      </c>
      <c r="N127" s="64">
        <v>8</v>
      </c>
      <c r="O127" s="56"/>
      <c r="P127" s="66">
        <v>3</v>
      </c>
      <c r="Q127" s="67">
        <v>0.47916666666666702</v>
      </c>
      <c r="R127" s="22">
        <v>1</v>
      </c>
      <c r="S127" s="22" t="s">
        <v>70</v>
      </c>
      <c r="T127" s="22">
        <v>1</v>
      </c>
      <c r="U127" s="22" t="s">
        <v>70</v>
      </c>
      <c r="V127" s="37">
        <f t="shared" si="2"/>
        <v>3</v>
      </c>
      <c r="W127" s="40">
        <v>4</v>
      </c>
      <c r="X127" s="39">
        <v>0.47916666666666702</v>
      </c>
      <c r="Y127" s="22">
        <v>2</v>
      </c>
      <c r="Z127" s="22" t="s">
        <v>70</v>
      </c>
      <c r="AA127" s="22">
        <v>2</v>
      </c>
      <c r="AB127" s="22" t="s">
        <v>70</v>
      </c>
      <c r="AC127" s="37">
        <f t="shared" si="3"/>
        <v>3</v>
      </c>
      <c r="AH127" s="65"/>
    </row>
    <row r="128" spans="1:34" ht="15.75" customHeight="1">
      <c r="A128" s="57" t="s">
        <v>23</v>
      </c>
      <c r="B128" s="58">
        <f t="shared" si="4"/>
        <v>16</v>
      </c>
      <c r="C128" s="59" t="s">
        <v>123</v>
      </c>
      <c r="D128" s="60" t="s">
        <v>122</v>
      </c>
      <c r="E128" s="61">
        <v>55.761817775085298</v>
      </c>
      <c r="F128" s="61">
        <v>37.408086122979697</v>
      </c>
      <c r="G128" s="58">
        <f t="shared" si="8"/>
        <v>1</v>
      </c>
      <c r="H128" s="62">
        <v>4.6529999999999996</v>
      </c>
      <c r="I128" s="63">
        <f t="shared" si="10"/>
        <v>0.41500000000000004</v>
      </c>
      <c r="J128" s="58">
        <f t="shared" si="9"/>
        <v>7</v>
      </c>
      <c r="L128" s="14">
        <v>17</v>
      </c>
      <c r="M128" s="64">
        <v>0</v>
      </c>
      <c r="N128" s="64">
        <v>999</v>
      </c>
      <c r="O128" s="56"/>
      <c r="P128" s="66">
        <v>3</v>
      </c>
      <c r="Q128" s="67">
        <v>0.5</v>
      </c>
      <c r="R128" s="22">
        <v>2</v>
      </c>
      <c r="S128" s="22" t="s">
        <v>70</v>
      </c>
      <c r="T128" s="22">
        <v>2</v>
      </c>
      <c r="U128" s="22" t="s">
        <v>70</v>
      </c>
      <c r="V128" s="37">
        <f t="shared" si="2"/>
        <v>3</v>
      </c>
      <c r="W128" s="40">
        <v>4</v>
      </c>
      <c r="X128" s="39">
        <v>0.5</v>
      </c>
      <c r="Y128" s="22">
        <v>1</v>
      </c>
      <c r="Z128" s="22" t="s">
        <v>70</v>
      </c>
      <c r="AA128" s="22">
        <v>1</v>
      </c>
      <c r="AB128" s="22" t="s">
        <v>70</v>
      </c>
      <c r="AC128" s="37">
        <f t="shared" si="3"/>
        <v>3</v>
      </c>
      <c r="AH128" s="65"/>
    </row>
    <row r="129" spans="1:34" ht="15.75" customHeight="1">
      <c r="A129" s="57" t="s">
        <v>67</v>
      </c>
      <c r="B129" s="58">
        <f t="shared" si="4"/>
        <v>17</v>
      </c>
      <c r="C129" s="59" t="s">
        <v>121</v>
      </c>
      <c r="D129" s="60" t="s">
        <v>132</v>
      </c>
      <c r="E129" s="61">
        <v>55.765718664419197</v>
      </c>
      <c r="F129" s="61">
        <v>37.406811717317403</v>
      </c>
      <c r="G129" s="58">
        <f t="shared" si="8"/>
        <v>1</v>
      </c>
      <c r="H129" s="62">
        <v>5.0509999999999993</v>
      </c>
      <c r="I129" s="63">
        <f t="shared" si="10"/>
        <v>0.39799999999999969</v>
      </c>
      <c r="J129" s="58">
        <f t="shared" si="9"/>
        <v>8</v>
      </c>
      <c r="L129" s="14">
        <v>18</v>
      </c>
      <c r="M129" s="64">
        <v>0</v>
      </c>
      <c r="N129" s="64">
        <v>0</v>
      </c>
      <c r="O129" s="56"/>
      <c r="P129" s="66">
        <v>3</v>
      </c>
      <c r="Q129" s="67">
        <v>0.52083333333333337</v>
      </c>
      <c r="R129" s="22">
        <v>1</v>
      </c>
      <c r="S129" s="22" t="s">
        <v>70</v>
      </c>
      <c r="T129" s="22">
        <v>1</v>
      </c>
      <c r="U129" s="22" t="s">
        <v>70</v>
      </c>
      <c r="V129" s="37">
        <f t="shared" si="2"/>
        <v>3</v>
      </c>
      <c r="W129" s="40">
        <v>4</v>
      </c>
      <c r="X129" s="39">
        <v>0.52083333333333337</v>
      </c>
      <c r="Y129" s="22">
        <v>2</v>
      </c>
      <c r="Z129" s="22" t="s">
        <v>70</v>
      </c>
      <c r="AA129" s="22">
        <v>2</v>
      </c>
      <c r="AB129" s="22" t="s">
        <v>70</v>
      </c>
      <c r="AC129" s="37">
        <f t="shared" si="3"/>
        <v>3</v>
      </c>
      <c r="AH129" s="65"/>
    </row>
    <row r="130" spans="1:34" ht="15.75" customHeight="1">
      <c r="A130" s="57" t="s">
        <v>67</v>
      </c>
      <c r="B130" s="58">
        <f t="shared" si="4"/>
        <v>17</v>
      </c>
      <c r="C130" s="59" t="s">
        <v>23</v>
      </c>
      <c r="D130" s="60" t="s">
        <v>67</v>
      </c>
      <c r="E130" s="61" t="s">
        <v>67</v>
      </c>
      <c r="F130" s="61" t="s">
        <v>67</v>
      </c>
      <c r="G130" s="58">
        <f t="shared" si="8"/>
        <v>1</v>
      </c>
      <c r="H130" s="62">
        <v>5.0509999999999993</v>
      </c>
      <c r="I130" s="63">
        <f t="shared" si="10"/>
        <v>0</v>
      </c>
      <c r="J130" s="58" t="str">
        <f t="shared" si="9"/>
        <v xml:space="preserve"> </v>
      </c>
      <c r="L130" s="14">
        <v>19</v>
      </c>
      <c r="M130" s="64">
        <v>0</v>
      </c>
      <c r="N130" s="64">
        <v>0</v>
      </c>
      <c r="O130" s="56" t="s">
        <v>67</v>
      </c>
      <c r="P130" s="66">
        <v>3</v>
      </c>
      <c r="Q130" s="67">
        <v>0.54166666666666663</v>
      </c>
      <c r="R130" s="22">
        <v>2</v>
      </c>
      <c r="S130" s="22" t="s">
        <v>70</v>
      </c>
      <c r="T130" s="22">
        <v>2</v>
      </c>
      <c r="U130" s="22" t="s">
        <v>70</v>
      </c>
      <c r="V130" s="37">
        <f t="shared" si="2"/>
        <v>3</v>
      </c>
      <c r="W130" s="40">
        <v>4</v>
      </c>
      <c r="X130" s="39">
        <v>0.54166666666666663</v>
      </c>
      <c r="Y130" s="22">
        <v>1</v>
      </c>
      <c r="Z130" s="22" t="s">
        <v>70</v>
      </c>
      <c r="AA130" s="22">
        <v>1</v>
      </c>
      <c r="AB130" s="22" t="s">
        <v>70</v>
      </c>
      <c r="AC130" s="37">
        <f t="shared" si="3"/>
        <v>3</v>
      </c>
      <c r="AH130" s="65"/>
    </row>
    <row r="131" spans="1:34" ht="15.75" customHeight="1">
      <c r="A131" s="57" t="s">
        <v>67</v>
      </c>
      <c r="B131" s="58" t="str">
        <f t="shared" si="4"/>
        <v/>
      </c>
      <c r="C131" s="59" t="s">
        <v>67</v>
      </c>
      <c r="D131" s="60" t="s">
        <v>67</v>
      </c>
      <c r="E131" s="61" t="s">
        <v>67</v>
      </c>
      <c r="F131" s="61" t="s">
        <v>67</v>
      </c>
      <c r="G131" s="58" t="str">
        <f t="shared" si="8"/>
        <v/>
      </c>
      <c r="H131" s="62" t="s">
        <v>68</v>
      </c>
      <c r="I131" s="63" t="str">
        <f t="shared" si="10"/>
        <v xml:space="preserve"> </v>
      </c>
      <c r="J131" s="58" t="str">
        <f t="shared" si="9"/>
        <v xml:space="preserve"> </v>
      </c>
      <c r="L131" s="14">
        <v>20</v>
      </c>
      <c r="M131" s="64">
        <v>0</v>
      </c>
      <c r="N131" s="64">
        <v>0</v>
      </c>
      <c r="O131" s="56"/>
      <c r="P131" s="66">
        <v>3</v>
      </c>
      <c r="Q131" s="67">
        <v>0.5625</v>
      </c>
      <c r="R131" s="22">
        <v>1</v>
      </c>
      <c r="S131" s="22" t="s">
        <v>70</v>
      </c>
      <c r="T131" s="22">
        <v>1</v>
      </c>
      <c r="U131" s="22" t="s">
        <v>70</v>
      </c>
      <c r="V131" s="37">
        <f t="shared" si="2"/>
        <v>3</v>
      </c>
      <c r="W131" s="40">
        <v>4</v>
      </c>
      <c r="X131" s="39">
        <v>0.5625</v>
      </c>
      <c r="Y131" s="22">
        <v>2</v>
      </c>
      <c r="Z131" s="22" t="s">
        <v>70</v>
      </c>
      <c r="AA131" s="22">
        <v>2</v>
      </c>
      <c r="AB131" s="22" t="s">
        <v>70</v>
      </c>
      <c r="AC131" s="37">
        <f t="shared" si="3"/>
        <v>3</v>
      </c>
      <c r="AH131" s="65"/>
    </row>
    <row r="132" spans="1:34" ht="15.75" customHeight="1">
      <c r="A132" s="57" t="s">
        <v>67</v>
      </c>
      <c r="B132" s="58" t="str">
        <f t="shared" si="4"/>
        <v/>
      </c>
      <c r="C132" s="59" t="s">
        <v>67</v>
      </c>
      <c r="D132" s="60" t="s">
        <v>67</v>
      </c>
      <c r="E132" s="61" t="s">
        <v>67</v>
      </c>
      <c r="F132" s="61" t="s">
        <v>67</v>
      </c>
      <c r="G132" s="58" t="str">
        <f t="shared" si="8"/>
        <v/>
      </c>
      <c r="H132" s="62" t="s">
        <v>68</v>
      </c>
      <c r="I132" s="63" t="str">
        <f t="shared" si="10"/>
        <v xml:space="preserve"> </v>
      </c>
      <c r="J132" s="58" t="str">
        <f t="shared" si="9"/>
        <v xml:space="preserve"> </v>
      </c>
      <c r="L132" s="14">
        <v>21</v>
      </c>
      <c r="M132" s="64">
        <v>0</v>
      </c>
      <c r="N132" s="64">
        <v>0</v>
      </c>
      <c r="O132" s="56"/>
      <c r="P132" s="66">
        <v>3</v>
      </c>
      <c r="Q132" s="67">
        <v>0.58333333333333337</v>
      </c>
      <c r="R132" s="22">
        <v>2</v>
      </c>
      <c r="S132" s="22" t="s">
        <v>70</v>
      </c>
      <c r="T132" s="22">
        <v>2</v>
      </c>
      <c r="U132" s="22" t="s">
        <v>70</v>
      </c>
      <c r="V132" s="37">
        <f t="shared" si="2"/>
        <v>3</v>
      </c>
      <c r="W132" s="40">
        <v>4</v>
      </c>
      <c r="X132" s="39">
        <v>0.58333333333333337</v>
      </c>
      <c r="Y132" s="22">
        <v>1</v>
      </c>
      <c r="Z132" s="22" t="s">
        <v>70</v>
      </c>
      <c r="AA132" s="22">
        <v>1</v>
      </c>
      <c r="AB132" s="22" t="s">
        <v>70</v>
      </c>
      <c r="AC132" s="37">
        <f t="shared" si="3"/>
        <v>3</v>
      </c>
      <c r="AH132" s="65"/>
    </row>
    <row r="133" spans="1:34" ht="15.75" customHeight="1">
      <c r="A133" s="57" t="s">
        <v>67</v>
      </c>
      <c r="B133" s="58" t="str">
        <f t="shared" si="4"/>
        <v/>
      </c>
      <c r="C133" s="59" t="s">
        <v>67</v>
      </c>
      <c r="D133" s="60" t="s">
        <v>67</v>
      </c>
      <c r="E133" s="61" t="s">
        <v>67</v>
      </c>
      <c r="F133" s="61" t="s">
        <v>67</v>
      </c>
      <c r="G133" s="58" t="str">
        <f t="shared" si="8"/>
        <v/>
      </c>
      <c r="H133" s="62" t="s">
        <v>68</v>
      </c>
      <c r="I133" s="63" t="str">
        <f t="shared" si="10"/>
        <v xml:space="preserve"> </v>
      </c>
      <c r="J133" s="58" t="str">
        <f t="shared" si="9"/>
        <v xml:space="preserve"> </v>
      </c>
      <c r="L133" s="14">
        <v>22</v>
      </c>
      <c r="M133" s="64">
        <v>0</v>
      </c>
      <c r="N133" s="64">
        <v>0</v>
      </c>
      <c r="O133" s="56"/>
      <c r="P133" s="66">
        <v>3</v>
      </c>
      <c r="Q133" s="67">
        <v>0.60416666666666663</v>
      </c>
      <c r="R133" s="22">
        <v>1</v>
      </c>
      <c r="S133" s="22" t="s">
        <v>70</v>
      </c>
      <c r="T133" s="22">
        <v>1</v>
      </c>
      <c r="U133" s="22" t="s">
        <v>70</v>
      </c>
      <c r="V133" s="37">
        <f t="shared" si="2"/>
        <v>3</v>
      </c>
      <c r="W133" s="40">
        <v>4</v>
      </c>
      <c r="X133" s="39">
        <v>0.60416666666666663</v>
      </c>
      <c r="Y133" s="22">
        <v>2</v>
      </c>
      <c r="Z133" s="22" t="s">
        <v>70</v>
      </c>
      <c r="AA133" s="22">
        <v>2</v>
      </c>
      <c r="AB133" s="22" t="s">
        <v>70</v>
      </c>
      <c r="AC133" s="37">
        <f t="shared" si="3"/>
        <v>3</v>
      </c>
      <c r="AH133" s="65"/>
    </row>
    <row r="134" spans="1:34" ht="15.75" customHeight="1">
      <c r="A134" s="57" t="s">
        <v>67</v>
      </c>
      <c r="B134" s="58" t="str">
        <f t="shared" si="4"/>
        <v/>
      </c>
      <c r="C134" s="59" t="s">
        <v>67</v>
      </c>
      <c r="D134" s="60" t="s">
        <v>67</v>
      </c>
      <c r="E134" s="61" t="s">
        <v>67</v>
      </c>
      <c r="F134" s="61" t="s">
        <v>67</v>
      </c>
      <c r="G134" s="58" t="str">
        <f t="shared" si="8"/>
        <v/>
      </c>
      <c r="H134" s="62" t="s">
        <v>68</v>
      </c>
      <c r="I134" s="63" t="str">
        <f t="shared" si="10"/>
        <v xml:space="preserve"> </v>
      </c>
      <c r="J134" s="58" t="str">
        <f t="shared" si="9"/>
        <v xml:space="preserve"> </v>
      </c>
      <c r="L134" s="14">
        <v>23</v>
      </c>
      <c r="M134" s="64">
        <v>0</v>
      </c>
      <c r="N134" s="64">
        <v>0</v>
      </c>
      <c r="O134" s="56"/>
      <c r="P134" s="66">
        <v>3</v>
      </c>
      <c r="Q134" s="67">
        <v>0.625</v>
      </c>
      <c r="R134" s="22">
        <v>2</v>
      </c>
      <c r="S134" s="22" t="s">
        <v>120</v>
      </c>
      <c r="T134" s="22">
        <v>2</v>
      </c>
      <c r="U134" s="22" t="s">
        <v>120</v>
      </c>
      <c r="V134" s="37">
        <f t="shared" si="2"/>
        <v>4</v>
      </c>
      <c r="W134" s="40">
        <v>4</v>
      </c>
      <c r="X134" s="39">
        <v>0.625</v>
      </c>
      <c r="Y134" s="22">
        <v>1</v>
      </c>
      <c r="Z134" s="22" t="s">
        <v>70</v>
      </c>
      <c r="AA134" s="22">
        <v>1</v>
      </c>
      <c r="AB134" s="22" t="s">
        <v>70</v>
      </c>
      <c r="AC134" s="37">
        <f t="shared" si="3"/>
        <v>3</v>
      </c>
      <c r="AH134" s="65"/>
    </row>
    <row r="135" spans="1:34" ht="15.75" customHeight="1">
      <c r="A135" s="57" t="s">
        <v>67</v>
      </c>
      <c r="B135" s="58" t="str">
        <f t="shared" si="4"/>
        <v/>
      </c>
      <c r="C135" s="59" t="s">
        <v>67</v>
      </c>
      <c r="D135" s="60" t="s">
        <v>67</v>
      </c>
      <c r="E135" s="61" t="s">
        <v>67</v>
      </c>
      <c r="F135" s="61" t="s">
        <v>67</v>
      </c>
      <c r="G135" s="58" t="str">
        <f t="shared" si="8"/>
        <v/>
      </c>
      <c r="H135" s="62" t="s">
        <v>68</v>
      </c>
      <c r="I135" s="63" t="str">
        <f t="shared" si="10"/>
        <v xml:space="preserve"> </v>
      </c>
      <c r="J135" s="58" t="str">
        <f t="shared" si="9"/>
        <v xml:space="preserve"> </v>
      </c>
      <c r="L135" s="14">
        <v>24</v>
      </c>
      <c r="M135" s="64">
        <v>0</v>
      </c>
      <c r="N135" s="64">
        <v>0</v>
      </c>
      <c r="O135" s="56"/>
      <c r="P135" s="66">
        <v>3</v>
      </c>
      <c r="Q135" s="67">
        <v>0.64583333333333337</v>
      </c>
      <c r="R135" s="22">
        <v>2</v>
      </c>
      <c r="S135" s="22" t="s">
        <v>120</v>
      </c>
      <c r="T135" s="22">
        <v>2</v>
      </c>
      <c r="U135" s="22" t="s">
        <v>120</v>
      </c>
      <c r="V135" s="37">
        <f t="shared" si="2"/>
        <v>4</v>
      </c>
      <c r="W135" s="40">
        <v>4</v>
      </c>
      <c r="X135" s="39">
        <v>0.64583333333333337</v>
      </c>
      <c r="Y135" s="22">
        <v>2</v>
      </c>
      <c r="Z135" s="22" t="s">
        <v>70</v>
      </c>
      <c r="AA135" s="22">
        <v>2</v>
      </c>
      <c r="AB135" s="22" t="s">
        <v>70</v>
      </c>
      <c r="AC135" s="37">
        <f t="shared" si="3"/>
        <v>3</v>
      </c>
      <c r="AH135" s="65"/>
    </row>
    <row r="136" spans="1:34" ht="15.75" customHeight="1">
      <c r="A136" s="57" t="s">
        <v>67</v>
      </c>
      <c r="B136" s="58" t="str">
        <f t="shared" si="4"/>
        <v/>
      </c>
      <c r="C136" s="59" t="s">
        <v>67</v>
      </c>
      <c r="D136" s="60" t="s">
        <v>67</v>
      </c>
      <c r="E136" s="61" t="s">
        <v>67</v>
      </c>
      <c r="F136" s="61" t="s">
        <v>67</v>
      </c>
      <c r="G136" s="58" t="str">
        <f t="shared" si="8"/>
        <v/>
      </c>
      <c r="H136" s="62" t="s">
        <v>68</v>
      </c>
      <c r="I136" s="63" t="str">
        <f t="shared" si="10"/>
        <v xml:space="preserve"> </v>
      </c>
      <c r="J136" s="58" t="str">
        <f t="shared" si="9"/>
        <v xml:space="preserve"> </v>
      </c>
      <c r="L136" s="14">
        <v>25</v>
      </c>
      <c r="M136" s="64">
        <v>0</v>
      </c>
      <c r="N136" s="64">
        <v>0</v>
      </c>
      <c r="O136" s="56"/>
      <c r="P136" s="66">
        <v>3</v>
      </c>
      <c r="Q136" s="67">
        <v>0.66666666666666663</v>
      </c>
      <c r="R136" s="22">
        <v>2</v>
      </c>
      <c r="S136" s="22" t="s">
        <v>120</v>
      </c>
      <c r="T136" s="22">
        <v>2</v>
      </c>
      <c r="U136" s="22" t="s">
        <v>120</v>
      </c>
      <c r="V136" s="37">
        <f t="shared" si="2"/>
        <v>4</v>
      </c>
      <c r="W136" s="40">
        <v>4</v>
      </c>
      <c r="X136" s="39">
        <v>0.66666666666666663</v>
      </c>
      <c r="Y136" s="22">
        <v>1</v>
      </c>
      <c r="Z136" s="22" t="s">
        <v>70</v>
      </c>
      <c r="AA136" s="22">
        <v>1</v>
      </c>
      <c r="AB136" s="22" t="s">
        <v>70</v>
      </c>
      <c r="AC136" s="37">
        <f t="shared" si="3"/>
        <v>3</v>
      </c>
      <c r="AH136" s="65"/>
    </row>
    <row r="137" spans="1:34" ht="15.75" customHeight="1">
      <c r="A137" s="57" t="s">
        <v>67</v>
      </c>
      <c r="B137" s="58" t="str">
        <f t="shared" si="4"/>
        <v/>
      </c>
      <c r="C137" s="59" t="s">
        <v>67</v>
      </c>
      <c r="D137" s="60" t="s">
        <v>67</v>
      </c>
      <c r="E137" s="61" t="s">
        <v>67</v>
      </c>
      <c r="F137" s="61" t="s">
        <v>67</v>
      </c>
      <c r="G137" s="58" t="str">
        <f t="shared" si="8"/>
        <v/>
      </c>
      <c r="H137" s="62" t="s">
        <v>68</v>
      </c>
      <c r="I137" s="63" t="str">
        <f t="shared" si="10"/>
        <v xml:space="preserve"> </v>
      </c>
      <c r="J137" s="58" t="str">
        <f t="shared" si="9"/>
        <v xml:space="preserve"> </v>
      </c>
      <c r="L137" s="14">
        <v>26</v>
      </c>
      <c r="M137" s="64">
        <v>0</v>
      </c>
      <c r="N137" s="64">
        <v>0</v>
      </c>
      <c r="O137" s="56"/>
      <c r="P137" s="66">
        <v>3</v>
      </c>
      <c r="Q137" s="67">
        <v>0.6875</v>
      </c>
      <c r="R137" s="22">
        <v>2</v>
      </c>
      <c r="S137" s="22" t="s">
        <v>120</v>
      </c>
      <c r="T137" s="22">
        <v>2</v>
      </c>
      <c r="U137" s="22" t="s">
        <v>120</v>
      </c>
      <c r="V137" s="37">
        <f t="shared" si="2"/>
        <v>4</v>
      </c>
      <c r="W137" s="40">
        <v>4</v>
      </c>
      <c r="X137" s="39">
        <v>0.6875</v>
      </c>
      <c r="Y137" s="22">
        <v>2</v>
      </c>
      <c r="Z137" s="22" t="s">
        <v>70</v>
      </c>
      <c r="AA137" s="22">
        <v>2</v>
      </c>
      <c r="AB137" s="22" t="s">
        <v>70</v>
      </c>
      <c r="AC137" s="37">
        <f t="shared" si="3"/>
        <v>3</v>
      </c>
      <c r="AH137" s="65"/>
    </row>
    <row r="138" spans="1:34" ht="15.75" customHeight="1">
      <c r="A138" s="57" t="s">
        <v>67</v>
      </c>
      <c r="B138" s="58" t="str">
        <f t="shared" si="4"/>
        <v/>
      </c>
      <c r="C138" s="59" t="s">
        <v>67</v>
      </c>
      <c r="D138" s="60" t="s">
        <v>67</v>
      </c>
      <c r="E138" s="61" t="s">
        <v>67</v>
      </c>
      <c r="F138" s="61" t="s">
        <v>67</v>
      </c>
      <c r="G138" s="58" t="str">
        <f t="shared" si="8"/>
        <v/>
      </c>
      <c r="H138" s="62" t="s">
        <v>68</v>
      </c>
      <c r="I138" s="63" t="str">
        <f t="shared" si="10"/>
        <v xml:space="preserve"> </v>
      </c>
      <c r="J138" s="58" t="str">
        <f t="shared" si="9"/>
        <v xml:space="preserve"> </v>
      </c>
      <c r="L138" s="14">
        <v>27</v>
      </c>
      <c r="M138" s="64">
        <v>0</v>
      </c>
      <c r="N138" s="64">
        <v>0</v>
      </c>
      <c r="O138" s="56"/>
      <c r="P138" s="66">
        <v>3</v>
      </c>
      <c r="Q138" s="67">
        <v>0.70833333333333337</v>
      </c>
      <c r="R138" s="22">
        <v>2</v>
      </c>
      <c r="S138" s="22" t="s">
        <v>120</v>
      </c>
      <c r="T138" s="22">
        <v>2</v>
      </c>
      <c r="U138" s="22" t="s">
        <v>120</v>
      </c>
      <c r="V138" s="37">
        <f t="shared" si="2"/>
        <v>4</v>
      </c>
      <c r="W138" s="40">
        <v>4</v>
      </c>
      <c r="X138" s="39">
        <v>0.70833333333333337</v>
      </c>
      <c r="Y138" s="22">
        <v>1</v>
      </c>
      <c r="Z138" s="22" t="s">
        <v>70</v>
      </c>
      <c r="AA138" s="22">
        <v>1</v>
      </c>
      <c r="AB138" s="22" t="s">
        <v>70</v>
      </c>
      <c r="AC138" s="37">
        <f t="shared" si="3"/>
        <v>3</v>
      </c>
      <c r="AH138" s="65"/>
    </row>
    <row r="139" spans="1:34" ht="15.75" customHeight="1">
      <c r="A139" s="57" t="s">
        <v>67</v>
      </c>
      <c r="B139" s="58" t="str">
        <f t="shared" si="4"/>
        <v/>
      </c>
      <c r="C139" s="59" t="s">
        <v>67</v>
      </c>
      <c r="D139" s="60" t="s">
        <v>67</v>
      </c>
      <c r="E139" s="61" t="s">
        <v>67</v>
      </c>
      <c r="F139" s="61" t="s">
        <v>67</v>
      </c>
      <c r="G139" s="58" t="str">
        <f t="shared" si="8"/>
        <v/>
      </c>
      <c r="H139" s="62" t="s">
        <v>68</v>
      </c>
      <c r="I139" s="63" t="str">
        <f t="shared" si="10"/>
        <v xml:space="preserve"> </v>
      </c>
      <c r="J139" s="58" t="str">
        <f t="shared" si="9"/>
        <v xml:space="preserve"> </v>
      </c>
      <c r="L139" s="14">
        <v>28</v>
      </c>
      <c r="M139" s="64">
        <v>0</v>
      </c>
      <c r="N139" s="64">
        <v>0</v>
      </c>
      <c r="O139" s="56"/>
      <c r="P139" s="66">
        <v>3</v>
      </c>
      <c r="Q139" s="67">
        <v>0.72916666666666663</v>
      </c>
      <c r="R139" s="22">
        <v>2</v>
      </c>
      <c r="S139" s="22" t="s">
        <v>120</v>
      </c>
      <c r="T139" s="22">
        <v>2</v>
      </c>
      <c r="U139" s="22" t="s">
        <v>120</v>
      </c>
      <c r="V139" s="37">
        <f t="shared" si="2"/>
        <v>4</v>
      </c>
      <c r="W139" s="40">
        <v>4</v>
      </c>
      <c r="X139" s="39">
        <v>0.72916666666666663</v>
      </c>
      <c r="Y139" s="22">
        <v>2</v>
      </c>
      <c r="Z139" s="22" t="s">
        <v>70</v>
      </c>
      <c r="AA139" s="22">
        <v>2</v>
      </c>
      <c r="AB139" s="22" t="s">
        <v>70</v>
      </c>
      <c r="AC139" s="37">
        <f t="shared" si="3"/>
        <v>3</v>
      </c>
      <c r="AH139" s="65"/>
    </row>
    <row r="140" spans="1:34" ht="15.75" customHeight="1">
      <c r="A140" s="57" t="s">
        <v>67</v>
      </c>
      <c r="B140" s="58" t="str">
        <f t="shared" si="4"/>
        <v/>
      </c>
      <c r="C140" s="59" t="s">
        <v>67</v>
      </c>
      <c r="D140" s="60" t="s">
        <v>67</v>
      </c>
      <c r="E140" s="61" t="s">
        <v>67</v>
      </c>
      <c r="F140" s="61" t="s">
        <v>67</v>
      </c>
      <c r="G140" s="58" t="str">
        <f t="shared" si="8"/>
        <v/>
      </c>
      <c r="H140" s="62" t="s">
        <v>68</v>
      </c>
      <c r="I140" s="63" t="str">
        <f t="shared" si="10"/>
        <v xml:space="preserve"> </v>
      </c>
      <c r="J140" s="58" t="str">
        <f t="shared" si="9"/>
        <v xml:space="preserve"> </v>
      </c>
      <c r="L140" s="14">
        <v>29</v>
      </c>
      <c r="M140" s="64">
        <v>0</v>
      </c>
      <c r="N140" s="64">
        <v>0</v>
      </c>
      <c r="O140" s="56"/>
      <c r="P140" s="66">
        <v>3</v>
      </c>
      <c r="Q140" s="67">
        <v>0.75</v>
      </c>
      <c r="R140" s="22">
        <v>2</v>
      </c>
      <c r="S140" s="22" t="s">
        <v>120</v>
      </c>
      <c r="T140" s="22">
        <v>2</v>
      </c>
      <c r="U140" s="22" t="s">
        <v>120</v>
      </c>
      <c r="V140" s="37">
        <f t="shared" si="2"/>
        <v>4</v>
      </c>
      <c r="W140" s="40">
        <v>4</v>
      </c>
      <c r="X140" s="39">
        <v>0.75</v>
      </c>
      <c r="Y140" s="22">
        <v>1</v>
      </c>
      <c r="Z140" s="22" t="s">
        <v>70</v>
      </c>
      <c r="AA140" s="22">
        <v>1</v>
      </c>
      <c r="AB140" s="22" t="s">
        <v>70</v>
      </c>
      <c r="AC140" s="37">
        <f t="shared" si="3"/>
        <v>3</v>
      </c>
      <c r="AH140" s="65"/>
    </row>
    <row r="141" spans="1:34" ht="15.75" customHeight="1">
      <c r="A141" s="57" t="s">
        <v>67</v>
      </c>
      <c r="B141" s="58" t="str">
        <f t="shared" si="4"/>
        <v/>
      </c>
      <c r="C141" s="59" t="s">
        <v>67</v>
      </c>
      <c r="D141" s="60" t="s">
        <v>67</v>
      </c>
      <c r="E141" s="61" t="s">
        <v>67</v>
      </c>
      <c r="F141" s="61" t="s">
        <v>67</v>
      </c>
      <c r="G141" s="58" t="str">
        <f t="shared" si="8"/>
        <v/>
      </c>
      <c r="H141" s="62" t="s">
        <v>68</v>
      </c>
      <c r="I141" s="63" t="str">
        <f t="shared" si="10"/>
        <v xml:space="preserve"> </v>
      </c>
      <c r="J141" s="58" t="str">
        <f t="shared" si="9"/>
        <v xml:space="preserve"> </v>
      </c>
      <c r="L141" s="14">
        <v>30</v>
      </c>
      <c r="M141" s="64">
        <v>0</v>
      </c>
      <c r="N141" s="64">
        <v>0</v>
      </c>
      <c r="O141" s="56"/>
      <c r="P141" s="66">
        <v>3</v>
      </c>
      <c r="Q141" s="67">
        <v>0.77083333333333337</v>
      </c>
      <c r="R141" s="22">
        <v>2</v>
      </c>
      <c r="S141" s="22" t="s">
        <v>120</v>
      </c>
      <c r="T141" s="22">
        <v>2</v>
      </c>
      <c r="U141" s="22" t="s">
        <v>120</v>
      </c>
      <c r="V141" s="37">
        <f t="shared" si="2"/>
        <v>4</v>
      </c>
      <c r="W141" s="40">
        <v>4</v>
      </c>
      <c r="X141" s="39">
        <v>0.77083333333333337</v>
      </c>
      <c r="Y141" s="22">
        <v>2</v>
      </c>
      <c r="Z141" s="22" t="s">
        <v>70</v>
      </c>
      <c r="AA141" s="22">
        <v>2</v>
      </c>
      <c r="AB141" s="22" t="s">
        <v>70</v>
      </c>
      <c r="AC141" s="37">
        <f t="shared" si="3"/>
        <v>3</v>
      </c>
      <c r="AH141" s="65"/>
    </row>
    <row r="142" spans="1:34" ht="15.75" customHeight="1">
      <c r="A142" s="57" t="s">
        <v>67</v>
      </c>
      <c r="B142" s="58" t="str">
        <f t="shared" si="4"/>
        <v/>
      </c>
      <c r="C142" s="59" t="s">
        <v>67</v>
      </c>
      <c r="D142" s="60" t="s">
        <v>67</v>
      </c>
      <c r="E142" s="61" t="s">
        <v>67</v>
      </c>
      <c r="F142" s="61" t="s">
        <v>67</v>
      </c>
      <c r="G142" s="58" t="str">
        <f t="shared" si="8"/>
        <v/>
      </c>
      <c r="H142" s="62" t="s">
        <v>68</v>
      </c>
      <c r="I142" s="63" t="str">
        <f t="shared" si="10"/>
        <v xml:space="preserve"> </v>
      </c>
      <c r="J142" s="58" t="str">
        <f t="shared" si="9"/>
        <v xml:space="preserve"> </v>
      </c>
      <c r="L142" s="14">
        <v>31</v>
      </c>
      <c r="M142" s="64">
        <v>0</v>
      </c>
      <c r="N142" s="64">
        <v>0</v>
      </c>
      <c r="O142" s="56"/>
      <c r="P142" s="66">
        <v>3</v>
      </c>
      <c r="Q142" s="67">
        <v>0.79166666666666663</v>
      </c>
      <c r="R142" s="22">
        <v>2</v>
      </c>
      <c r="S142" s="22" t="s">
        <v>120</v>
      </c>
      <c r="T142" s="22">
        <v>2</v>
      </c>
      <c r="U142" s="22" t="s">
        <v>120</v>
      </c>
      <c r="V142" s="37">
        <f t="shared" si="2"/>
        <v>4</v>
      </c>
      <c r="W142" s="40">
        <v>4</v>
      </c>
      <c r="X142" s="39">
        <v>0.79166666666666663</v>
      </c>
      <c r="Y142" s="22">
        <v>1</v>
      </c>
      <c r="Z142" s="22" t="s">
        <v>70</v>
      </c>
      <c r="AA142" s="22">
        <v>1</v>
      </c>
      <c r="AB142" s="22" t="s">
        <v>70</v>
      </c>
      <c r="AC142" s="37">
        <f t="shared" si="3"/>
        <v>3</v>
      </c>
      <c r="AH142" s="65"/>
    </row>
    <row r="143" spans="1:34" ht="15.75" customHeight="1">
      <c r="A143" s="57" t="s">
        <v>67</v>
      </c>
      <c r="B143" s="58" t="str">
        <f t="shared" si="4"/>
        <v/>
      </c>
      <c r="C143" s="59" t="s">
        <v>67</v>
      </c>
      <c r="D143" s="60" t="s">
        <v>67</v>
      </c>
      <c r="E143" s="61" t="s">
        <v>67</v>
      </c>
      <c r="F143" s="61" t="s">
        <v>67</v>
      </c>
      <c r="G143" s="58" t="str">
        <f t="shared" si="8"/>
        <v/>
      </c>
      <c r="H143" s="62" t="s">
        <v>68</v>
      </c>
      <c r="I143" s="63" t="str">
        <f t="shared" si="10"/>
        <v xml:space="preserve"> </v>
      </c>
      <c r="J143" s="58" t="str">
        <f t="shared" si="9"/>
        <v xml:space="preserve"> </v>
      </c>
      <c r="L143" s="14">
        <v>32</v>
      </c>
      <c r="M143" s="64">
        <v>0</v>
      </c>
      <c r="N143" s="64">
        <v>0</v>
      </c>
      <c r="O143" s="56"/>
      <c r="P143" s="66">
        <v>3</v>
      </c>
      <c r="Q143" s="67">
        <v>0.8125</v>
      </c>
      <c r="R143" s="22">
        <v>2</v>
      </c>
      <c r="S143" s="22" t="s">
        <v>120</v>
      </c>
      <c r="T143" s="22">
        <v>2</v>
      </c>
      <c r="U143" s="22" t="s">
        <v>120</v>
      </c>
      <c r="V143" s="37">
        <f t="shared" si="2"/>
        <v>3</v>
      </c>
      <c r="W143" s="40">
        <v>4</v>
      </c>
      <c r="X143" s="39">
        <v>0.8125</v>
      </c>
      <c r="Y143" s="22">
        <v>2</v>
      </c>
      <c r="Z143" s="22" t="s">
        <v>70</v>
      </c>
      <c r="AA143" s="22">
        <v>2</v>
      </c>
      <c r="AB143" s="22" t="s">
        <v>70</v>
      </c>
      <c r="AC143" s="37">
        <f t="shared" si="3"/>
        <v>3</v>
      </c>
      <c r="AH143" s="65"/>
    </row>
    <row r="144" spans="1:34" ht="15.75" customHeight="1">
      <c r="A144" s="57" t="s">
        <v>67</v>
      </c>
      <c r="B144" s="58" t="str">
        <f t="shared" si="4"/>
        <v/>
      </c>
      <c r="C144" s="59" t="s">
        <v>67</v>
      </c>
      <c r="D144" s="60" t="s">
        <v>67</v>
      </c>
      <c r="E144" s="61" t="s">
        <v>67</v>
      </c>
      <c r="F144" s="61" t="s">
        <v>67</v>
      </c>
      <c r="G144" s="58" t="str">
        <f t="shared" si="8"/>
        <v/>
      </c>
      <c r="H144" s="62" t="s">
        <v>68</v>
      </c>
      <c r="I144" s="63" t="str">
        <f t="shared" si="10"/>
        <v xml:space="preserve"> </v>
      </c>
      <c r="J144" s="58" t="str">
        <f t="shared" si="9"/>
        <v xml:space="preserve"> </v>
      </c>
      <c r="L144" s="14">
        <v>33</v>
      </c>
      <c r="M144" s="64">
        <v>0</v>
      </c>
      <c r="N144" s="64">
        <v>0</v>
      </c>
      <c r="O144" s="56"/>
      <c r="P144" s="66">
        <v>3</v>
      </c>
      <c r="Q144" s="67">
        <v>0.83333333333333337</v>
      </c>
      <c r="R144" s="22">
        <v>1</v>
      </c>
      <c r="S144" s="22" t="s">
        <v>49</v>
      </c>
      <c r="T144" s="22">
        <v>1</v>
      </c>
      <c r="U144" s="22" t="s">
        <v>49</v>
      </c>
      <c r="V144" s="37">
        <f t="shared" si="2"/>
        <v>2</v>
      </c>
      <c r="W144" s="40">
        <v>4</v>
      </c>
      <c r="X144" s="39">
        <v>0.83333333333333337</v>
      </c>
      <c r="Y144" s="22">
        <v>1</v>
      </c>
      <c r="Z144" s="22" t="s">
        <v>70</v>
      </c>
      <c r="AA144" s="22">
        <v>1</v>
      </c>
      <c r="AB144" s="22" t="s">
        <v>70</v>
      </c>
      <c r="AC144" s="37">
        <f t="shared" si="3"/>
        <v>3</v>
      </c>
      <c r="AH144" s="65"/>
    </row>
    <row r="145" spans="1:34" ht="15.75" customHeight="1">
      <c r="A145" s="57" t="s">
        <v>67</v>
      </c>
      <c r="B145" s="58" t="str">
        <f t="shared" si="4"/>
        <v/>
      </c>
      <c r="C145" s="59" t="s">
        <v>67</v>
      </c>
      <c r="D145" s="60" t="s">
        <v>67</v>
      </c>
      <c r="E145" s="61" t="s">
        <v>67</v>
      </c>
      <c r="F145" s="61" t="s">
        <v>67</v>
      </c>
      <c r="G145" s="58" t="str">
        <f t="shared" si="8"/>
        <v/>
      </c>
      <c r="H145" s="62" t="s">
        <v>68</v>
      </c>
      <c r="I145" s="63" t="str">
        <f t="shared" si="10"/>
        <v xml:space="preserve"> </v>
      </c>
      <c r="J145" s="58" t="str">
        <f t="shared" si="9"/>
        <v xml:space="preserve"> </v>
      </c>
      <c r="L145" s="14">
        <v>34</v>
      </c>
      <c r="M145" s="64">
        <v>0</v>
      </c>
      <c r="N145" s="64">
        <v>0</v>
      </c>
      <c r="O145" s="56"/>
      <c r="P145" s="66">
        <v>3</v>
      </c>
      <c r="Q145" s="67">
        <v>0.85416666666666663</v>
      </c>
      <c r="R145" s="22">
        <v>1</v>
      </c>
      <c r="S145" s="22" t="s">
        <v>49</v>
      </c>
      <c r="T145" s="22">
        <v>1</v>
      </c>
      <c r="U145" s="22" t="s">
        <v>49</v>
      </c>
      <c r="V145" s="37">
        <f t="shared" si="2"/>
        <v>2</v>
      </c>
      <c r="W145" s="40">
        <v>4</v>
      </c>
      <c r="X145" s="39">
        <v>0.85416666666666663</v>
      </c>
      <c r="Y145" s="22">
        <v>2</v>
      </c>
      <c r="Z145" s="22" t="s">
        <v>70</v>
      </c>
      <c r="AA145" s="22">
        <v>2</v>
      </c>
      <c r="AB145" s="22" t="s">
        <v>70</v>
      </c>
      <c r="AC145" s="37">
        <f t="shared" si="3"/>
        <v>3</v>
      </c>
      <c r="AH145" s="65"/>
    </row>
    <row r="146" spans="1:34" ht="15.75" customHeight="1">
      <c r="A146" s="57" t="s">
        <v>67</v>
      </c>
      <c r="B146" s="58" t="str">
        <f t="shared" si="4"/>
        <v/>
      </c>
      <c r="C146" s="59" t="s">
        <v>67</v>
      </c>
      <c r="D146" s="60" t="s">
        <v>67</v>
      </c>
      <c r="E146" s="61" t="s">
        <v>67</v>
      </c>
      <c r="F146" s="61" t="s">
        <v>67</v>
      </c>
      <c r="G146" s="58" t="str">
        <f t="shared" si="8"/>
        <v/>
      </c>
      <c r="H146" s="62" t="s">
        <v>68</v>
      </c>
      <c r="I146" s="63" t="str">
        <f t="shared" si="10"/>
        <v xml:space="preserve"> </v>
      </c>
      <c r="J146" s="58" t="str">
        <f t="shared" si="9"/>
        <v xml:space="preserve"> </v>
      </c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22">
        <v>1</v>
      </c>
      <c r="S146" s="22" t="s">
        <v>49</v>
      </c>
      <c r="T146" s="22">
        <v>1</v>
      </c>
      <c r="U146" s="22" t="s">
        <v>49</v>
      </c>
      <c r="V146" s="37">
        <f t="shared" si="2"/>
        <v>2</v>
      </c>
      <c r="W146" s="40">
        <v>4</v>
      </c>
      <c r="X146" s="39">
        <v>0.875</v>
      </c>
      <c r="Y146" s="22">
        <v>1</v>
      </c>
      <c r="Z146" s="22" t="s">
        <v>70</v>
      </c>
      <c r="AA146" s="22">
        <v>1</v>
      </c>
      <c r="AB146" s="22" t="s">
        <v>70</v>
      </c>
      <c r="AC146" s="37">
        <f t="shared" si="3"/>
        <v>3</v>
      </c>
      <c r="AH146" s="65"/>
    </row>
    <row r="147" spans="1:34" ht="15.75" customHeight="1">
      <c r="A147" s="57" t="s">
        <v>67</v>
      </c>
      <c r="B147" s="58" t="str">
        <f t="shared" si="4"/>
        <v/>
      </c>
      <c r="C147" s="59" t="s">
        <v>67</v>
      </c>
      <c r="D147" s="60" t="s">
        <v>67</v>
      </c>
      <c r="E147" s="61" t="s">
        <v>67</v>
      </c>
      <c r="F147" s="61" t="s">
        <v>67</v>
      </c>
      <c r="G147" s="58" t="str">
        <f t="shared" si="8"/>
        <v/>
      </c>
      <c r="H147" s="62" t="s">
        <v>68</v>
      </c>
      <c r="I147" s="63" t="str">
        <f t="shared" si="10"/>
        <v xml:space="preserve"> </v>
      </c>
      <c r="J147" s="58" t="str">
        <f t="shared" si="9"/>
        <v xml:space="preserve"> 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22">
        <v>1</v>
      </c>
      <c r="S147" s="22" t="s">
        <v>49</v>
      </c>
      <c r="T147" s="22">
        <v>1</v>
      </c>
      <c r="U147" s="22" t="s">
        <v>49</v>
      </c>
      <c r="V147" s="37">
        <f t="shared" si="2"/>
        <v>2</v>
      </c>
      <c r="W147" s="40">
        <v>4</v>
      </c>
      <c r="X147" s="39">
        <v>0.89583333333333304</v>
      </c>
      <c r="Y147" s="22">
        <v>2</v>
      </c>
      <c r="Z147" s="22" t="s">
        <v>70</v>
      </c>
      <c r="AA147" s="22">
        <v>2</v>
      </c>
      <c r="AB147" s="22" t="s">
        <v>70</v>
      </c>
      <c r="AC147" s="37">
        <f t="shared" si="3"/>
        <v>3</v>
      </c>
      <c r="AH147" s="65"/>
    </row>
    <row r="148" spans="1:34" ht="15.75" customHeight="1">
      <c r="A148" s="57" t="s">
        <v>67</v>
      </c>
      <c r="B148" s="58" t="str">
        <f t="shared" si="4"/>
        <v/>
      </c>
      <c r="C148" s="59" t="s">
        <v>67</v>
      </c>
      <c r="D148" s="60" t="s">
        <v>67</v>
      </c>
      <c r="E148" s="61" t="s">
        <v>67</v>
      </c>
      <c r="F148" s="61" t="s">
        <v>67</v>
      </c>
      <c r="G148" s="58" t="str">
        <f t="shared" si="8"/>
        <v/>
      </c>
      <c r="H148" s="62" t="s">
        <v>68</v>
      </c>
      <c r="I148" s="63" t="str">
        <f t="shared" si="10"/>
        <v xml:space="preserve"> </v>
      </c>
      <c r="J148" s="58" t="str">
        <f t="shared" si="9"/>
        <v xml:space="preserve"> 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22">
        <v>1</v>
      </c>
      <c r="S148" s="22" t="s">
        <v>49</v>
      </c>
      <c r="T148" s="22">
        <v>1</v>
      </c>
      <c r="U148" s="22" t="s">
        <v>49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70</v>
      </c>
      <c r="AA148" s="22">
        <v>1</v>
      </c>
      <c r="AB148" s="22" t="s">
        <v>70</v>
      </c>
      <c r="AC148" s="37">
        <f t="shared" si="3"/>
        <v>3</v>
      </c>
      <c r="AH148" s="65"/>
    </row>
    <row r="149" spans="1:34" ht="15.75" customHeight="1">
      <c r="A149" s="57" t="s">
        <v>67</v>
      </c>
      <c r="B149" s="58" t="str">
        <f t="shared" si="4"/>
        <v/>
      </c>
      <c r="C149" s="59" t="s">
        <v>67</v>
      </c>
      <c r="D149" s="60" t="s">
        <v>67</v>
      </c>
      <c r="E149" s="61" t="s">
        <v>67</v>
      </c>
      <c r="F149" s="61" t="s">
        <v>67</v>
      </c>
      <c r="G149" s="58" t="str">
        <f t="shared" si="8"/>
        <v/>
      </c>
      <c r="H149" s="62" t="s">
        <v>68</v>
      </c>
      <c r="I149" s="63" t="str">
        <f t="shared" si="10"/>
        <v xml:space="preserve"> </v>
      </c>
      <c r="J149" s="58" t="str">
        <f t="shared" si="9"/>
        <v xml:space="preserve"> 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22">
        <v>1</v>
      </c>
      <c r="S149" s="22" t="s">
        <v>49</v>
      </c>
      <c r="T149" s="22">
        <v>1</v>
      </c>
      <c r="U149" s="22" t="s">
        <v>49</v>
      </c>
      <c r="V149" s="37">
        <f t="shared" si="2"/>
        <v>1</v>
      </c>
      <c r="W149" s="40">
        <v>4</v>
      </c>
      <c r="X149" s="39">
        <v>0.9375</v>
      </c>
      <c r="Y149" s="22">
        <v>2</v>
      </c>
      <c r="Z149" s="22" t="s">
        <v>70</v>
      </c>
      <c r="AA149" s="22">
        <v>2</v>
      </c>
      <c r="AB149" s="22" t="s">
        <v>70</v>
      </c>
      <c r="AC149" s="37">
        <f t="shared" si="3"/>
        <v>2</v>
      </c>
      <c r="AH149" s="65"/>
    </row>
    <row r="150" spans="1:34" ht="15.75" customHeight="1">
      <c r="A150" s="57" t="s">
        <v>67</v>
      </c>
      <c r="B150" s="58" t="str">
        <f t="shared" si="4"/>
        <v/>
      </c>
      <c r="C150" s="59" t="s">
        <v>67</v>
      </c>
      <c r="D150" s="60" t="s">
        <v>67</v>
      </c>
      <c r="E150" s="61" t="s">
        <v>67</v>
      </c>
      <c r="F150" s="61" t="s">
        <v>67</v>
      </c>
      <c r="G150" s="58" t="str">
        <f t="shared" si="8"/>
        <v/>
      </c>
      <c r="H150" s="62" t="s">
        <v>68</v>
      </c>
      <c r="I150" s="63" t="str">
        <f t="shared" si="10"/>
        <v xml:space="preserve"> </v>
      </c>
      <c r="J150" s="58" t="str">
        <f t="shared" si="9"/>
        <v xml:space="preserve"> 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0</v>
      </c>
      <c r="S150" s="22" t="s">
        <v>47</v>
      </c>
      <c r="T150" s="22">
        <v>0</v>
      </c>
      <c r="U150" s="22" t="s">
        <v>47</v>
      </c>
      <c r="V150" s="37">
        <f t="shared" si="2"/>
        <v>0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 t="s">
        <v>67</v>
      </c>
      <c r="B151" s="58" t="str">
        <f t="shared" si="4"/>
        <v/>
      </c>
      <c r="C151" s="59" t="s">
        <v>67</v>
      </c>
      <c r="D151" s="60" t="s">
        <v>67</v>
      </c>
      <c r="E151" s="61" t="s">
        <v>67</v>
      </c>
      <c r="F151" s="61" t="s">
        <v>67</v>
      </c>
      <c r="G151" s="58" t="str">
        <f t="shared" si="8"/>
        <v/>
      </c>
      <c r="H151" s="62" t="s">
        <v>68</v>
      </c>
      <c r="I151" s="63" t="str">
        <f t="shared" si="10"/>
        <v xml:space="preserve"> </v>
      </c>
      <c r="J151" s="58" t="str">
        <f t="shared" si="9"/>
        <v xml:space="preserve"> 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 t="s">
        <v>67</v>
      </c>
      <c r="B152" s="58" t="str">
        <f t="shared" si="4"/>
        <v/>
      </c>
      <c r="C152" s="59" t="s">
        <v>67</v>
      </c>
      <c r="D152" s="60" t="s">
        <v>67</v>
      </c>
      <c r="E152" s="61" t="s">
        <v>67</v>
      </c>
      <c r="F152" s="61" t="s">
        <v>67</v>
      </c>
      <c r="G152" s="58" t="str">
        <f t="shared" si="8"/>
        <v/>
      </c>
      <c r="H152" s="62" t="s">
        <v>68</v>
      </c>
      <c r="I152" s="63" t="str">
        <f t="shared" si="10"/>
        <v xml:space="preserve"> </v>
      </c>
      <c r="J152" s="58" t="str">
        <f t="shared" si="9"/>
        <v xml:space="preserve"> 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 t="s">
        <v>67</v>
      </c>
      <c r="B153" s="58" t="str">
        <f t="shared" si="4"/>
        <v/>
      </c>
      <c r="C153" s="59" t="s">
        <v>67</v>
      </c>
      <c r="D153" s="60" t="s">
        <v>67</v>
      </c>
      <c r="E153" s="61" t="s">
        <v>67</v>
      </c>
      <c r="F153" s="61" t="s">
        <v>67</v>
      </c>
      <c r="G153" s="58" t="str">
        <f t="shared" si="8"/>
        <v/>
      </c>
      <c r="H153" s="62" t="s">
        <v>68</v>
      </c>
      <c r="I153" s="63" t="str">
        <f t="shared" si="10"/>
        <v xml:space="preserve"> </v>
      </c>
      <c r="J153" s="58" t="str">
        <f t="shared" si="9"/>
        <v xml:space="preserve"> 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 t="s">
        <v>67</v>
      </c>
      <c r="B154" s="58" t="str">
        <f t="shared" si="4"/>
        <v/>
      </c>
      <c r="C154" s="59" t="s">
        <v>67</v>
      </c>
      <c r="D154" s="60" t="s">
        <v>67</v>
      </c>
      <c r="E154" s="61" t="s">
        <v>67</v>
      </c>
      <c r="F154" s="61" t="s">
        <v>67</v>
      </c>
      <c r="G154" s="58" t="str">
        <f t="shared" si="8"/>
        <v/>
      </c>
      <c r="H154" s="62" t="s">
        <v>68</v>
      </c>
      <c r="I154" s="63" t="str">
        <f t="shared" si="10"/>
        <v xml:space="preserve"> </v>
      </c>
      <c r="J154" s="58" t="str">
        <f t="shared" si="9"/>
        <v xml:space="preserve"> 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 t="s">
        <v>67</v>
      </c>
      <c r="B155" s="58" t="str">
        <f t="shared" si="4"/>
        <v/>
      </c>
      <c r="C155" s="59" t="s">
        <v>67</v>
      </c>
      <c r="D155" s="60" t="s">
        <v>67</v>
      </c>
      <c r="E155" s="61" t="s">
        <v>67</v>
      </c>
      <c r="F155" s="61" t="s">
        <v>67</v>
      </c>
      <c r="G155" s="58" t="str">
        <f t="shared" si="8"/>
        <v/>
      </c>
      <c r="H155" s="62" t="s">
        <v>68</v>
      </c>
      <c r="I155" s="63" t="str">
        <f t="shared" si="10"/>
        <v xml:space="preserve"> </v>
      </c>
      <c r="J155" s="58" t="str">
        <f t="shared" si="9"/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 t="s">
        <v>67</v>
      </c>
      <c r="B156" s="58" t="str">
        <f t="shared" si="4"/>
        <v/>
      </c>
      <c r="C156" s="59" t="s">
        <v>67</v>
      </c>
      <c r="D156" s="60" t="s">
        <v>67</v>
      </c>
      <c r="E156" s="61" t="s">
        <v>67</v>
      </c>
      <c r="F156" s="61" t="s">
        <v>67</v>
      </c>
      <c r="G156" s="58" t="str">
        <f t="shared" si="8"/>
        <v/>
      </c>
      <c r="H156" s="62" t="s">
        <v>68</v>
      </c>
      <c r="I156" s="63" t="str">
        <f t="shared" si="10"/>
        <v xml:space="preserve"> </v>
      </c>
      <c r="J156" s="58" t="str">
        <f t="shared" si="9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 t="s">
        <v>67</v>
      </c>
      <c r="B157" s="58" t="str">
        <f t="shared" si="4"/>
        <v/>
      </c>
      <c r="C157" s="59" t="s">
        <v>67</v>
      </c>
      <c r="D157" s="60" t="s">
        <v>67</v>
      </c>
      <c r="E157" s="61" t="s">
        <v>67</v>
      </c>
      <c r="F157" s="61" t="s">
        <v>67</v>
      </c>
      <c r="G157" s="58" t="str">
        <f t="shared" si="8"/>
        <v/>
      </c>
      <c r="H157" s="62" t="s">
        <v>68</v>
      </c>
      <c r="I157" s="63" t="str">
        <f t="shared" si="10"/>
        <v xml:space="preserve"> </v>
      </c>
      <c r="J157" s="58" t="str">
        <f t="shared" si="9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 t="s">
        <v>67</v>
      </c>
      <c r="B158" s="58" t="str">
        <f t="shared" si="4"/>
        <v/>
      </c>
      <c r="C158" s="59" t="s">
        <v>67</v>
      </c>
      <c r="D158" s="60" t="s">
        <v>67</v>
      </c>
      <c r="E158" s="61" t="s">
        <v>67</v>
      </c>
      <c r="F158" s="61" t="s">
        <v>67</v>
      </c>
      <c r="G158" s="58" t="str">
        <f t="shared" si="8"/>
        <v/>
      </c>
      <c r="H158" s="62" t="s">
        <v>68</v>
      </c>
      <c r="I158" s="63" t="str">
        <f t="shared" si="10"/>
        <v xml:space="preserve"> </v>
      </c>
      <c r="J158" s="58" t="str">
        <f t="shared" si="9"/>
        <v xml:space="preserve"> </v>
      </c>
      <c r="L158" s="14">
        <v>47</v>
      </c>
      <c r="M158" s="64">
        <v>0</v>
      </c>
      <c r="N158" s="64">
        <v>0</v>
      </c>
      <c r="O158" s="56"/>
      <c r="P158" s="74" t="s">
        <v>44</v>
      </c>
      <c r="Q158" s="75"/>
      <c r="R158" s="47">
        <f>SUM(R110:R157)</f>
        <v>46</v>
      </c>
      <c r="S158" s="47"/>
      <c r="T158" s="47">
        <f>SUM(T110:T157)</f>
        <v>46</v>
      </c>
      <c r="U158" s="47"/>
      <c r="V158" s="68"/>
      <c r="W158" s="74" t="s">
        <v>44</v>
      </c>
      <c r="X158" s="75"/>
      <c r="Y158" s="47">
        <f>SUM(Y110:Y157)</f>
        <v>45</v>
      </c>
      <c r="Z158" s="47"/>
      <c r="AA158" s="47">
        <f>SUM(AA110:AA157)</f>
        <v>45</v>
      </c>
      <c r="AB158" s="47"/>
      <c r="AH158" s="15"/>
    </row>
    <row r="159" spans="1:34" ht="15.75" customHeight="1">
      <c r="A159" s="57" t="s">
        <v>67</v>
      </c>
      <c r="B159" s="58" t="str">
        <f t="shared" si="4"/>
        <v/>
      </c>
      <c r="C159" s="59" t="s">
        <v>67</v>
      </c>
      <c r="D159" s="60" t="s">
        <v>67</v>
      </c>
      <c r="E159" s="61" t="s">
        <v>67</v>
      </c>
      <c r="F159" s="61" t="s">
        <v>67</v>
      </c>
      <c r="G159" s="58" t="str">
        <f t="shared" si="8"/>
        <v/>
      </c>
      <c r="H159" s="62" t="s">
        <v>68</v>
      </c>
      <c r="I159" s="63" t="str">
        <f t="shared" si="10"/>
        <v xml:space="preserve"> </v>
      </c>
      <c r="J159" s="58" t="str">
        <f t="shared" si="9"/>
        <v xml:space="preserve"> </v>
      </c>
      <c r="L159" s="14">
        <v>48</v>
      </c>
      <c r="M159" s="64">
        <v>0</v>
      </c>
      <c r="N159" s="64">
        <v>0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 t="s">
        <v>67</v>
      </c>
      <c r="B160" s="58" t="str">
        <f t="shared" si="4"/>
        <v/>
      </c>
      <c r="C160" s="59" t="s">
        <v>67</v>
      </c>
      <c r="D160" s="60" t="s">
        <v>67</v>
      </c>
      <c r="E160" s="61" t="s">
        <v>67</v>
      </c>
      <c r="F160" s="61" t="s">
        <v>67</v>
      </c>
      <c r="G160" s="58" t="str">
        <f t="shared" si="8"/>
        <v/>
      </c>
      <c r="H160" s="62" t="s">
        <v>68</v>
      </c>
      <c r="I160" s="63" t="str">
        <f t="shared" si="10"/>
        <v xml:space="preserve"> </v>
      </c>
      <c r="J160" s="58" t="str">
        <f t="shared" si="9"/>
        <v xml:space="preserve"> </v>
      </c>
      <c r="L160" s="14">
        <v>49</v>
      </c>
      <c r="M160" s="64">
        <v>0</v>
      </c>
      <c r="N160" s="64">
        <v>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67</v>
      </c>
      <c r="B161" s="58" t="str">
        <f t="shared" si="4"/>
        <v/>
      </c>
      <c r="C161" s="59" t="s">
        <v>67</v>
      </c>
      <c r="D161" s="60" t="s">
        <v>67</v>
      </c>
      <c r="E161" s="61" t="s">
        <v>67</v>
      </c>
      <c r="F161" s="61" t="s">
        <v>67</v>
      </c>
      <c r="G161" s="58" t="str">
        <f t="shared" si="8"/>
        <v/>
      </c>
      <c r="H161" s="62" t="s">
        <v>68</v>
      </c>
      <c r="I161" s="63" t="str">
        <f t="shared" si="10"/>
        <v xml:space="preserve"> </v>
      </c>
      <c r="J161" s="58" t="str">
        <f t="shared" si="9"/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67</v>
      </c>
      <c r="B162" s="58" t="str">
        <f t="shared" si="4"/>
        <v/>
      </c>
      <c r="C162" s="59" t="s">
        <v>67</v>
      </c>
      <c r="D162" s="60" t="s">
        <v>67</v>
      </c>
      <c r="E162" s="61" t="s">
        <v>67</v>
      </c>
      <c r="F162" s="61" t="s">
        <v>67</v>
      </c>
      <c r="G162" s="58" t="str">
        <f t="shared" si="8"/>
        <v/>
      </c>
      <c r="H162" s="62" t="s">
        <v>68</v>
      </c>
      <c r="I162" s="63" t="str">
        <f t="shared" si="10"/>
        <v xml:space="preserve"> </v>
      </c>
      <c r="J162" s="58" t="str">
        <f t="shared" si="9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67</v>
      </c>
      <c r="B163" s="58" t="str">
        <f t="shared" si="4"/>
        <v/>
      </c>
      <c r="C163" s="59" t="s">
        <v>67</v>
      </c>
      <c r="D163" s="60" t="s">
        <v>67</v>
      </c>
      <c r="E163" s="61" t="s">
        <v>67</v>
      </c>
      <c r="F163" s="61" t="s">
        <v>67</v>
      </c>
      <c r="G163" s="58" t="str">
        <f t="shared" si="8"/>
        <v/>
      </c>
      <c r="H163" s="62" t="s">
        <v>68</v>
      </c>
      <c r="I163" s="63" t="str">
        <f t="shared" si="10"/>
        <v xml:space="preserve"> </v>
      </c>
      <c r="J163" s="58" t="str">
        <f t="shared" si="9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67</v>
      </c>
      <c r="B164" s="58" t="str">
        <f t="shared" si="4"/>
        <v/>
      </c>
      <c r="C164" s="59" t="s">
        <v>67</v>
      </c>
      <c r="D164" s="60" t="s">
        <v>67</v>
      </c>
      <c r="E164" s="61" t="s">
        <v>67</v>
      </c>
      <c r="F164" s="61" t="s">
        <v>67</v>
      </c>
      <c r="G164" s="58" t="str">
        <f t="shared" si="8"/>
        <v/>
      </c>
      <c r="H164" s="62" t="s">
        <v>68</v>
      </c>
      <c r="I164" s="63" t="str">
        <f t="shared" si="10"/>
        <v xml:space="preserve"> </v>
      </c>
      <c r="J164" s="58" t="str">
        <f t="shared" si="9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67</v>
      </c>
      <c r="B165" s="58" t="str">
        <f t="shared" si="4"/>
        <v/>
      </c>
      <c r="C165" s="59" t="s">
        <v>67</v>
      </c>
      <c r="D165" s="60" t="s">
        <v>67</v>
      </c>
      <c r="E165" s="61" t="s">
        <v>67</v>
      </c>
      <c r="F165" s="61" t="s">
        <v>67</v>
      </c>
      <c r="G165" s="58" t="str">
        <f t="shared" si="8"/>
        <v/>
      </c>
      <c r="H165" s="62" t="s">
        <v>68</v>
      </c>
      <c r="I165" s="63" t="str">
        <f t="shared" si="10"/>
        <v xml:space="preserve"> </v>
      </c>
      <c r="J165" s="58" t="str">
        <f t="shared" si="9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67</v>
      </c>
      <c r="B166" s="58" t="str">
        <f t="shared" si="4"/>
        <v/>
      </c>
      <c r="C166" s="59" t="s">
        <v>67</v>
      </c>
      <c r="D166" s="60" t="s">
        <v>67</v>
      </c>
      <c r="E166" s="61" t="s">
        <v>67</v>
      </c>
      <c r="F166" s="61" t="s">
        <v>67</v>
      </c>
      <c r="G166" s="58" t="str">
        <f t="shared" si="8"/>
        <v/>
      </c>
      <c r="H166" s="62" t="s">
        <v>68</v>
      </c>
      <c r="I166" s="63" t="str">
        <f t="shared" si="10"/>
        <v xml:space="preserve"> </v>
      </c>
      <c r="J166" s="58" t="str">
        <f t="shared" si="9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67</v>
      </c>
      <c r="B167" s="58" t="str">
        <f t="shared" si="4"/>
        <v/>
      </c>
      <c r="C167" s="59" t="s">
        <v>67</v>
      </c>
      <c r="D167" s="60" t="s">
        <v>67</v>
      </c>
      <c r="E167" s="61" t="s">
        <v>67</v>
      </c>
      <c r="F167" s="61" t="s">
        <v>67</v>
      </c>
      <c r="G167" s="58" t="str">
        <f t="shared" si="8"/>
        <v/>
      </c>
      <c r="H167" s="62" t="s">
        <v>68</v>
      </c>
      <c r="I167" s="63" t="str">
        <f t="shared" si="10"/>
        <v xml:space="preserve"> </v>
      </c>
      <c r="J167" s="58" t="str">
        <f t="shared" si="9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67</v>
      </c>
      <c r="B168" s="58" t="str">
        <f t="shared" si="4"/>
        <v/>
      </c>
      <c r="C168" s="59" t="s">
        <v>67</v>
      </c>
      <c r="D168" s="60" t="s">
        <v>67</v>
      </c>
      <c r="E168" s="61" t="s">
        <v>67</v>
      </c>
      <c r="F168" s="61" t="s">
        <v>67</v>
      </c>
      <c r="G168" s="58" t="str">
        <f t="shared" si="8"/>
        <v/>
      </c>
      <c r="H168" s="62" t="s">
        <v>68</v>
      </c>
      <c r="I168" s="63" t="str">
        <f t="shared" si="10"/>
        <v xml:space="preserve"> </v>
      </c>
      <c r="J168" s="58" t="str">
        <f t="shared" si="9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67</v>
      </c>
      <c r="B169" s="58" t="str">
        <f t="shared" si="4"/>
        <v/>
      </c>
      <c r="C169" s="59" t="s">
        <v>67</v>
      </c>
      <c r="D169" s="60" t="s">
        <v>67</v>
      </c>
      <c r="E169" s="61" t="s">
        <v>67</v>
      </c>
      <c r="F169" s="61" t="s">
        <v>67</v>
      </c>
      <c r="G169" s="58" t="str">
        <f t="shared" si="8"/>
        <v/>
      </c>
      <c r="H169" s="62" t="s">
        <v>68</v>
      </c>
      <c r="I169" s="63" t="str">
        <f t="shared" si="10"/>
        <v xml:space="preserve"> </v>
      </c>
      <c r="J169" s="58" t="str">
        <f t="shared" si="9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67</v>
      </c>
      <c r="B170" s="58" t="str">
        <f t="shared" si="4"/>
        <v/>
      </c>
      <c r="C170" s="59" t="s">
        <v>67</v>
      </c>
      <c r="D170" s="60" t="s">
        <v>67</v>
      </c>
      <c r="E170" s="61" t="s">
        <v>67</v>
      </c>
      <c r="F170" s="61" t="s">
        <v>67</v>
      </c>
      <c r="G170" s="58" t="str">
        <f t="shared" si="8"/>
        <v/>
      </c>
      <c r="H170" s="62" t="s">
        <v>68</v>
      </c>
      <c r="I170" s="63" t="str">
        <f t="shared" si="10"/>
        <v xml:space="preserve"> </v>
      </c>
      <c r="J170" s="58" t="str">
        <f t="shared" si="9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67</v>
      </c>
      <c r="B171" s="58" t="str">
        <f t="shared" si="4"/>
        <v/>
      </c>
      <c r="C171" s="59" t="s">
        <v>67</v>
      </c>
      <c r="D171" s="60" t="s">
        <v>67</v>
      </c>
      <c r="E171" s="61" t="s">
        <v>67</v>
      </c>
      <c r="F171" s="61" t="s">
        <v>67</v>
      </c>
      <c r="G171" s="58" t="str">
        <f t="shared" si="8"/>
        <v/>
      </c>
      <c r="H171" s="62" t="s">
        <v>68</v>
      </c>
      <c r="I171" s="63" t="str">
        <f t="shared" si="10"/>
        <v xml:space="preserve"> </v>
      </c>
      <c r="J171" s="58" t="str">
        <f t="shared" si="9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67</v>
      </c>
      <c r="B172" s="58" t="str">
        <f t="shared" si="4"/>
        <v/>
      </c>
      <c r="C172" s="59" t="s">
        <v>67</v>
      </c>
      <c r="D172" s="60" t="s">
        <v>67</v>
      </c>
      <c r="E172" s="61" t="s">
        <v>67</v>
      </c>
      <c r="F172" s="61" t="s">
        <v>67</v>
      </c>
      <c r="G172" s="58" t="str">
        <f t="shared" si="8"/>
        <v/>
      </c>
      <c r="H172" s="62" t="s">
        <v>68</v>
      </c>
      <c r="I172" s="63" t="str">
        <f t="shared" si="10"/>
        <v xml:space="preserve"> </v>
      </c>
      <c r="J172" s="58" t="str">
        <f t="shared" si="9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67</v>
      </c>
      <c r="B173" s="58" t="str">
        <f t="shared" si="4"/>
        <v/>
      </c>
      <c r="C173" s="59" t="s">
        <v>67</v>
      </c>
      <c r="D173" s="60" t="s">
        <v>67</v>
      </c>
      <c r="E173" s="61" t="s">
        <v>67</v>
      </c>
      <c r="F173" s="61" t="s">
        <v>67</v>
      </c>
      <c r="G173" s="58" t="str">
        <f t="shared" si="8"/>
        <v/>
      </c>
      <c r="H173" s="62" t="s">
        <v>68</v>
      </c>
      <c r="I173" s="63" t="str">
        <f t="shared" si="10"/>
        <v xml:space="preserve"> </v>
      </c>
      <c r="J173" s="58" t="str">
        <f t="shared" si="9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67</v>
      </c>
      <c r="B174" s="58" t="str">
        <f t="shared" si="4"/>
        <v/>
      </c>
      <c r="C174" s="59" t="s">
        <v>67</v>
      </c>
      <c r="D174" s="60" t="s">
        <v>67</v>
      </c>
      <c r="E174" s="61" t="s">
        <v>67</v>
      </c>
      <c r="F174" s="61" t="s">
        <v>67</v>
      </c>
      <c r="G174" s="58" t="str">
        <f t="shared" si="8"/>
        <v/>
      </c>
      <c r="H174" s="62" t="s">
        <v>68</v>
      </c>
      <c r="I174" s="63" t="str">
        <f t="shared" si="10"/>
        <v xml:space="preserve"> </v>
      </c>
      <c r="J174" s="58" t="str">
        <f t="shared" si="9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67</v>
      </c>
      <c r="B175" s="58" t="str">
        <f t="shared" si="4"/>
        <v/>
      </c>
      <c r="C175" s="59" t="s">
        <v>67</v>
      </c>
      <c r="D175" s="60" t="s">
        <v>67</v>
      </c>
      <c r="E175" s="61" t="s">
        <v>67</v>
      </c>
      <c r="F175" s="61" t="s">
        <v>67</v>
      </c>
      <c r="G175" s="58" t="str">
        <f t="shared" si="8"/>
        <v/>
      </c>
      <c r="H175" s="62" t="s">
        <v>68</v>
      </c>
      <c r="I175" s="63" t="str">
        <f t="shared" si="10"/>
        <v xml:space="preserve"> </v>
      </c>
      <c r="J175" s="58" t="str">
        <f t="shared" si="9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67</v>
      </c>
      <c r="B176" s="58" t="str">
        <f t="shared" si="4"/>
        <v/>
      </c>
      <c r="C176" s="59" t="s">
        <v>67</v>
      </c>
      <c r="D176" s="60" t="s">
        <v>67</v>
      </c>
      <c r="E176" s="61" t="s">
        <v>67</v>
      </c>
      <c r="F176" s="61" t="s">
        <v>67</v>
      </c>
      <c r="G176" s="58" t="str">
        <f t="shared" si="8"/>
        <v/>
      </c>
      <c r="H176" s="62" t="s">
        <v>68</v>
      </c>
      <c r="I176" s="63" t="str">
        <f t="shared" si="10"/>
        <v xml:space="preserve"> </v>
      </c>
      <c r="J176" s="58" t="str">
        <f t="shared" si="9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ref="B177:B223" si="11">IF(C177=" ","",IF(C177=$L$9,B176,B176+1))</f>
        <v/>
      </c>
      <c r="C177" s="59" t="s">
        <v>67</v>
      </c>
      <c r="D177" s="60" t="s">
        <v>67</v>
      </c>
      <c r="E177" s="61" t="s">
        <v>67</v>
      </c>
      <c r="F177" s="61" t="s">
        <v>67</v>
      </c>
      <c r="G177" s="58" t="str">
        <f t="shared" si="8"/>
        <v/>
      </c>
      <c r="H177" s="62" t="s">
        <v>68</v>
      </c>
      <c r="I177" s="63" t="str">
        <f t="shared" si="10"/>
        <v xml:space="preserve"> </v>
      </c>
      <c r="J177" s="58" t="str">
        <f t="shared" si="9"/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11"/>
        <v/>
      </c>
      <c r="C178" s="59" t="s">
        <v>67</v>
      </c>
      <c r="D178" s="60" t="s">
        <v>67</v>
      </c>
      <c r="E178" s="61" t="s">
        <v>67</v>
      </c>
      <c r="F178" s="61" t="s">
        <v>67</v>
      </c>
      <c r="G178" s="58" t="str">
        <f t="shared" si="8"/>
        <v/>
      </c>
      <c r="H178" s="62" t="s">
        <v>68</v>
      </c>
      <c r="I178" s="63" t="str">
        <f t="shared" si="10"/>
        <v xml:space="preserve"> </v>
      </c>
      <c r="J178" s="58" t="str">
        <f t="shared" si="9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11"/>
        <v/>
      </c>
      <c r="C179" s="59" t="s">
        <v>67</v>
      </c>
      <c r="D179" s="60" t="s">
        <v>67</v>
      </c>
      <c r="E179" s="61" t="s">
        <v>67</v>
      </c>
      <c r="F179" s="61" t="s">
        <v>67</v>
      </c>
      <c r="G179" s="58" t="str">
        <f t="shared" si="8"/>
        <v/>
      </c>
      <c r="H179" s="62" t="s">
        <v>68</v>
      </c>
      <c r="I179" s="63" t="str">
        <f t="shared" si="10"/>
        <v xml:space="preserve"> </v>
      </c>
      <c r="J179" s="58" t="str">
        <f t="shared" si="9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11"/>
        <v/>
      </c>
      <c r="C180" s="59" t="s">
        <v>67</v>
      </c>
      <c r="D180" s="60" t="s">
        <v>67</v>
      </c>
      <c r="E180" s="61" t="s">
        <v>67</v>
      </c>
      <c r="F180" s="61" t="s">
        <v>67</v>
      </c>
      <c r="G180" s="58" t="str">
        <f t="shared" si="8"/>
        <v/>
      </c>
      <c r="H180" s="62" t="s">
        <v>68</v>
      </c>
      <c r="I180" s="63" t="str">
        <f t="shared" si="10"/>
        <v xml:space="preserve"> </v>
      </c>
      <c r="J180" s="58" t="str">
        <f t="shared" si="9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11"/>
        <v/>
      </c>
      <c r="C181" s="59" t="s">
        <v>67</v>
      </c>
      <c r="D181" s="60" t="s">
        <v>67</v>
      </c>
      <c r="E181" s="61" t="s">
        <v>67</v>
      </c>
      <c r="F181" s="61" t="s">
        <v>67</v>
      </c>
      <c r="G181" s="58" t="str">
        <f t="shared" si="8"/>
        <v/>
      </c>
      <c r="H181" s="62" t="s">
        <v>68</v>
      </c>
      <c r="I181" s="63" t="str">
        <f t="shared" si="10"/>
        <v xml:space="preserve"> </v>
      </c>
      <c r="J181" s="58" t="str">
        <f t="shared" si="9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11"/>
        <v/>
      </c>
      <c r="C182" s="59" t="s">
        <v>67</v>
      </c>
      <c r="D182" s="60" t="s">
        <v>67</v>
      </c>
      <c r="E182" s="61" t="s">
        <v>67</v>
      </c>
      <c r="F182" s="61" t="s">
        <v>67</v>
      </c>
      <c r="G182" s="58" t="str">
        <f t="shared" si="8"/>
        <v/>
      </c>
      <c r="H182" s="62" t="s">
        <v>68</v>
      </c>
      <c r="I182" s="63" t="str">
        <f t="shared" si="10"/>
        <v xml:space="preserve"> </v>
      </c>
      <c r="J182" s="58" t="str">
        <f t="shared" si="9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11"/>
        <v/>
      </c>
      <c r="C183" s="59" t="s">
        <v>67</v>
      </c>
      <c r="D183" s="60" t="s">
        <v>67</v>
      </c>
      <c r="E183" s="61" t="s">
        <v>67</v>
      </c>
      <c r="F183" s="61" t="s">
        <v>67</v>
      </c>
      <c r="G183" s="58" t="str">
        <f t="shared" ref="G183:G223" si="12">IF(M181&gt;0,0,IF(N181&gt;0,1,""))</f>
        <v/>
      </c>
      <c r="H183" s="62" t="s">
        <v>68</v>
      </c>
      <c r="I183" s="63" t="str">
        <f t="shared" si="10"/>
        <v xml:space="preserve"> </v>
      </c>
      <c r="J183" s="58" t="str">
        <f t="shared" si="9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11"/>
        <v/>
      </c>
      <c r="C184" s="59" t="s">
        <v>67</v>
      </c>
      <c r="D184" s="60" t="s">
        <v>67</v>
      </c>
      <c r="E184" s="61" t="s">
        <v>67</v>
      </c>
      <c r="F184" s="61" t="s">
        <v>67</v>
      </c>
      <c r="G184" s="58" t="str">
        <f t="shared" si="12"/>
        <v/>
      </c>
      <c r="H184" s="62" t="s">
        <v>68</v>
      </c>
      <c r="I184" s="63" t="str">
        <f t="shared" si="10"/>
        <v xml:space="preserve"> </v>
      </c>
      <c r="J184" s="58" t="str">
        <f t="shared" si="9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11"/>
        <v/>
      </c>
      <c r="C185" s="59" t="s">
        <v>67</v>
      </c>
      <c r="D185" s="60" t="s">
        <v>67</v>
      </c>
      <c r="E185" s="61" t="s">
        <v>67</v>
      </c>
      <c r="F185" s="61" t="s">
        <v>67</v>
      </c>
      <c r="G185" s="58" t="str">
        <f t="shared" si="12"/>
        <v/>
      </c>
      <c r="H185" s="62" t="s">
        <v>68</v>
      </c>
      <c r="I185" s="63" t="str">
        <f t="shared" si="10"/>
        <v xml:space="preserve"> </v>
      </c>
      <c r="J185" s="58" t="str">
        <f t="shared" ref="J185:J223" si="13">IF(AND(M183&gt;0,M183&lt;999),M183,IF(AND(N183&gt;0,N183&lt;999),N183," "))</f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11"/>
        <v/>
      </c>
      <c r="C186" s="59" t="s">
        <v>67</v>
      </c>
      <c r="D186" s="60" t="s">
        <v>67</v>
      </c>
      <c r="E186" s="61" t="s">
        <v>67</v>
      </c>
      <c r="F186" s="61" t="s">
        <v>67</v>
      </c>
      <c r="G186" s="58" t="str">
        <f t="shared" si="12"/>
        <v/>
      </c>
      <c r="H186" s="62" t="s">
        <v>68</v>
      </c>
      <c r="I186" s="63" t="str">
        <f t="shared" ref="I186:I223" si="14">IFERROR(IF(IF(ISERROR(H186-H185),"",H186-H185)&lt;0,"",H186-H185)," ")</f>
        <v xml:space="preserve"> </v>
      </c>
      <c r="J186" s="58" t="str">
        <f t="shared" si="13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11"/>
        <v/>
      </c>
      <c r="C187" s="59" t="s">
        <v>67</v>
      </c>
      <c r="D187" s="60" t="s">
        <v>67</v>
      </c>
      <c r="E187" s="61" t="s">
        <v>67</v>
      </c>
      <c r="F187" s="61" t="s">
        <v>67</v>
      </c>
      <c r="G187" s="58" t="str">
        <f t="shared" si="12"/>
        <v/>
      </c>
      <c r="H187" s="62" t="s">
        <v>68</v>
      </c>
      <c r="I187" s="63" t="str">
        <f t="shared" si="14"/>
        <v xml:space="preserve"> </v>
      </c>
      <c r="J187" s="58" t="str">
        <f t="shared" si="13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11"/>
        <v/>
      </c>
      <c r="C188" s="59" t="s">
        <v>67</v>
      </c>
      <c r="D188" s="60" t="s">
        <v>67</v>
      </c>
      <c r="E188" s="61" t="s">
        <v>67</v>
      </c>
      <c r="F188" s="61" t="s">
        <v>67</v>
      </c>
      <c r="G188" s="58" t="str">
        <f t="shared" si="12"/>
        <v/>
      </c>
      <c r="H188" s="62" t="s">
        <v>68</v>
      </c>
      <c r="I188" s="63" t="str">
        <f t="shared" si="14"/>
        <v xml:space="preserve"> </v>
      </c>
      <c r="J188" s="58" t="str">
        <f t="shared" si="13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11"/>
        <v/>
      </c>
      <c r="C189" s="59" t="s">
        <v>67</v>
      </c>
      <c r="D189" s="60" t="s">
        <v>67</v>
      </c>
      <c r="E189" s="61" t="s">
        <v>67</v>
      </c>
      <c r="F189" s="61" t="s">
        <v>67</v>
      </c>
      <c r="G189" s="58" t="str">
        <f t="shared" si="12"/>
        <v/>
      </c>
      <c r="H189" s="62" t="s">
        <v>68</v>
      </c>
      <c r="I189" s="63" t="str">
        <f t="shared" si="14"/>
        <v xml:space="preserve"> </v>
      </c>
      <c r="J189" s="58" t="str">
        <f t="shared" si="13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11"/>
        <v/>
      </c>
      <c r="C190" s="59" t="s">
        <v>67</v>
      </c>
      <c r="D190" s="60" t="s">
        <v>67</v>
      </c>
      <c r="E190" s="61" t="s">
        <v>67</v>
      </c>
      <c r="F190" s="61" t="s">
        <v>67</v>
      </c>
      <c r="G190" s="58" t="str">
        <f t="shared" si="12"/>
        <v/>
      </c>
      <c r="H190" s="62" t="s">
        <v>68</v>
      </c>
      <c r="I190" s="63" t="str">
        <f t="shared" si="14"/>
        <v xml:space="preserve"> </v>
      </c>
      <c r="J190" s="58" t="str">
        <f t="shared" si="13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11"/>
        <v/>
      </c>
      <c r="C191" s="59" t="s">
        <v>67</v>
      </c>
      <c r="D191" s="60" t="s">
        <v>67</v>
      </c>
      <c r="E191" s="61" t="s">
        <v>67</v>
      </c>
      <c r="F191" s="61" t="s">
        <v>67</v>
      </c>
      <c r="G191" s="58" t="str">
        <f t="shared" si="12"/>
        <v/>
      </c>
      <c r="H191" s="62" t="s">
        <v>68</v>
      </c>
      <c r="I191" s="63" t="str">
        <f t="shared" si="14"/>
        <v xml:space="preserve"> </v>
      </c>
      <c r="J191" s="58" t="str">
        <f t="shared" si="13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11"/>
        <v/>
      </c>
      <c r="C192" s="59" t="s">
        <v>67</v>
      </c>
      <c r="D192" s="60" t="s">
        <v>67</v>
      </c>
      <c r="E192" s="61" t="s">
        <v>67</v>
      </c>
      <c r="F192" s="61" t="s">
        <v>67</v>
      </c>
      <c r="G192" s="58" t="str">
        <f t="shared" si="12"/>
        <v/>
      </c>
      <c r="H192" s="62" t="s">
        <v>68</v>
      </c>
      <c r="I192" s="63" t="str">
        <f t="shared" si="14"/>
        <v xml:space="preserve"> </v>
      </c>
      <c r="J192" s="58" t="str">
        <f t="shared" si="13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11"/>
        <v/>
      </c>
      <c r="C193" s="59" t="s">
        <v>67</v>
      </c>
      <c r="D193" s="60" t="s">
        <v>67</v>
      </c>
      <c r="E193" s="61" t="s">
        <v>67</v>
      </c>
      <c r="F193" s="61" t="s">
        <v>67</v>
      </c>
      <c r="G193" s="58" t="str">
        <f t="shared" si="12"/>
        <v/>
      </c>
      <c r="H193" s="62" t="s">
        <v>68</v>
      </c>
      <c r="I193" s="63" t="str">
        <f t="shared" si="14"/>
        <v xml:space="preserve"> </v>
      </c>
      <c r="J193" s="58" t="str">
        <f t="shared" si="13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11"/>
        <v/>
      </c>
      <c r="C194" s="59" t="s">
        <v>67</v>
      </c>
      <c r="D194" s="60" t="s">
        <v>67</v>
      </c>
      <c r="E194" s="61" t="s">
        <v>67</v>
      </c>
      <c r="F194" s="61" t="s">
        <v>67</v>
      </c>
      <c r="G194" s="58" t="str">
        <f t="shared" si="12"/>
        <v/>
      </c>
      <c r="H194" s="62" t="s">
        <v>68</v>
      </c>
      <c r="I194" s="63" t="str">
        <f t="shared" si="14"/>
        <v xml:space="preserve"> </v>
      </c>
      <c r="J194" s="58" t="str">
        <f t="shared" si="13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11"/>
        <v/>
      </c>
      <c r="C195" s="59" t="s">
        <v>67</v>
      </c>
      <c r="D195" s="60" t="s">
        <v>67</v>
      </c>
      <c r="E195" s="61" t="s">
        <v>67</v>
      </c>
      <c r="F195" s="61" t="s">
        <v>67</v>
      </c>
      <c r="G195" s="58" t="str">
        <f t="shared" si="12"/>
        <v/>
      </c>
      <c r="H195" s="62" t="s">
        <v>68</v>
      </c>
      <c r="I195" s="63" t="str">
        <f t="shared" si="14"/>
        <v xml:space="preserve"> </v>
      </c>
      <c r="J195" s="58" t="str">
        <f t="shared" si="13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11"/>
        <v/>
      </c>
      <c r="C196" s="59" t="s">
        <v>67</v>
      </c>
      <c r="D196" s="60" t="s">
        <v>67</v>
      </c>
      <c r="E196" s="61" t="s">
        <v>67</v>
      </c>
      <c r="F196" s="61" t="s">
        <v>67</v>
      </c>
      <c r="G196" s="58" t="str">
        <f t="shared" si="12"/>
        <v/>
      </c>
      <c r="H196" s="62" t="s">
        <v>68</v>
      </c>
      <c r="I196" s="63" t="str">
        <f t="shared" si="14"/>
        <v xml:space="preserve"> </v>
      </c>
      <c r="J196" s="58" t="str">
        <f t="shared" si="13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11"/>
        <v/>
      </c>
      <c r="C197" s="59" t="s">
        <v>67</v>
      </c>
      <c r="D197" s="60" t="s">
        <v>67</v>
      </c>
      <c r="E197" s="61" t="s">
        <v>67</v>
      </c>
      <c r="F197" s="61" t="s">
        <v>67</v>
      </c>
      <c r="G197" s="58" t="str">
        <f t="shared" si="12"/>
        <v/>
      </c>
      <c r="H197" s="62" t="s">
        <v>68</v>
      </c>
      <c r="I197" s="63" t="str">
        <f t="shared" si="14"/>
        <v xml:space="preserve"> </v>
      </c>
      <c r="J197" s="58" t="str">
        <f t="shared" si="13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11"/>
        <v/>
      </c>
      <c r="C198" s="59" t="s">
        <v>67</v>
      </c>
      <c r="D198" s="60" t="s">
        <v>67</v>
      </c>
      <c r="E198" s="61" t="s">
        <v>67</v>
      </c>
      <c r="F198" s="61" t="s">
        <v>67</v>
      </c>
      <c r="G198" s="58" t="str">
        <f t="shared" si="12"/>
        <v/>
      </c>
      <c r="H198" s="62" t="s">
        <v>68</v>
      </c>
      <c r="I198" s="63" t="str">
        <f t="shared" si="14"/>
        <v xml:space="preserve"> </v>
      </c>
      <c r="J198" s="58" t="str">
        <f t="shared" si="13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si="11"/>
        <v/>
      </c>
      <c r="C199" s="59" t="s">
        <v>67</v>
      </c>
      <c r="D199" s="60" t="s">
        <v>67</v>
      </c>
      <c r="E199" s="61" t="s">
        <v>67</v>
      </c>
      <c r="F199" s="61" t="s">
        <v>67</v>
      </c>
      <c r="G199" s="58" t="str">
        <f t="shared" si="12"/>
        <v/>
      </c>
      <c r="H199" s="62" t="s">
        <v>68</v>
      </c>
      <c r="I199" s="63" t="str">
        <f t="shared" si="14"/>
        <v xml:space="preserve"> </v>
      </c>
      <c r="J199" s="58" t="str">
        <f t="shared" si="13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11"/>
        <v/>
      </c>
      <c r="C200" s="59" t="s">
        <v>67</v>
      </c>
      <c r="D200" s="60" t="s">
        <v>67</v>
      </c>
      <c r="E200" s="61" t="s">
        <v>67</v>
      </c>
      <c r="F200" s="61" t="s">
        <v>67</v>
      </c>
      <c r="G200" s="58" t="str">
        <f t="shared" si="12"/>
        <v/>
      </c>
      <c r="H200" s="62" t="s">
        <v>68</v>
      </c>
      <c r="I200" s="63" t="str">
        <f t="shared" si="14"/>
        <v xml:space="preserve"> </v>
      </c>
      <c r="J200" s="58" t="str">
        <f t="shared" si="13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11"/>
        <v/>
      </c>
      <c r="C201" s="59" t="s">
        <v>67</v>
      </c>
      <c r="D201" s="60" t="s">
        <v>67</v>
      </c>
      <c r="E201" s="61" t="s">
        <v>67</v>
      </c>
      <c r="F201" s="61" t="s">
        <v>67</v>
      </c>
      <c r="G201" s="58" t="str">
        <f t="shared" si="12"/>
        <v/>
      </c>
      <c r="H201" s="62" t="s">
        <v>68</v>
      </c>
      <c r="I201" s="63" t="str">
        <f t="shared" si="14"/>
        <v xml:space="preserve"> </v>
      </c>
      <c r="J201" s="58" t="str">
        <f t="shared" si="13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11"/>
        <v/>
      </c>
      <c r="C202" s="59" t="s">
        <v>67</v>
      </c>
      <c r="D202" s="60" t="s">
        <v>67</v>
      </c>
      <c r="E202" s="61" t="s">
        <v>67</v>
      </c>
      <c r="F202" s="61" t="s">
        <v>67</v>
      </c>
      <c r="G202" s="58" t="str">
        <f t="shared" si="12"/>
        <v/>
      </c>
      <c r="H202" s="62" t="s">
        <v>68</v>
      </c>
      <c r="I202" s="63" t="str">
        <f t="shared" si="14"/>
        <v xml:space="preserve"> </v>
      </c>
      <c r="J202" s="58" t="str">
        <f t="shared" si="13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11"/>
        <v/>
      </c>
      <c r="C203" s="59" t="s">
        <v>67</v>
      </c>
      <c r="D203" s="60" t="s">
        <v>67</v>
      </c>
      <c r="E203" s="61" t="s">
        <v>67</v>
      </c>
      <c r="F203" s="61" t="s">
        <v>67</v>
      </c>
      <c r="G203" s="58" t="str">
        <f t="shared" si="12"/>
        <v/>
      </c>
      <c r="H203" s="62" t="s">
        <v>68</v>
      </c>
      <c r="I203" s="63" t="str">
        <f t="shared" si="14"/>
        <v xml:space="preserve"> </v>
      </c>
      <c r="J203" s="58" t="str">
        <f t="shared" si="13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11"/>
        <v/>
      </c>
      <c r="C204" s="59" t="s">
        <v>67</v>
      </c>
      <c r="D204" s="60" t="s">
        <v>67</v>
      </c>
      <c r="E204" s="61" t="s">
        <v>67</v>
      </c>
      <c r="F204" s="61" t="s">
        <v>67</v>
      </c>
      <c r="G204" s="58" t="str">
        <f t="shared" si="12"/>
        <v/>
      </c>
      <c r="H204" s="62" t="s">
        <v>68</v>
      </c>
      <c r="I204" s="63" t="str">
        <f t="shared" si="14"/>
        <v xml:space="preserve"> </v>
      </c>
      <c r="J204" s="58" t="str">
        <f t="shared" si="13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11"/>
        <v/>
      </c>
      <c r="C205" s="59" t="s">
        <v>67</v>
      </c>
      <c r="D205" s="60" t="s">
        <v>67</v>
      </c>
      <c r="E205" s="61" t="s">
        <v>67</v>
      </c>
      <c r="F205" s="61" t="s">
        <v>67</v>
      </c>
      <c r="G205" s="58" t="str">
        <f t="shared" si="12"/>
        <v/>
      </c>
      <c r="H205" s="62" t="s">
        <v>68</v>
      </c>
      <c r="I205" s="63" t="str">
        <f t="shared" si="14"/>
        <v xml:space="preserve"> </v>
      </c>
      <c r="J205" s="58" t="str">
        <f t="shared" si="13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11"/>
        <v/>
      </c>
      <c r="C206" s="59" t="s">
        <v>67</v>
      </c>
      <c r="D206" s="60" t="s">
        <v>67</v>
      </c>
      <c r="E206" s="61" t="s">
        <v>67</v>
      </c>
      <c r="F206" s="61" t="s">
        <v>67</v>
      </c>
      <c r="G206" s="58" t="str">
        <f t="shared" si="12"/>
        <v/>
      </c>
      <c r="H206" s="62" t="s">
        <v>68</v>
      </c>
      <c r="I206" s="63" t="str">
        <f t="shared" si="14"/>
        <v xml:space="preserve"> </v>
      </c>
      <c r="J206" s="58" t="str">
        <f t="shared" si="13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11"/>
        <v/>
      </c>
      <c r="C207" s="59" t="s">
        <v>67</v>
      </c>
      <c r="D207" s="60" t="s">
        <v>67</v>
      </c>
      <c r="E207" s="61" t="s">
        <v>67</v>
      </c>
      <c r="F207" s="61" t="s">
        <v>67</v>
      </c>
      <c r="G207" s="58" t="str">
        <f t="shared" si="12"/>
        <v/>
      </c>
      <c r="H207" s="62" t="s">
        <v>68</v>
      </c>
      <c r="I207" s="63" t="str">
        <f t="shared" si="14"/>
        <v xml:space="preserve"> </v>
      </c>
      <c r="J207" s="58" t="str">
        <f t="shared" si="13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11"/>
        <v/>
      </c>
      <c r="C208" s="59" t="s">
        <v>67</v>
      </c>
      <c r="D208" s="60" t="s">
        <v>67</v>
      </c>
      <c r="E208" s="61" t="s">
        <v>67</v>
      </c>
      <c r="F208" s="61" t="s">
        <v>67</v>
      </c>
      <c r="G208" s="58" t="str">
        <f t="shared" si="12"/>
        <v/>
      </c>
      <c r="H208" s="62" t="s">
        <v>68</v>
      </c>
      <c r="I208" s="63" t="str">
        <f t="shared" si="14"/>
        <v xml:space="preserve"> </v>
      </c>
      <c r="J208" s="58" t="str">
        <f t="shared" si="13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11"/>
        <v/>
      </c>
      <c r="C209" s="59" t="s">
        <v>67</v>
      </c>
      <c r="D209" s="60" t="s">
        <v>67</v>
      </c>
      <c r="E209" s="61" t="s">
        <v>67</v>
      </c>
      <c r="F209" s="61" t="s">
        <v>67</v>
      </c>
      <c r="G209" s="58" t="str">
        <f t="shared" si="12"/>
        <v/>
      </c>
      <c r="H209" s="62" t="s">
        <v>68</v>
      </c>
      <c r="I209" s="63" t="str">
        <f t="shared" si="14"/>
        <v xml:space="preserve"> </v>
      </c>
      <c r="J209" s="58" t="str">
        <f t="shared" si="13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11"/>
        <v/>
      </c>
      <c r="C210" s="59" t="s">
        <v>67</v>
      </c>
      <c r="D210" s="60" t="s">
        <v>67</v>
      </c>
      <c r="E210" s="61" t="s">
        <v>67</v>
      </c>
      <c r="F210" s="61" t="s">
        <v>67</v>
      </c>
      <c r="G210" s="58" t="str">
        <f t="shared" si="12"/>
        <v/>
      </c>
      <c r="H210" s="62" t="s">
        <v>68</v>
      </c>
      <c r="I210" s="63" t="str">
        <f t="shared" si="14"/>
        <v xml:space="preserve"> </v>
      </c>
      <c r="J210" s="58" t="str">
        <f t="shared" si="13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11"/>
        <v/>
      </c>
      <c r="C211" s="59" t="s">
        <v>67</v>
      </c>
      <c r="D211" s="60" t="s">
        <v>67</v>
      </c>
      <c r="E211" s="61" t="s">
        <v>67</v>
      </c>
      <c r="F211" s="61" t="s">
        <v>67</v>
      </c>
      <c r="G211" s="58" t="str">
        <f t="shared" si="12"/>
        <v/>
      </c>
      <c r="H211" s="62" t="s">
        <v>68</v>
      </c>
      <c r="I211" s="63" t="str">
        <f t="shared" si="14"/>
        <v xml:space="preserve"> </v>
      </c>
      <c r="J211" s="58" t="str">
        <f t="shared" si="13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11"/>
        <v/>
      </c>
      <c r="C212" s="59" t="s">
        <v>67</v>
      </c>
      <c r="D212" s="60" t="s">
        <v>67</v>
      </c>
      <c r="E212" s="61" t="s">
        <v>67</v>
      </c>
      <c r="F212" s="61" t="s">
        <v>67</v>
      </c>
      <c r="G212" s="58" t="str">
        <f t="shared" si="12"/>
        <v/>
      </c>
      <c r="H212" s="62" t="s">
        <v>68</v>
      </c>
      <c r="I212" s="63" t="str">
        <f t="shared" si="14"/>
        <v xml:space="preserve"> </v>
      </c>
      <c r="J212" s="58" t="str">
        <f t="shared" si="13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11"/>
        <v/>
      </c>
      <c r="C213" s="59" t="s">
        <v>67</v>
      </c>
      <c r="D213" s="60" t="s">
        <v>67</v>
      </c>
      <c r="E213" s="61" t="s">
        <v>67</v>
      </c>
      <c r="F213" s="61" t="s">
        <v>67</v>
      </c>
      <c r="G213" s="58" t="str">
        <f t="shared" si="12"/>
        <v/>
      </c>
      <c r="H213" s="62" t="s">
        <v>68</v>
      </c>
      <c r="I213" s="63" t="str">
        <f t="shared" si="14"/>
        <v xml:space="preserve"> </v>
      </c>
      <c r="J213" s="58" t="str">
        <f t="shared" si="13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11"/>
        <v/>
      </c>
      <c r="C214" s="59" t="s">
        <v>67</v>
      </c>
      <c r="D214" s="60" t="s">
        <v>67</v>
      </c>
      <c r="E214" s="61" t="s">
        <v>67</v>
      </c>
      <c r="F214" s="61" t="s">
        <v>67</v>
      </c>
      <c r="G214" s="58" t="str">
        <f t="shared" si="12"/>
        <v/>
      </c>
      <c r="H214" s="62" t="s">
        <v>68</v>
      </c>
      <c r="I214" s="63" t="str">
        <f t="shared" si="14"/>
        <v xml:space="preserve"> </v>
      </c>
      <c r="J214" s="58" t="str">
        <f t="shared" si="13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11"/>
        <v/>
      </c>
      <c r="C215" s="59" t="s">
        <v>67</v>
      </c>
      <c r="D215" s="60" t="s">
        <v>67</v>
      </c>
      <c r="E215" s="61" t="s">
        <v>67</v>
      </c>
      <c r="F215" s="61" t="s">
        <v>67</v>
      </c>
      <c r="G215" s="58" t="str">
        <f t="shared" si="12"/>
        <v/>
      </c>
      <c r="H215" s="62" t="s">
        <v>68</v>
      </c>
      <c r="I215" s="63" t="str">
        <f t="shared" si="14"/>
        <v xml:space="preserve"> </v>
      </c>
      <c r="J215" s="58" t="str">
        <f t="shared" si="13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11"/>
        <v/>
      </c>
      <c r="C216" s="59" t="s">
        <v>67</v>
      </c>
      <c r="D216" s="60" t="s">
        <v>67</v>
      </c>
      <c r="E216" s="61" t="s">
        <v>67</v>
      </c>
      <c r="F216" s="61" t="s">
        <v>67</v>
      </c>
      <c r="G216" s="58" t="str">
        <f t="shared" si="12"/>
        <v/>
      </c>
      <c r="H216" s="62" t="s">
        <v>68</v>
      </c>
      <c r="I216" s="63" t="str">
        <f t="shared" si="14"/>
        <v xml:space="preserve"> </v>
      </c>
      <c r="J216" s="58" t="str">
        <f t="shared" si="13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11"/>
        <v/>
      </c>
      <c r="C217" s="59" t="s">
        <v>67</v>
      </c>
      <c r="D217" s="60" t="s">
        <v>67</v>
      </c>
      <c r="E217" s="61" t="s">
        <v>67</v>
      </c>
      <c r="F217" s="61" t="s">
        <v>67</v>
      </c>
      <c r="G217" s="58" t="str">
        <f t="shared" si="12"/>
        <v/>
      </c>
      <c r="H217" s="62" t="s">
        <v>68</v>
      </c>
      <c r="I217" s="63" t="str">
        <f t="shared" si="14"/>
        <v xml:space="preserve"> </v>
      </c>
      <c r="J217" s="58" t="str">
        <f t="shared" si="13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58" t="str">
        <f t="shared" si="11"/>
        <v/>
      </c>
      <c r="C218" s="59" t="s">
        <v>67</v>
      </c>
      <c r="D218" s="60" t="s">
        <v>67</v>
      </c>
      <c r="E218" s="61" t="s">
        <v>67</v>
      </c>
      <c r="F218" s="61" t="s">
        <v>67</v>
      </c>
      <c r="G218" s="58" t="str">
        <f t="shared" si="12"/>
        <v/>
      </c>
      <c r="H218" s="62" t="s">
        <v>68</v>
      </c>
      <c r="I218" s="63" t="str">
        <f t="shared" si="14"/>
        <v xml:space="preserve"> </v>
      </c>
      <c r="J218" s="58" t="str">
        <f t="shared" si="13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B219" s="58" t="str">
        <f t="shared" si="11"/>
        <v/>
      </c>
      <c r="C219" s="59" t="s">
        <v>67</v>
      </c>
      <c r="D219" s="60" t="s">
        <v>67</v>
      </c>
      <c r="E219" s="61" t="s">
        <v>67</v>
      </c>
      <c r="F219" s="61" t="s">
        <v>67</v>
      </c>
      <c r="G219" s="58" t="str">
        <f t="shared" si="12"/>
        <v/>
      </c>
      <c r="H219" s="62" t="s">
        <v>68</v>
      </c>
      <c r="I219" s="63" t="str">
        <f t="shared" si="14"/>
        <v xml:space="preserve"> </v>
      </c>
      <c r="J219" s="58" t="str">
        <f t="shared" si="13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B220" s="58" t="str">
        <f t="shared" si="11"/>
        <v/>
      </c>
      <c r="C220" s="59" t="s">
        <v>67</v>
      </c>
      <c r="D220" s="60" t="s">
        <v>67</v>
      </c>
      <c r="E220" s="61" t="s">
        <v>67</v>
      </c>
      <c r="F220" s="61" t="s">
        <v>67</v>
      </c>
      <c r="G220" s="58" t="str">
        <f t="shared" si="12"/>
        <v/>
      </c>
      <c r="H220" s="62" t="s">
        <v>68</v>
      </c>
      <c r="I220" s="63" t="str">
        <f t="shared" si="14"/>
        <v xml:space="preserve"> </v>
      </c>
      <c r="J220" s="58" t="str">
        <f t="shared" si="13"/>
        <v xml:space="preserve"> </v>
      </c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B221" s="58" t="str">
        <f t="shared" si="11"/>
        <v/>
      </c>
      <c r="C221" s="59" t="s">
        <v>67</v>
      </c>
      <c r="D221" s="60" t="s">
        <v>67</v>
      </c>
      <c r="E221" s="61" t="s">
        <v>67</v>
      </c>
      <c r="F221" s="61" t="s">
        <v>67</v>
      </c>
      <c r="G221" s="58" t="str">
        <f t="shared" si="12"/>
        <v/>
      </c>
      <c r="H221" s="62" t="s">
        <v>68</v>
      </c>
      <c r="I221" s="63" t="str">
        <f t="shared" si="14"/>
        <v xml:space="preserve"> </v>
      </c>
      <c r="J221" s="58" t="str">
        <f t="shared" si="13"/>
        <v xml:space="preserve"> </v>
      </c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B222" s="58" t="str">
        <f t="shared" si="11"/>
        <v/>
      </c>
      <c r="C222" s="59" t="s">
        <v>67</v>
      </c>
      <c r="D222" s="60" t="s">
        <v>67</v>
      </c>
      <c r="E222" s="61" t="s">
        <v>67</v>
      </c>
      <c r="F222" s="61" t="s">
        <v>67</v>
      </c>
      <c r="G222" s="58" t="str">
        <f t="shared" si="12"/>
        <v/>
      </c>
      <c r="H222" s="62" t="s">
        <v>68</v>
      </c>
      <c r="I222" s="63" t="str">
        <f t="shared" si="14"/>
        <v xml:space="preserve"> </v>
      </c>
      <c r="J222" s="58" t="str">
        <f t="shared" si="13"/>
        <v xml:space="preserve"> </v>
      </c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B223" s="58" t="str">
        <f t="shared" si="11"/>
        <v/>
      </c>
      <c r="C223" s="59" t="s">
        <v>67</v>
      </c>
      <c r="D223" s="1" t="s">
        <v>67</v>
      </c>
      <c r="E223" s="61" t="s">
        <v>67</v>
      </c>
      <c r="F223" s="61" t="s">
        <v>67</v>
      </c>
      <c r="G223" s="58" t="str">
        <f t="shared" si="12"/>
        <v/>
      </c>
      <c r="H223" s="62" t="s">
        <v>68</v>
      </c>
      <c r="I223" s="63" t="str">
        <f t="shared" si="14"/>
        <v xml:space="preserve"> </v>
      </c>
      <c r="J223" s="58" t="str">
        <f t="shared" si="13"/>
        <v xml:space="preserve"> </v>
      </c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J224" s="1"/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0:34" ht="15.75" customHeight="1">
      <c r="J225" s="1"/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0:34">
      <c r="J226" s="1"/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0:34">
      <c r="J227" s="1"/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0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0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0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0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0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0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0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0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0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AH40433" s="1"/>
    </row>
    <row r="40435" spans="4:34">
      <c r="K40435" s="1"/>
    </row>
    <row r="40437" spans="4:34">
      <c r="D40437" s="1">
        <v>1888</v>
      </c>
      <c r="J40437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23">
    <cfRule type="notContainsBlanks" dxfId="13" priority="2">
      <formula>LEN(TRIM(C112))&gt;0</formula>
    </cfRule>
  </conditionalFormatting>
  <conditionalFormatting sqref="B112:B223 D112:J223">
    <cfRule type="expression" dxfId="12" priority="3">
      <formula>IF($C112=" ",FALSE,TRUE)</formula>
    </cfRule>
  </conditionalFormatting>
  <conditionalFormatting sqref="B112:B223">
    <cfRule type="expression" dxfId="11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70" max="28" man="1"/>
  </rowBreaks>
  <colBreaks count="1" manualBreakCount="1">
    <brk id="14" max="15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06" t="s">
        <v>222</v>
      </c>
      <c r="F1" s="106"/>
      <c r="G1" s="106"/>
      <c r="H1" s="106"/>
      <c r="I1" s="106"/>
      <c r="J1" s="106"/>
      <c r="L1" s="3" t="s">
        <v>0</v>
      </c>
      <c r="M1" s="4"/>
      <c r="N1" s="5">
        <v>16</v>
      </c>
    </row>
    <row r="2" spans="1:38" ht="16.5" customHeight="1">
      <c r="D2" s="9"/>
      <c r="E2" s="106"/>
      <c r="F2" s="106"/>
      <c r="G2" s="106"/>
      <c r="H2" s="106"/>
      <c r="I2" s="106"/>
      <c r="J2" s="106"/>
      <c r="L2" s="10" t="e">
        <f ca="1">INDIRECT("лоты!C"&amp;SUM(N1,3))</f>
        <v>#REF!</v>
      </c>
      <c r="M2" s="11" t="s">
        <v>1</v>
      </c>
      <c r="N2" s="12"/>
      <c r="O2" s="13"/>
      <c r="P2" s="87" t="s">
        <v>2</v>
      </c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06"/>
      <c r="F3" s="106"/>
      <c r="G3" s="106"/>
      <c r="H3" s="106"/>
      <c r="I3" s="106"/>
      <c r="J3" s="106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496</v>
      </c>
      <c r="M4" s="11" t="s">
        <v>4</v>
      </c>
      <c r="N4" s="12"/>
      <c r="O4" s="13"/>
      <c r="P4" s="107" t="s">
        <v>5</v>
      </c>
      <c r="Q4" s="107" t="s">
        <v>6</v>
      </c>
      <c r="R4" s="107" t="s">
        <v>7</v>
      </c>
      <c r="S4" s="107" t="s">
        <v>8</v>
      </c>
      <c r="T4" s="107" t="s">
        <v>9</v>
      </c>
      <c r="U4" s="107" t="s">
        <v>10</v>
      </c>
      <c r="V4" s="107" t="s">
        <v>11</v>
      </c>
      <c r="W4" s="107" t="s">
        <v>12</v>
      </c>
      <c r="X4" s="97" t="s">
        <v>13</v>
      </c>
      <c r="Y4" s="99" t="s">
        <v>14</v>
      </c>
      <c r="Z4" s="100"/>
      <c r="AA4" s="99" t="s">
        <v>15</v>
      </c>
      <c r="AB4" s="100"/>
      <c r="AI4" s="14"/>
      <c r="AJ4" s="14"/>
      <c r="AK4" s="15"/>
      <c r="AL4" s="14"/>
    </row>
    <row r="5" spans="1:38" ht="15" customHeight="1">
      <c r="B5" s="94" t="s">
        <v>151</v>
      </c>
      <c r="C5" s="94"/>
      <c r="D5" s="94"/>
      <c r="E5" s="94"/>
      <c r="F5" s="94"/>
      <c r="G5" s="94"/>
      <c r="H5" s="94"/>
      <c r="I5" s="94"/>
      <c r="J5" s="94"/>
      <c r="L5" s="18">
        <v>515</v>
      </c>
      <c r="M5" s="14" t="s">
        <v>16</v>
      </c>
      <c r="N5" s="17"/>
      <c r="O5" s="13"/>
      <c r="P5" s="108"/>
      <c r="Q5" s="108"/>
      <c r="R5" s="108"/>
      <c r="S5" s="108"/>
      <c r="T5" s="108"/>
      <c r="U5" s="108"/>
      <c r="V5" s="108"/>
      <c r="W5" s="108"/>
      <c r="X5" s="97"/>
      <c r="Y5" s="101"/>
      <c r="Z5" s="102"/>
      <c r="AA5" s="101"/>
      <c r="AB5" s="102"/>
      <c r="AI5" s="14"/>
      <c r="AJ5" s="14"/>
      <c r="AK5" s="15"/>
      <c r="AL5" s="14"/>
    </row>
    <row r="6" spans="1:38" ht="15.75" customHeight="1">
      <c r="B6" s="94"/>
      <c r="C6" s="94"/>
      <c r="D6" s="94"/>
      <c r="E6" s="94"/>
      <c r="F6" s="94"/>
      <c r="G6" s="94"/>
      <c r="H6" s="94"/>
      <c r="I6" s="94"/>
      <c r="J6" s="94"/>
      <c r="L6" s="19">
        <v>1017</v>
      </c>
      <c r="M6" s="11" t="s">
        <v>17</v>
      </c>
      <c r="N6" s="11"/>
      <c r="P6" s="108"/>
      <c r="Q6" s="108"/>
      <c r="R6" s="108"/>
      <c r="S6" s="108"/>
      <c r="T6" s="108"/>
      <c r="U6" s="108"/>
      <c r="V6" s="108"/>
      <c r="W6" s="108"/>
      <c r="X6" s="97"/>
      <c r="Y6" s="101"/>
      <c r="Z6" s="102"/>
      <c r="AA6" s="101"/>
      <c r="AB6" s="102"/>
      <c r="AI6" s="14"/>
      <c r="AJ6" s="14"/>
      <c r="AK6" s="15"/>
      <c r="AL6" s="14"/>
    </row>
    <row r="7" spans="1:38" ht="15.75" customHeight="1">
      <c r="A7" s="20"/>
      <c r="L7" s="18">
        <v>1018</v>
      </c>
      <c r="M7" s="14" t="s">
        <v>18</v>
      </c>
      <c r="N7" s="14"/>
      <c r="P7" s="109"/>
      <c r="Q7" s="109"/>
      <c r="R7" s="109"/>
      <c r="S7" s="109"/>
      <c r="T7" s="109"/>
      <c r="U7" s="109"/>
      <c r="V7" s="109"/>
      <c r="W7" s="109"/>
      <c r="X7" s="97"/>
      <c r="Y7" s="103"/>
      <c r="Z7" s="104"/>
      <c r="AA7" s="103"/>
      <c r="AB7" s="104"/>
      <c r="AI7" s="14"/>
      <c r="AJ7" s="14"/>
      <c r="AK7" s="15"/>
      <c r="AL7" s="14"/>
    </row>
    <row r="8" spans="1:38" ht="15.75" customHeight="1">
      <c r="A8" s="20"/>
      <c r="B8" s="94" t="s">
        <v>19</v>
      </c>
      <c r="C8" s="94"/>
      <c r="D8" s="94"/>
      <c r="E8" s="94"/>
      <c r="F8" s="94"/>
      <c r="G8" s="94"/>
      <c r="H8" s="94"/>
      <c r="I8" s="94"/>
      <c r="J8" s="94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05" t="s">
        <v>21</v>
      </c>
      <c r="Z8" s="105"/>
      <c r="AA8" s="105" t="s">
        <v>22</v>
      </c>
      <c r="AB8" s="105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4"/>
      <c r="C9" s="94"/>
      <c r="D9" s="94"/>
      <c r="E9" s="94"/>
      <c r="F9" s="94"/>
      <c r="G9" s="94"/>
      <c r="H9" s="94"/>
      <c r="I9" s="94"/>
      <c r="J9" s="94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05" t="s">
        <v>21</v>
      </c>
      <c r="Z9" s="105"/>
      <c r="AA9" s="105" t="s">
        <v>22</v>
      </c>
      <c r="AB9" s="105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2" t="s">
        <v>25</v>
      </c>
      <c r="C10" s="92"/>
      <c r="D10" s="92"/>
      <c r="E10" s="92"/>
      <c r="F10" s="92"/>
      <c r="G10" s="92"/>
      <c r="H10" s="92"/>
      <c r="I10" s="92"/>
      <c r="J10" s="92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05" t="s">
        <v>27</v>
      </c>
      <c r="Z10" s="105"/>
      <c r="AA10" s="105" t="s">
        <v>28</v>
      </c>
      <c r="AB10" s="105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2"/>
      <c r="C11" s="92"/>
      <c r="D11" s="92"/>
      <c r="E11" s="92"/>
      <c r="F11" s="92"/>
      <c r="G11" s="92"/>
      <c r="H11" s="92"/>
      <c r="I11" s="92"/>
      <c r="J11" s="92"/>
      <c r="L11" s="18" t="s">
        <v>152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05" t="s">
        <v>27</v>
      </c>
      <c r="Z11" s="105"/>
      <c r="AA11" s="105" t="s">
        <v>28</v>
      </c>
      <c r="AB11" s="105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98" t="s">
        <v>30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4" t="s">
        <v>31</v>
      </c>
      <c r="C14" s="94"/>
      <c r="D14" s="94"/>
      <c r="E14" s="94"/>
      <c r="F14" s="94"/>
      <c r="G14" s="94"/>
      <c r="H14" s="94"/>
      <c r="I14" s="94"/>
      <c r="J14" s="94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4"/>
      <c r="C15" s="94"/>
      <c r="D15" s="94"/>
      <c r="E15" s="94"/>
      <c r="F15" s="94"/>
      <c r="G15" s="94"/>
      <c r="H15" s="94"/>
      <c r="I15" s="94"/>
      <c r="J15" s="94"/>
      <c r="L15" s="25"/>
      <c r="M15" s="18"/>
      <c r="N15" s="18"/>
      <c r="O15" s="26"/>
      <c r="P15" s="96" t="s">
        <v>5</v>
      </c>
      <c r="Q15" s="96"/>
      <c r="R15" s="96"/>
      <c r="S15" s="96"/>
      <c r="T15" s="97" t="s">
        <v>32</v>
      </c>
      <c r="U15" s="97"/>
      <c r="V15" s="97"/>
      <c r="W15" s="97" t="s">
        <v>33</v>
      </c>
      <c r="X15" s="97"/>
      <c r="Y15" s="97"/>
      <c r="Z15" s="97" t="s">
        <v>34</v>
      </c>
      <c r="AA15" s="97"/>
      <c r="AB15" s="97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2" t="s">
        <v>84</v>
      </c>
      <c r="C16" s="92"/>
      <c r="D16" s="92"/>
      <c r="E16" s="92"/>
      <c r="F16" s="92"/>
      <c r="G16" s="92"/>
      <c r="H16" s="92"/>
      <c r="I16" s="92"/>
      <c r="J16" s="92"/>
      <c r="L16" s="25"/>
      <c r="M16" s="18"/>
      <c r="N16" s="18"/>
      <c r="O16" s="26"/>
      <c r="P16" s="96"/>
      <c r="Q16" s="96"/>
      <c r="R16" s="96"/>
      <c r="S16" s="96"/>
      <c r="T16" s="97"/>
      <c r="U16" s="97"/>
      <c r="V16" s="97"/>
      <c r="W16" s="97"/>
      <c r="X16" s="97"/>
      <c r="Y16" s="97"/>
      <c r="Z16" s="97"/>
      <c r="AA16" s="97"/>
      <c r="AB16" s="97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2"/>
      <c r="C17" s="92"/>
      <c r="D17" s="92"/>
      <c r="E17" s="92"/>
      <c r="F17" s="92"/>
      <c r="G17" s="92"/>
      <c r="H17" s="92"/>
      <c r="I17" s="92"/>
      <c r="J17" s="92"/>
      <c r="L17" s="18"/>
      <c r="M17" s="18"/>
      <c r="N17" s="18"/>
      <c r="O17" s="26"/>
      <c r="P17" s="96" t="s">
        <v>36</v>
      </c>
      <c r="Q17" s="96"/>
      <c r="R17" s="96"/>
      <c r="S17" s="96"/>
      <c r="T17" s="97" t="s">
        <v>37</v>
      </c>
      <c r="U17" s="97"/>
      <c r="V17" s="97"/>
      <c r="W17" s="97" t="s">
        <v>38</v>
      </c>
      <c r="X17" s="97"/>
      <c r="Y17" s="97"/>
      <c r="Z17" s="97" t="s">
        <v>36</v>
      </c>
      <c r="AA17" s="97"/>
      <c r="AB17" s="97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4" t="s">
        <v>39</v>
      </c>
      <c r="C19" s="94"/>
      <c r="D19" s="94"/>
      <c r="E19" s="94"/>
      <c r="F19" s="94"/>
      <c r="G19" s="94"/>
      <c r="H19" s="94"/>
      <c r="I19" s="94"/>
      <c r="J19" s="94"/>
      <c r="L19" s="18"/>
      <c r="M19" s="18"/>
      <c r="N19" s="18"/>
      <c r="O19" s="26"/>
      <c r="P19" s="95" t="s">
        <v>40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4"/>
      <c r="C20" s="94"/>
      <c r="D20" s="94"/>
      <c r="E20" s="94"/>
      <c r="F20" s="94"/>
      <c r="G20" s="94"/>
      <c r="H20" s="94"/>
      <c r="I20" s="94"/>
      <c r="J20" s="94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1" t="s">
        <v>5</v>
      </c>
      <c r="Q21" s="81" t="s">
        <v>41</v>
      </c>
      <c r="R21" s="79" t="s">
        <v>42</v>
      </c>
      <c r="S21" s="80"/>
      <c r="T21" s="79" t="s">
        <v>43</v>
      </c>
      <c r="U21" s="80"/>
      <c r="V21" s="33"/>
      <c r="W21" s="81" t="s">
        <v>5</v>
      </c>
      <c r="X21" s="81" t="s">
        <v>41</v>
      </c>
      <c r="Y21" s="79" t="s">
        <v>42</v>
      </c>
      <c r="Z21" s="80"/>
      <c r="AA21" s="79" t="s">
        <v>43</v>
      </c>
      <c r="AB21" s="80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2" t="s">
        <v>85</v>
      </c>
      <c r="C22" s="92"/>
      <c r="D22" s="92"/>
      <c r="E22" s="92"/>
      <c r="F22" s="92"/>
      <c r="G22" s="92"/>
      <c r="H22" s="92"/>
      <c r="I22" s="92"/>
      <c r="J22" s="92"/>
      <c r="P22" s="82"/>
      <c r="Q22" s="82"/>
      <c r="R22" s="81" t="s">
        <v>44</v>
      </c>
      <c r="S22" s="81" t="s">
        <v>45</v>
      </c>
      <c r="T22" s="81" t="s">
        <v>44</v>
      </c>
      <c r="U22" s="81" t="s">
        <v>45</v>
      </c>
      <c r="V22" s="33"/>
      <c r="W22" s="82"/>
      <c r="X22" s="82"/>
      <c r="Y22" s="81" t="s">
        <v>44</v>
      </c>
      <c r="Z22" s="81" t="s">
        <v>45</v>
      </c>
      <c r="AA22" s="81" t="s">
        <v>44</v>
      </c>
      <c r="AB22" s="81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2"/>
      <c r="C23" s="92"/>
      <c r="D23" s="92"/>
      <c r="E23" s="92"/>
      <c r="F23" s="92"/>
      <c r="G23" s="92"/>
      <c r="H23" s="92"/>
      <c r="I23" s="92"/>
      <c r="J23" s="92"/>
      <c r="P23" s="82"/>
      <c r="Q23" s="82"/>
      <c r="R23" s="82"/>
      <c r="S23" s="82"/>
      <c r="T23" s="82"/>
      <c r="U23" s="82"/>
      <c r="V23" s="33"/>
      <c r="W23" s="82"/>
      <c r="X23" s="82"/>
      <c r="Y23" s="82"/>
      <c r="Z23" s="82"/>
      <c r="AA23" s="82"/>
      <c r="AB23" s="8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2"/>
      <c r="Q24" s="82"/>
      <c r="R24" s="82"/>
      <c r="S24" s="82"/>
      <c r="T24" s="82"/>
      <c r="U24" s="82"/>
      <c r="V24" s="33"/>
      <c r="W24" s="82"/>
      <c r="X24" s="82"/>
      <c r="Y24" s="82"/>
      <c r="Z24" s="82"/>
      <c r="AA24" s="82"/>
      <c r="AB24" s="8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2"/>
      <c r="Q25" s="82"/>
      <c r="R25" s="82"/>
      <c r="S25" s="82"/>
      <c r="T25" s="82"/>
      <c r="U25" s="82"/>
      <c r="V25" s="33"/>
      <c r="W25" s="82"/>
      <c r="X25" s="82"/>
      <c r="Y25" s="82"/>
      <c r="Z25" s="82"/>
      <c r="AA25" s="82"/>
      <c r="AB25" s="8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2" t="s">
        <v>46</v>
      </c>
      <c r="C26" s="92"/>
      <c r="D26" s="92"/>
      <c r="E26" s="92"/>
      <c r="F26" s="92"/>
      <c r="G26" s="92"/>
      <c r="H26" s="92"/>
      <c r="I26" s="92"/>
      <c r="J26" s="92"/>
      <c r="P26" s="83"/>
      <c r="Q26" s="83"/>
      <c r="R26" s="83"/>
      <c r="S26" s="83"/>
      <c r="T26" s="83"/>
      <c r="U26" s="83"/>
      <c r="V26" s="34"/>
      <c r="W26" s="83"/>
      <c r="X26" s="83"/>
      <c r="Y26" s="83"/>
      <c r="Z26" s="83"/>
      <c r="AA26" s="83"/>
      <c r="AB26" s="8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2"/>
      <c r="C27" s="92"/>
      <c r="D27" s="92"/>
      <c r="E27" s="92"/>
      <c r="F27" s="92"/>
      <c r="G27" s="92"/>
      <c r="H27" s="92"/>
      <c r="I27" s="92"/>
      <c r="J27" s="92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2" t="s">
        <v>153</v>
      </c>
      <c r="C28" s="92"/>
      <c r="D28" s="92"/>
      <c r="E28" s="92"/>
      <c r="F28" s="92"/>
      <c r="G28" s="92"/>
      <c r="H28" s="92"/>
      <c r="I28" s="92"/>
      <c r="J28" s="92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2"/>
      <c r="C29" s="92"/>
      <c r="D29" s="92"/>
      <c r="E29" s="92"/>
      <c r="F29" s="92"/>
      <c r="G29" s="92"/>
      <c r="H29" s="92"/>
      <c r="I29" s="92"/>
      <c r="J29" s="92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2" t="s">
        <v>154</v>
      </c>
      <c r="C30" s="92"/>
      <c r="D30" s="92"/>
      <c r="E30" s="92"/>
      <c r="F30" s="92"/>
      <c r="G30" s="92"/>
      <c r="H30" s="92"/>
      <c r="I30" s="92"/>
      <c r="J30" s="92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2"/>
      <c r="C31" s="92"/>
      <c r="D31" s="92"/>
      <c r="E31" s="92"/>
      <c r="F31" s="92"/>
      <c r="G31" s="92"/>
      <c r="H31" s="92"/>
      <c r="I31" s="92"/>
      <c r="J31" s="92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0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0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0</v>
      </c>
      <c r="S32" s="35" t="s">
        <v>47</v>
      </c>
      <c r="T32" s="35">
        <v>0</v>
      </c>
      <c r="U32" s="35" t="s">
        <v>47</v>
      </c>
      <c r="V32" s="37">
        <f t="shared" si="0"/>
        <v>2</v>
      </c>
      <c r="W32" s="38">
        <v>2</v>
      </c>
      <c r="X32" s="43">
        <v>0.22916666666666666</v>
      </c>
      <c r="Y32" s="35">
        <v>0</v>
      </c>
      <c r="Z32" s="35" t="s">
        <v>47</v>
      </c>
      <c r="AA32" s="35">
        <v>0</v>
      </c>
      <c r="AB32" s="35" t="s">
        <v>47</v>
      </c>
      <c r="AC32" s="37">
        <f t="shared" si="1"/>
        <v>1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4" t="s">
        <v>48</v>
      </c>
      <c r="C33" s="94"/>
      <c r="D33" s="94"/>
      <c r="E33" s="94"/>
      <c r="F33" s="94"/>
      <c r="G33" s="94"/>
      <c r="H33" s="94"/>
      <c r="I33" s="94"/>
      <c r="J33" s="94"/>
      <c r="N33" s="42">
        <v>360</v>
      </c>
      <c r="P33" s="35">
        <v>1</v>
      </c>
      <c r="Q33" s="36">
        <v>0.25</v>
      </c>
      <c r="R33" s="35">
        <v>2</v>
      </c>
      <c r="S33" s="35" t="s">
        <v>50</v>
      </c>
      <c r="T33" s="35">
        <v>2</v>
      </c>
      <c r="U33" s="35" t="s">
        <v>50</v>
      </c>
      <c r="V33" s="37">
        <f t="shared" si="0"/>
        <v>5</v>
      </c>
      <c r="W33" s="38">
        <v>2</v>
      </c>
      <c r="X33" s="43">
        <v>0.25</v>
      </c>
      <c r="Y33" s="35">
        <v>1</v>
      </c>
      <c r="Z33" s="35" t="s">
        <v>49</v>
      </c>
      <c r="AA33" s="35">
        <v>1</v>
      </c>
      <c r="AB33" s="35" t="s">
        <v>49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4"/>
      <c r="C34" s="94"/>
      <c r="D34" s="94"/>
      <c r="E34" s="94"/>
      <c r="F34" s="94"/>
      <c r="G34" s="94"/>
      <c r="H34" s="94"/>
      <c r="I34" s="94"/>
      <c r="J34" s="94"/>
      <c r="N34" s="1">
        <v>390</v>
      </c>
      <c r="O34" s="7"/>
      <c r="P34" s="35">
        <v>1</v>
      </c>
      <c r="Q34" s="36">
        <v>0.27083333333333331</v>
      </c>
      <c r="R34" s="35">
        <v>3</v>
      </c>
      <c r="S34" s="35">
        <v>10</v>
      </c>
      <c r="T34" s="35">
        <v>3</v>
      </c>
      <c r="U34" s="35">
        <v>10</v>
      </c>
      <c r="V34" s="37">
        <f t="shared" si="0"/>
        <v>7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3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3" t="s">
        <v>51</v>
      </c>
      <c r="C35" s="93"/>
      <c r="D35" s="93"/>
      <c r="E35" s="91">
        <v>7.97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4</v>
      </c>
      <c r="S35" s="35">
        <v>9</v>
      </c>
      <c r="T35" s="35">
        <v>4</v>
      </c>
      <c r="U35" s="35">
        <v>9</v>
      </c>
      <c r="V35" s="37">
        <f t="shared" si="0"/>
        <v>7</v>
      </c>
      <c r="W35" s="38">
        <v>2</v>
      </c>
      <c r="X35" s="43">
        <v>0.29166666666666669</v>
      </c>
      <c r="Y35" s="35">
        <v>2</v>
      </c>
      <c r="Z35" s="35" t="s">
        <v>73</v>
      </c>
      <c r="AA35" s="35">
        <v>2</v>
      </c>
      <c r="AB35" s="35" t="s">
        <v>73</v>
      </c>
      <c r="AC35" s="37">
        <f t="shared" si="1"/>
        <v>3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3"/>
      <c r="C36" s="93"/>
      <c r="D36" s="93"/>
      <c r="E36" s="91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9</v>
      </c>
      <c r="T36" s="35">
        <v>3</v>
      </c>
      <c r="U36" s="35">
        <v>9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73</v>
      </c>
      <c r="AA36" s="35">
        <v>1</v>
      </c>
      <c r="AB36" s="35" t="s">
        <v>73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3" t="s">
        <v>52</v>
      </c>
      <c r="C37" s="93"/>
      <c r="D37" s="93"/>
      <c r="E37" s="91">
        <v>5.47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9</v>
      </c>
      <c r="T37" s="35">
        <v>3</v>
      </c>
      <c r="U37" s="35">
        <v>9</v>
      </c>
      <c r="V37" s="37">
        <f t="shared" si="0"/>
        <v>7</v>
      </c>
      <c r="W37" s="40">
        <v>2</v>
      </c>
      <c r="X37" s="41">
        <v>0.33333333333333331</v>
      </c>
      <c r="Y37" s="35">
        <v>2</v>
      </c>
      <c r="Z37" s="44" t="s">
        <v>72</v>
      </c>
      <c r="AA37" s="35">
        <v>2</v>
      </c>
      <c r="AB37" s="44" t="s">
        <v>72</v>
      </c>
      <c r="AC37" s="37">
        <f t="shared" si="1"/>
        <v>5</v>
      </c>
    </row>
    <row r="38" spans="1:38" ht="15.75" customHeight="1">
      <c r="A38" s="20"/>
      <c r="B38" s="93"/>
      <c r="C38" s="93"/>
      <c r="D38" s="93"/>
      <c r="E38" s="91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4</v>
      </c>
      <c r="S38" s="35">
        <v>9</v>
      </c>
      <c r="T38" s="35">
        <v>4</v>
      </c>
      <c r="U38" s="35">
        <v>9</v>
      </c>
      <c r="V38" s="37">
        <f t="shared" si="0"/>
        <v>7</v>
      </c>
      <c r="W38" s="40">
        <v>2</v>
      </c>
      <c r="X38" s="41">
        <v>0.35416666666666669</v>
      </c>
      <c r="Y38" s="35">
        <v>3</v>
      </c>
      <c r="Z38" s="35" t="s">
        <v>72</v>
      </c>
      <c r="AA38" s="35">
        <v>3</v>
      </c>
      <c r="AB38" s="35" t="s">
        <v>72</v>
      </c>
      <c r="AC38" s="37">
        <f t="shared" si="1"/>
        <v>4</v>
      </c>
    </row>
    <row r="39" spans="1:38" ht="15.75" customHeight="1">
      <c r="A39" s="20"/>
      <c r="B39" s="85" t="s">
        <v>53</v>
      </c>
      <c r="C39" s="85"/>
      <c r="D39" s="85"/>
      <c r="E39" s="91">
        <v>13.44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9</v>
      </c>
      <c r="T39" s="35">
        <v>3</v>
      </c>
      <c r="U39" s="35">
        <v>9</v>
      </c>
      <c r="V39" s="37">
        <f t="shared" si="0"/>
        <v>6</v>
      </c>
      <c r="W39" s="40">
        <v>2</v>
      </c>
      <c r="X39" s="41">
        <v>0.375</v>
      </c>
      <c r="Y39" s="35">
        <v>1</v>
      </c>
      <c r="Z39" s="44" t="s">
        <v>70</v>
      </c>
      <c r="AA39" s="35">
        <v>1</v>
      </c>
      <c r="AB39" s="44" t="s">
        <v>70</v>
      </c>
      <c r="AC39" s="37">
        <f t="shared" si="1"/>
        <v>3</v>
      </c>
    </row>
    <row r="40" spans="1:38" ht="15.75" customHeight="1">
      <c r="A40" s="20"/>
      <c r="B40" s="85"/>
      <c r="C40" s="85"/>
      <c r="D40" s="85"/>
      <c r="E40" s="91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3</v>
      </c>
      <c r="S40" s="35">
        <v>9</v>
      </c>
      <c r="T40" s="35">
        <v>3</v>
      </c>
      <c r="U40" s="35">
        <v>9</v>
      </c>
      <c r="V40" s="37">
        <f t="shared" si="0"/>
        <v>5</v>
      </c>
      <c r="W40" s="40">
        <v>2</v>
      </c>
      <c r="X40" s="41">
        <v>0.39583333333333331</v>
      </c>
      <c r="Y40" s="35">
        <v>2</v>
      </c>
      <c r="Z40" s="44" t="s">
        <v>70</v>
      </c>
      <c r="AA40" s="35">
        <v>2</v>
      </c>
      <c r="AB40" s="44" t="s">
        <v>70</v>
      </c>
      <c r="AC40" s="37">
        <f t="shared" si="1"/>
        <v>3</v>
      </c>
    </row>
    <row r="41" spans="1:38" ht="15.75" customHeight="1">
      <c r="A41" s="20"/>
      <c r="B41" s="85"/>
      <c r="C41" s="85"/>
      <c r="D41" s="85"/>
      <c r="E41" s="86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50</v>
      </c>
      <c r="T41" s="35">
        <v>2</v>
      </c>
      <c r="U41" s="35" t="s">
        <v>50</v>
      </c>
      <c r="V41" s="37">
        <f t="shared" si="0"/>
        <v>4</v>
      </c>
      <c r="W41" s="40">
        <v>2</v>
      </c>
      <c r="X41" s="41">
        <v>0.41666666666666669</v>
      </c>
      <c r="Y41" s="35">
        <v>1</v>
      </c>
      <c r="Z41" s="44" t="s">
        <v>70</v>
      </c>
      <c r="AA41" s="35">
        <v>1</v>
      </c>
      <c r="AB41" s="44" t="s">
        <v>70</v>
      </c>
      <c r="AC41" s="37">
        <f t="shared" si="1"/>
        <v>3</v>
      </c>
    </row>
    <row r="42" spans="1:38" ht="15.75" customHeight="1">
      <c r="A42" s="20"/>
      <c r="B42" s="85"/>
      <c r="C42" s="85"/>
      <c r="D42" s="85"/>
      <c r="E42" s="86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35" t="s">
        <v>50</v>
      </c>
      <c r="T42" s="35">
        <v>2</v>
      </c>
      <c r="U42" s="35" t="s">
        <v>50</v>
      </c>
      <c r="V42" s="37">
        <f t="shared" si="0"/>
        <v>4</v>
      </c>
      <c r="W42" s="40">
        <v>2</v>
      </c>
      <c r="X42" s="41">
        <v>0.4375</v>
      </c>
      <c r="Y42" s="35">
        <v>2</v>
      </c>
      <c r="Z42" s="44" t="s">
        <v>70</v>
      </c>
      <c r="AA42" s="35">
        <v>2</v>
      </c>
      <c r="AB42" s="44" t="s">
        <v>70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50</v>
      </c>
      <c r="T43" s="35">
        <v>2</v>
      </c>
      <c r="U43" s="35" t="s">
        <v>50</v>
      </c>
      <c r="V43" s="37">
        <f t="shared" si="0"/>
        <v>4</v>
      </c>
      <c r="W43" s="40">
        <v>2</v>
      </c>
      <c r="X43" s="41">
        <v>0.45833333333333298</v>
      </c>
      <c r="Y43" s="35">
        <v>1</v>
      </c>
      <c r="Z43" s="44" t="s">
        <v>70</v>
      </c>
      <c r="AA43" s="35">
        <v>1</v>
      </c>
      <c r="AB43" s="44" t="s">
        <v>70</v>
      </c>
      <c r="AC43" s="37">
        <f t="shared" si="1"/>
        <v>3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35" t="s">
        <v>50</v>
      </c>
      <c r="T44" s="35">
        <v>2</v>
      </c>
      <c r="U44" s="35" t="s">
        <v>50</v>
      </c>
      <c r="V44" s="37">
        <f t="shared" si="0"/>
        <v>4</v>
      </c>
      <c r="W44" s="40">
        <v>2</v>
      </c>
      <c r="X44" s="41">
        <v>0.47916666666666702</v>
      </c>
      <c r="Y44" s="35">
        <v>2</v>
      </c>
      <c r="Z44" s="44" t="s">
        <v>70</v>
      </c>
      <c r="AA44" s="35">
        <v>2</v>
      </c>
      <c r="AB44" s="44" t="s">
        <v>70</v>
      </c>
      <c r="AC44" s="37">
        <f t="shared" si="1"/>
        <v>3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50</v>
      </c>
      <c r="T45" s="35">
        <v>2</v>
      </c>
      <c r="U45" s="35" t="s">
        <v>50</v>
      </c>
      <c r="V45" s="37">
        <f t="shared" si="0"/>
        <v>4</v>
      </c>
      <c r="W45" s="40">
        <v>2</v>
      </c>
      <c r="X45" s="41">
        <v>0.5</v>
      </c>
      <c r="Y45" s="35">
        <v>1</v>
      </c>
      <c r="Z45" s="44" t="s">
        <v>70</v>
      </c>
      <c r="AA45" s="35">
        <v>1</v>
      </c>
      <c r="AB45" s="44" t="s">
        <v>70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35" t="s">
        <v>50</v>
      </c>
      <c r="T46" s="35">
        <v>2</v>
      </c>
      <c r="U46" s="35" t="s">
        <v>50</v>
      </c>
      <c r="V46" s="37">
        <f t="shared" si="0"/>
        <v>4</v>
      </c>
      <c r="W46" s="40">
        <v>2</v>
      </c>
      <c r="X46" s="41">
        <v>0.52083333333333337</v>
      </c>
      <c r="Y46" s="35">
        <v>2</v>
      </c>
      <c r="Z46" s="44" t="s">
        <v>70</v>
      </c>
      <c r="AA46" s="35">
        <v>2</v>
      </c>
      <c r="AB46" s="44" t="s">
        <v>70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50</v>
      </c>
      <c r="T47" s="35">
        <v>2</v>
      </c>
      <c r="U47" s="35" t="s">
        <v>50</v>
      </c>
      <c r="V47" s="37">
        <f t="shared" si="0"/>
        <v>4</v>
      </c>
      <c r="W47" s="40">
        <v>2</v>
      </c>
      <c r="X47" s="41">
        <v>0.54166666666666663</v>
      </c>
      <c r="Y47" s="35">
        <v>1</v>
      </c>
      <c r="Z47" s="44" t="s">
        <v>70</v>
      </c>
      <c r="AA47" s="35">
        <v>1</v>
      </c>
      <c r="AB47" s="44" t="s">
        <v>70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35" t="s">
        <v>50</v>
      </c>
      <c r="T48" s="35">
        <v>2</v>
      </c>
      <c r="U48" s="35" t="s">
        <v>50</v>
      </c>
      <c r="V48" s="37">
        <f t="shared" si="0"/>
        <v>4</v>
      </c>
      <c r="W48" s="40">
        <v>2</v>
      </c>
      <c r="X48" s="41">
        <v>0.5625</v>
      </c>
      <c r="Y48" s="35">
        <v>2</v>
      </c>
      <c r="Z48" s="44" t="s">
        <v>70</v>
      </c>
      <c r="AA48" s="35">
        <v>2</v>
      </c>
      <c r="AB48" s="44" t="s">
        <v>70</v>
      </c>
      <c r="AC48" s="37">
        <f t="shared" si="1"/>
        <v>3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50</v>
      </c>
      <c r="T49" s="35">
        <v>2</v>
      </c>
      <c r="U49" s="35" t="s">
        <v>50</v>
      </c>
      <c r="V49" s="37">
        <f t="shared" si="0"/>
        <v>4</v>
      </c>
      <c r="W49" s="40">
        <v>2</v>
      </c>
      <c r="X49" s="41">
        <v>0.58333333333333337</v>
      </c>
      <c r="Y49" s="35">
        <v>1</v>
      </c>
      <c r="Z49" s="44" t="s">
        <v>70</v>
      </c>
      <c r="AA49" s="35">
        <v>1</v>
      </c>
      <c r="AB49" s="44" t="s">
        <v>70</v>
      </c>
      <c r="AC49" s="37">
        <f t="shared" si="1"/>
        <v>3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50</v>
      </c>
      <c r="T50" s="35">
        <v>2</v>
      </c>
      <c r="U50" s="35" t="s">
        <v>50</v>
      </c>
      <c r="V50" s="37">
        <f t="shared" si="0"/>
        <v>4</v>
      </c>
      <c r="W50" s="40">
        <v>2</v>
      </c>
      <c r="X50" s="41">
        <v>0.60416666666666663</v>
      </c>
      <c r="Y50" s="35">
        <v>2</v>
      </c>
      <c r="Z50" s="44" t="s">
        <v>70</v>
      </c>
      <c r="AA50" s="35">
        <v>2</v>
      </c>
      <c r="AB50" s="44" t="s">
        <v>70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50</v>
      </c>
      <c r="T51" s="35">
        <v>2</v>
      </c>
      <c r="U51" s="35" t="s">
        <v>50</v>
      </c>
      <c r="V51" s="37">
        <f t="shared" si="0"/>
        <v>4</v>
      </c>
      <c r="W51" s="40">
        <v>2</v>
      </c>
      <c r="X51" s="41">
        <v>0.625</v>
      </c>
      <c r="Y51" s="35">
        <v>1</v>
      </c>
      <c r="Z51" s="44" t="s">
        <v>70</v>
      </c>
      <c r="AA51" s="35">
        <v>1</v>
      </c>
      <c r="AB51" s="44" t="s">
        <v>70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50</v>
      </c>
      <c r="T52" s="35">
        <v>2</v>
      </c>
      <c r="U52" s="35" t="s">
        <v>50</v>
      </c>
      <c r="V52" s="37">
        <f t="shared" si="0"/>
        <v>4</v>
      </c>
      <c r="W52" s="40">
        <v>2</v>
      </c>
      <c r="X52" s="41">
        <v>0.64583333333333337</v>
      </c>
      <c r="Y52" s="35">
        <v>2</v>
      </c>
      <c r="Z52" s="44" t="s">
        <v>70</v>
      </c>
      <c r="AA52" s="35">
        <v>2</v>
      </c>
      <c r="AB52" s="44" t="s">
        <v>70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50</v>
      </c>
      <c r="T53" s="35">
        <v>2</v>
      </c>
      <c r="U53" s="35" t="s">
        <v>50</v>
      </c>
      <c r="V53" s="37">
        <f t="shared" si="0"/>
        <v>4</v>
      </c>
      <c r="W53" s="40">
        <v>2</v>
      </c>
      <c r="X53" s="41">
        <v>0.66666666666666663</v>
      </c>
      <c r="Y53" s="35">
        <v>1</v>
      </c>
      <c r="Z53" s="44" t="s">
        <v>70</v>
      </c>
      <c r="AA53" s="35">
        <v>1</v>
      </c>
      <c r="AB53" s="44" t="s">
        <v>70</v>
      </c>
      <c r="AC53" s="37">
        <f t="shared" si="1"/>
        <v>3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50</v>
      </c>
      <c r="T54" s="35">
        <v>2</v>
      </c>
      <c r="U54" s="35" t="s">
        <v>50</v>
      </c>
      <c r="V54" s="37">
        <f t="shared" si="0"/>
        <v>4</v>
      </c>
      <c r="W54" s="40">
        <v>2</v>
      </c>
      <c r="X54" s="41">
        <v>0.6875</v>
      </c>
      <c r="Y54" s="35">
        <v>2</v>
      </c>
      <c r="Z54" s="44" t="s">
        <v>70</v>
      </c>
      <c r="AA54" s="35">
        <v>2</v>
      </c>
      <c r="AB54" s="44" t="s">
        <v>70</v>
      </c>
      <c r="AC54" s="37">
        <f t="shared" si="1"/>
        <v>4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50</v>
      </c>
      <c r="T55" s="35">
        <v>2</v>
      </c>
      <c r="U55" s="35" t="s">
        <v>50</v>
      </c>
      <c r="V55" s="37">
        <f t="shared" si="0"/>
        <v>5</v>
      </c>
      <c r="W55" s="40">
        <v>2</v>
      </c>
      <c r="X55" s="41">
        <v>0.70833333333333337</v>
      </c>
      <c r="Y55" s="35">
        <v>2</v>
      </c>
      <c r="Z55" s="35" t="s">
        <v>50</v>
      </c>
      <c r="AA55" s="35">
        <v>2</v>
      </c>
      <c r="AB55" s="35" t="s">
        <v>50</v>
      </c>
      <c r="AC55" s="37">
        <f t="shared" si="1"/>
        <v>4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3</v>
      </c>
      <c r="S56" s="35" t="s">
        <v>72</v>
      </c>
      <c r="T56" s="35">
        <v>3</v>
      </c>
      <c r="U56" s="35" t="s">
        <v>72</v>
      </c>
      <c r="V56" s="37">
        <f t="shared" si="0"/>
        <v>5</v>
      </c>
      <c r="W56" s="40">
        <v>2</v>
      </c>
      <c r="X56" s="41">
        <v>0.72916666666666663</v>
      </c>
      <c r="Y56" s="35">
        <v>2</v>
      </c>
      <c r="Z56" s="35" t="s">
        <v>50</v>
      </c>
      <c r="AA56" s="35">
        <v>2</v>
      </c>
      <c r="AB56" s="35" t="s">
        <v>50</v>
      </c>
      <c r="AC56" s="37">
        <f t="shared" si="1"/>
        <v>4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72</v>
      </c>
      <c r="T57" s="35">
        <v>2</v>
      </c>
      <c r="U57" s="35" t="s">
        <v>72</v>
      </c>
      <c r="V57" s="37">
        <f t="shared" si="0"/>
        <v>5</v>
      </c>
      <c r="W57" s="40">
        <v>2</v>
      </c>
      <c r="X57" s="41">
        <v>0.75</v>
      </c>
      <c r="Y57" s="35">
        <v>2</v>
      </c>
      <c r="Z57" s="35" t="s">
        <v>50</v>
      </c>
      <c r="AA57" s="35">
        <v>2</v>
      </c>
      <c r="AB57" s="35" t="s">
        <v>50</v>
      </c>
      <c r="AC57" s="37">
        <f t="shared" si="1"/>
        <v>4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3</v>
      </c>
      <c r="S58" s="35" t="s">
        <v>72</v>
      </c>
      <c r="T58" s="35">
        <v>3</v>
      </c>
      <c r="U58" s="35" t="s">
        <v>72</v>
      </c>
      <c r="V58" s="37">
        <f t="shared" si="0"/>
        <v>5</v>
      </c>
      <c r="W58" s="40">
        <v>2</v>
      </c>
      <c r="X58" s="41">
        <v>0.77083333333333337</v>
      </c>
      <c r="Y58" s="35">
        <v>2</v>
      </c>
      <c r="Z58" s="35" t="s">
        <v>50</v>
      </c>
      <c r="AA58" s="35">
        <v>2</v>
      </c>
      <c r="AB58" s="35" t="s">
        <v>50</v>
      </c>
      <c r="AC58" s="37">
        <f t="shared" si="1"/>
        <v>4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35" t="s">
        <v>72</v>
      </c>
      <c r="T59" s="35">
        <v>2</v>
      </c>
      <c r="U59" s="35" t="s">
        <v>72</v>
      </c>
      <c r="V59" s="37">
        <f t="shared" si="0"/>
        <v>3</v>
      </c>
      <c r="W59" s="40">
        <v>2</v>
      </c>
      <c r="X59" s="41">
        <v>0.79166666666666663</v>
      </c>
      <c r="Y59" s="35">
        <v>2</v>
      </c>
      <c r="Z59" s="35" t="s">
        <v>50</v>
      </c>
      <c r="AA59" s="35">
        <v>2</v>
      </c>
      <c r="AB59" s="35" t="s">
        <v>50</v>
      </c>
      <c r="AC59" s="37">
        <f t="shared" si="1"/>
        <v>4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1</v>
      </c>
      <c r="S60" s="35" t="s">
        <v>70</v>
      </c>
      <c r="T60" s="35">
        <v>1</v>
      </c>
      <c r="U60" s="35" t="s">
        <v>70</v>
      </c>
      <c r="V60" s="37">
        <f t="shared" si="0"/>
        <v>3</v>
      </c>
      <c r="W60" s="40">
        <v>2</v>
      </c>
      <c r="X60" s="41">
        <v>0.8125</v>
      </c>
      <c r="Y60" s="35">
        <v>2</v>
      </c>
      <c r="Z60" s="35" t="s">
        <v>50</v>
      </c>
      <c r="AA60" s="35">
        <v>2</v>
      </c>
      <c r="AB60" s="35" t="s">
        <v>50</v>
      </c>
      <c r="AC60" s="37">
        <f t="shared" si="1"/>
        <v>4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2</v>
      </c>
      <c r="S61" s="35" t="s">
        <v>70</v>
      </c>
      <c r="T61" s="35">
        <v>2</v>
      </c>
      <c r="U61" s="35" t="s">
        <v>70</v>
      </c>
      <c r="V61" s="37">
        <f t="shared" si="0"/>
        <v>3</v>
      </c>
      <c r="W61" s="40">
        <v>2</v>
      </c>
      <c r="X61" s="41">
        <v>0.83333333333333337</v>
      </c>
      <c r="Y61" s="35">
        <v>2</v>
      </c>
      <c r="Z61" s="35" t="s">
        <v>50</v>
      </c>
      <c r="AA61" s="35">
        <v>2</v>
      </c>
      <c r="AB61" s="35" t="s">
        <v>50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70</v>
      </c>
      <c r="T62" s="35">
        <v>1</v>
      </c>
      <c r="U62" s="35" t="s">
        <v>70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73</v>
      </c>
      <c r="AA62" s="35">
        <v>1</v>
      </c>
      <c r="AB62" s="35" t="s">
        <v>73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2</v>
      </c>
      <c r="S63" s="35" t="s">
        <v>70</v>
      </c>
      <c r="T63" s="35">
        <v>2</v>
      </c>
      <c r="U63" s="35" t="s">
        <v>70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73</v>
      </c>
      <c r="AA63" s="35">
        <v>1</v>
      </c>
      <c r="AB63" s="35" t="s">
        <v>73</v>
      </c>
      <c r="AC63" s="37">
        <f t="shared" si="1"/>
        <v>3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70</v>
      </c>
      <c r="T64" s="35">
        <v>1</v>
      </c>
      <c r="U64" s="35" t="s">
        <v>70</v>
      </c>
      <c r="V64" s="37">
        <f t="shared" si="0"/>
        <v>3</v>
      </c>
      <c r="W64" s="40">
        <v>2</v>
      </c>
      <c r="X64" s="41">
        <v>0.89583333333333304</v>
      </c>
      <c r="Y64" s="35">
        <v>2</v>
      </c>
      <c r="Z64" s="35" t="s">
        <v>73</v>
      </c>
      <c r="AA64" s="35">
        <v>2</v>
      </c>
      <c r="AB64" s="35" t="s">
        <v>73</v>
      </c>
      <c r="AC64" s="37">
        <f t="shared" si="1"/>
        <v>3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2</v>
      </c>
      <c r="S65" s="35" t="s">
        <v>70</v>
      </c>
      <c r="T65" s="35">
        <v>2</v>
      </c>
      <c r="U65" s="35" t="s">
        <v>70</v>
      </c>
      <c r="V65" s="37">
        <f t="shared" si="0"/>
        <v>3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1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2</v>
      </c>
      <c r="W66" s="40">
        <v>2</v>
      </c>
      <c r="X66" s="41">
        <v>0.9375</v>
      </c>
      <c r="Y66" s="35">
        <v>0</v>
      </c>
      <c r="Z66" s="35" t="s">
        <v>47</v>
      </c>
      <c r="AA66" s="35">
        <v>0</v>
      </c>
      <c r="AB66" s="35" t="s">
        <v>47</v>
      </c>
      <c r="AC66" s="37">
        <f t="shared" si="1"/>
        <v>0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1</v>
      </c>
      <c r="S67" s="35" t="s">
        <v>49</v>
      </c>
      <c r="T67" s="35">
        <v>1</v>
      </c>
      <c r="U67" s="35" t="s">
        <v>49</v>
      </c>
      <c r="V67" s="37">
        <f t="shared" si="0"/>
        <v>1</v>
      </c>
      <c r="W67" s="40">
        <v>2</v>
      </c>
      <c r="X67" s="41">
        <v>0.95833333333333337</v>
      </c>
      <c r="Y67" s="35">
        <v>0</v>
      </c>
      <c r="Z67" s="35" t="s">
        <v>47</v>
      </c>
      <c r="AA67" s="35">
        <v>0</v>
      </c>
      <c r="AB67" s="35" t="s">
        <v>47</v>
      </c>
      <c r="AC67" s="37">
        <f t="shared" si="1"/>
        <v>0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0</v>
      </c>
      <c r="S68" s="35" t="s">
        <v>47</v>
      </c>
      <c r="T68" s="35">
        <v>0</v>
      </c>
      <c r="U68" s="35" t="s">
        <v>47</v>
      </c>
      <c r="V68" s="37">
        <f t="shared" si="0"/>
        <v>0</v>
      </c>
      <c r="W68" s="40">
        <v>2</v>
      </c>
      <c r="X68" s="41">
        <v>0.97916666666666663</v>
      </c>
      <c r="Y68" s="35">
        <v>0</v>
      </c>
      <c r="Z68" s="35" t="s">
        <v>47</v>
      </c>
      <c r="AA68" s="35">
        <v>0</v>
      </c>
      <c r="AB68" s="35" t="s">
        <v>47</v>
      </c>
      <c r="AC68" s="37">
        <f t="shared" si="1"/>
        <v>0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0</v>
      </c>
      <c r="S69" s="35" t="s">
        <v>47</v>
      </c>
      <c r="T69" s="35">
        <v>0</v>
      </c>
      <c r="U69" s="35" t="s">
        <v>47</v>
      </c>
      <c r="V69" s="37">
        <f t="shared" si="0"/>
        <v>0</v>
      </c>
      <c r="W69" s="40">
        <v>2</v>
      </c>
      <c r="X69" s="41">
        <v>0</v>
      </c>
      <c r="Y69" s="35">
        <v>0</v>
      </c>
      <c r="Z69" s="35" t="s">
        <v>47</v>
      </c>
      <c r="AA69" s="35">
        <v>0</v>
      </c>
      <c r="AB69" s="35" t="s">
        <v>47</v>
      </c>
      <c r="AC69" s="37">
        <f t="shared" si="1"/>
        <v>0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0</v>
      </c>
      <c r="Z70" s="35" t="s">
        <v>47</v>
      </c>
      <c r="AA70" s="35">
        <v>0</v>
      </c>
      <c r="AB70" s="35" t="s">
        <v>47</v>
      </c>
      <c r="AC70" s="37">
        <f t="shared" si="1"/>
        <v>0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74" t="s">
        <v>44</v>
      </c>
      <c r="Q75" s="75"/>
      <c r="R75" s="47">
        <f>SUM(R27:R74)</f>
        <v>76</v>
      </c>
      <c r="S75" s="47"/>
      <c r="T75" s="47">
        <f>SUM(T27:T74)</f>
        <v>76</v>
      </c>
      <c r="U75" s="47"/>
      <c r="V75" s="33"/>
      <c r="W75" s="74" t="s">
        <v>44</v>
      </c>
      <c r="X75" s="75"/>
      <c r="Y75" s="47">
        <f>SUM(Y27:Y74)</f>
        <v>53</v>
      </c>
      <c r="Z75" s="47"/>
      <c r="AA75" s="47">
        <f>SUM(AA27:AA74)</f>
        <v>53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87" t="s">
        <v>54</v>
      </c>
      <c r="E102" s="87"/>
      <c r="F102" s="87"/>
      <c r="G102" s="87"/>
      <c r="H102" s="87"/>
      <c r="I102" s="87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10" t="s">
        <v>55</v>
      </c>
      <c r="C104" s="88" t="s">
        <v>56</v>
      </c>
      <c r="D104" s="84" t="s">
        <v>57</v>
      </c>
      <c r="E104" s="84" t="s">
        <v>58</v>
      </c>
      <c r="F104" s="84" t="s">
        <v>59</v>
      </c>
      <c r="G104" s="84" t="s">
        <v>60</v>
      </c>
      <c r="H104" s="84" t="s">
        <v>61</v>
      </c>
      <c r="I104" s="110" t="s">
        <v>62</v>
      </c>
      <c r="J104" s="110" t="s">
        <v>63</v>
      </c>
      <c r="P104" s="76" t="s">
        <v>5</v>
      </c>
      <c r="Q104" s="76" t="s">
        <v>41</v>
      </c>
      <c r="R104" s="79" t="s">
        <v>42</v>
      </c>
      <c r="S104" s="80"/>
      <c r="T104" s="79" t="s">
        <v>43</v>
      </c>
      <c r="U104" s="80"/>
      <c r="V104" s="52"/>
      <c r="W104" s="76" t="s">
        <v>5</v>
      </c>
      <c r="X104" s="76" t="s">
        <v>41</v>
      </c>
      <c r="Y104" s="79" t="s">
        <v>42</v>
      </c>
      <c r="Z104" s="80"/>
      <c r="AA104" s="79" t="s">
        <v>43</v>
      </c>
      <c r="AB104" s="80"/>
      <c r="AH104" s="1"/>
    </row>
    <row r="105" spans="1:34" ht="15.75" customHeight="1">
      <c r="B105" s="110"/>
      <c r="C105" s="89"/>
      <c r="D105" s="84"/>
      <c r="E105" s="84"/>
      <c r="F105" s="84"/>
      <c r="G105" s="84"/>
      <c r="H105" s="84"/>
      <c r="I105" s="110"/>
      <c r="J105" s="110"/>
      <c r="P105" s="77"/>
      <c r="Q105" s="77"/>
      <c r="R105" s="81" t="s">
        <v>44</v>
      </c>
      <c r="S105" s="81" t="s">
        <v>45</v>
      </c>
      <c r="T105" s="81" t="s">
        <v>64</v>
      </c>
      <c r="U105" s="81" t="s">
        <v>45</v>
      </c>
      <c r="V105" s="52"/>
      <c r="W105" s="77"/>
      <c r="X105" s="77"/>
      <c r="Y105" s="81" t="s">
        <v>44</v>
      </c>
      <c r="Z105" s="81" t="s">
        <v>45</v>
      </c>
      <c r="AA105" s="81" t="s">
        <v>44</v>
      </c>
      <c r="AB105" s="81" t="s">
        <v>45</v>
      </c>
      <c r="AH105" s="1"/>
    </row>
    <row r="106" spans="1:34" ht="15.75" customHeight="1">
      <c r="B106" s="110"/>
      <c r="C106" s="89"/>
      <c r="D106" s="84"/>
      <c r="E106" s="84"/>
      <c r="F106" s="84"/>
      <c r="G106" s="84"/>
      <c r="H106" s="84"/>
      <c r="I106" s="110"/>
      <c r="J106" s="110"/>
      <c r="P106" s="77"/>
      <c r="Q106" s="77"/>
      <c r="R106" s="82"/>
      <c r="S106" s="82"/>
      <c r="T106" s="82"/>
      <c r="U106" s="82"/>
      <c r="V106" s="52"/>
      <c r="W106" s="77"/>
      <c r="X106" s="77"/>
      <c r="Y106" s="82"/>
      <c r="Z106" s="82"/>
      <c r="AA106" s="82"/>
      <c r="AB106" s="82"/>
    </row>
    <row r="107" spans="1:34" ht="15.75" customHeight="1">
      <c r="B107" s="110"/>
      <c r="C107" s="89"/>
      <c r="D107" s="84"/>
      <c r="E107" s="84"/>
      <c r="F107" s="84"/>
      <c r="G107" s="84"/>
      <c r="H107" s="84"/>
      <c r="I107" s="110"/>
      <c r="J107" s="110"/>
      <c r="P107" s="77"/>
      <c r="Q107" s="77"/>
      <c r="R107" s="82"/>
      <c r="S107" s="82"/>
      <c r="T107" s="82"/>
      <c r="U107" s="82"/>
      <c r="V107" s="52"/>
      <c r="W107" s="77"/>
      <c r="X107" s="77"/>
      <c r="Y107" s="82"/>
      <c r="Z107" s="82"/>
      <c r="AA107" s="82"/>
      <c r="AB107" s="82"/>
    </row>
    <row r="108" spans="1:34" ht="15.75" customHeight="1">
      <c r="B108" s="110"/>
      <c r="C108" s="89"/>
      <c r="D108" s="84"/>
      <c r="E108" s="84"/>
      <c r="F108" s="84"/>
      <c r="G108" s="84"/>
      <c r="H108" s="84"/>
      <c r="I108" s="110"/>
      <c r="J108" s="110"/>
      <c r="P108" s="77"/>
      <c r="Q108" s="77"/>
      <c r="R108" s="82"/>
      <c r="S108" s="82"/>
      <c r="T108" s="82"/>
      <c r="U108" s="82"/>
      <c r="V108" s="52"/>
      <c r="W108" s="77"/>
      <c r="X108" s="77"/>
      <c r="Y108" s="82"/>
      <c r="Z108" s="82"/>
      <c r="AA108" s="82"/>
      <c r="AB108" s="82"/>
    </row>
    <row r="109" spans="1:34" ht="15.75" customHeight="1">
      <c r="B109" s="110"/>
      <c r="C109" s="89"/>
      <c r="D109" s="84"/>
      <c r="E109" s="84"/>
      <c r="F109" s="84"/>
      <c r="G109" s="84"/>
      <c r="H109" s="84"/>
      <c r="I109" s="110"/>
      <c r="J109" s="110"/>
      <c r="P109" s="78"/>
      <c r="Q109" s="78"/>
      <c r="R109" s="83"/>
      <c r="S109" s="83"/>
      <c r="T109" s="83"/>
      <c r="U109" s="83"/>
      <c r="V109" s="52"/>
      <c r="W109" s="78"/>
      <c r="X109" s="78"/>
      <c r="Y109" s="83"/>
      <c r="Z109" s="83"/>
      <c r="AA109" s="83"/>
      <c r="AB109" s="83"/>
    </row>
    <row r="110" spans="1:34" ht="15.75" customHeight="1">
      <c r="B110" s="110"/>
      <c r="C110" s="89"/>
      <c r="D110" s="84"/>
      <c r="E110" s="84"/>
      <c r="F110" s="84"/>
      <c r="G110" s="84"/>
      <c r="H110" s="84"/>
      <c r="I110" s="110"/>
      <c r="J110" s="110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10"/>
      <c r="C111" s="90"/>
      <c r="D111" s="84"/>
      <c r="E111" s="84"/>
      <c r="F111" s="84"/>
      <c r="G111" s="84"/>
      <c r="H111" s="84"/>
      <c r="I111" s="110"/>
      <c r="J111" s="110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5693</v>
      </c>
      <c r="B112" s="58">
        <v>1</v>
      </c>
      <c r="C112" s="59" t="s">
        <v>155</v>
      </c>
      <c r="D112" s="1" t="s">
        <v>156</v>
      </c>
      <c r="E112" s="61">
        <v>55.741563488455398</v>
      </c>
      <c r="F112" s="61">
        <v>37.414575253877402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1079</v>
      </c>
      <c r="B113" s="58">
        <f t="shared" ref="B113:B176" si="4">IF(C113=" ","",IF(C113=$L$9,B112,B112+1))</f>
        <v>2</v>
      </c>
      <c r="C113" s="59" t="s">
        <v>95</v>
      </c>
      <c r="D113" s="1" t="s">
        <v>156</v>
      </c>
      <c r="E113" s="61">
        <v>55.741492163575302</v>
      </c>
      <c r="F113" s="61">
        <v>37.415339636568</v>
      </c>
      <c r="G113" s="58">
        <f t="shared" ref="G113:G126" si="5">IF(M113&gt;0,0,IF(N113&gt;0,1,""))</f>
        <v>0</v>
      </c>
      <c r="H113" s="62">
        <v>4.8000000000000001E-2</v>
      </c>
      <c r="I113" s="63">
        <f>IFERROR(IF(IF(ISERROR(H113-H112),"",H113-H112)&lt;0,"",H113-H112)," ")</f>
        <v>4.8000000000000001E-2</v>
      </c>
      <c r="J113" s="58">
        <f t="shared" ref="J113:J126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5694</v>
      </c>
      <c r="B114" s="58">
        <f t="shared" si="4"/>
        <v>3</v>
      </c>
      <c r="C114" s="59" t="s">
        <v>114</v>
      </c>
      <c r="D114" s="1" t="s">
        <v>136</v>
      </c>
      <c r="E114" s="61">
        <v>55.740236811621401</v>
      </c>
      <c r="F114" s="61">
        <v>37.418431005226701</v>
      </c>
      <c r="G114" s="58">
        <f t="shared" si="5"/>
        <v>0</v>
      </c>
      <c r="H114" s="62">
        <v>0.32500000000000001</v>
      </c>
      <c r="I114" s="63">
        <f t="shared" ref="I114:I177" si="7">IFERROR(IF(IF(ISERROR(H114-H113),"",H114-H113)&lt;0,"",H114-H113)," ")</f>
        <v>0.27700000000000002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0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0</v>
      </c>
      <c r="AH114" s="65"/>
    </row>
    <row r="115" spans="1:34" ht="15.75" customHeight="1">
      <c r="A115" s="57">
        <v>2680</v>
      </c>
      <c r="B115" s="58">
        <f t="shared" si="4"/>
        <v>4</v>
      </c>
      <c r="C115" s="59" t="s">
        <v>137</v>
      </c>
      <c r="D115" s="1" t="s">
        <v>136</v>
      </c>
      <c r="E115" s="61">
        <v>55.738561593290299</v>
      </c>
      <c r="F115" s="61">
        <v>37.421959597409703</v>
      </c>
      <c r="G115" s="58">
        <f t="shared" si="5"/>
        <v>0</v>
      </c>
      <c r="H115" s="62">
        <v>0.61499999999999999</v>
      </c>
      <c r="I115" s="63">
        <f t="shared" si="7"/>
        <v>0.28999999999999998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0</v>
      </c>
      <c r="S115" s="22" t="s">
        <v>47</v>
      </c>
      <c r="T115" s="22">
        <v>0</v>
      </c>
      <c r="U115" s="22" t="s">
        <v>47</v>
      </c>
      <c r="V115" s="37">
        <f t="shared" si="2"/>
        <v>1</v>
      </c>
      <c r="W115" s="40">
        <v>4</v>
      </c>
      <c r="X115" s="39">
        <v>0.22916666666666666</v>
      </c>
      <c r="Y115" s="22">
        <v>0</v>
      </c>
      <c r="Z115" s="22" t="s">
        <v>47</v>
      </c>
      <c r="AA115" s="22">
        <v>0</v>
      </c>
      <c r="AB115" s="22" t="s">
        <v>47</v>
      </c>
      <c r="AC115" s="37">
        <f t="shared" si="3"/>
        <v>1</v>
      </c>
      <c r="AH115" s="65"/>
    </row>
    <row r="116" spans="1:34" ht="15.75" customHeight="1">
      <c r="A116" s="57">
        <v>2681</v>
      </c>
      <c r="B116" s="58">
        <f t="shared" si="4"/>
        <v>5</v>
      </c>
      <c r="C116" s="59" t="s">
        <v>138</v>
      </c>
      <c r="D116" s="1" t="s">
        <v>136</v>
      </c>
      <c r="E116" s="61">
        <v>55.736577082804097</v>
      </c>
      <c r="F116" s="61">
        <v>37.426048106634497</v>
      </c>
      <c r="G116" s="58">
        <f t="shared" si="5"/>
        <v>0</v>
      </c>
      <c r="H116" s="62">
        <v>0.95399999999999996</v>
      </c>
      <c r="I116" s="63">
        <f t="shared" si="7"/>
        <v>0.33899999999999997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1</v>
      </c>
      <c r="S116" s="22" t="s">
        <v>49</v>
      </c>
      <c r="T116" s="22">
        <v>1</v>
      </c>
      <c r="U116" s="22" t="s">
        <v>49</v>
      </c>
      <c r="V116" s="37">
        <f t="shared" si="2"/>
        <v>2</v>
      </c>
      <c r="W116" s="40">
        <v>4</v>
      </c>
      <c r="X116" s="39">
        <v>0.25</v>
      </c>
      <c r="Y116" s="22">
        <v>1</v>
      </c>
      <c r="Z116" s="22" t="s">
        <v>49</v>
      </c>
      <c r="AA116" s="22">
        <v>1</v>
      </c>
      <c r="AB116" s="22" t="s">
        <v>49</v>
      </c>
      <c r="AC116" s="37">
        <f t="shared" si="3"/>
        <v>2</v>
      </c>
      <c r="AH116" s="65"/>
    </row>
    <row r="117" spans="1:34" ht="15.75" customHeight="1">
      <c r="A117" s="57">
        <v>2555</v>
      </c>
      <c r="B117" s="58">
        <f t="shared" si="4"/>
        <v>6</v>
      </c>
      <c r="C117" s="59" t="s">
        <v>139</v>
      </c>
      <c r="D117" s="1" t="s">
        <v>136</v>
      </c>
      <c r="E117" s="61">
        <v>55.734753873447701</v>
      </c>
      <c r="F117" s="61">
        <v>37.429899775462196</v>
      </c>
      <c r="G117" s="58">
        <f t="shared" si="5"/>
        <v>0</v>
      </c>
      <c r="H117" s="62">
        <v>1.27</v>
      </c>
      <c r="I117" s="63">
        <f t="shared" si="7"/>
        <v>0.31600000000000006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1</v>
      </c>
      <c r="S117" s="22" t="s">
        <v>49</v>
      </c>
      <c r="T117" s="22">
        <v>1</v>
      </c>
      <c r="U117" s="22" t="s">
        <v>49</v>
      </c>
      <c r="V117" s="37">
        <f t="shared" si="2"/>
        <v>4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3</v>
      </c>
      <c r="AH117" s="65"/>
    </row>
    <row r="118" spans="1:34" ht="15.75" customHeight="1">
      <c r="A118" s="57">
        <v>5597</v>
      </c>
      <c r="B118" s="58">
        <f t="shared" si="4"/>
        <v>7</v>
      </c>
      <c r="C118" s="59" t="s">
        <v>145</v>
      </c>
      <c r="D118" s="1" t="s">
        <v>143</v>
      </c>
      <c r="E118" s="61">
        <v>55.7337975443725</v>
      </c>
      <c r="F118" s="61">
        <v>37.423029624098803</v>
      </c>
      <c r="G118" s="58">
        <f t="shared" si="5"/>
        <v>0</v>
      </c>
      <c r="H118" s="62">
        <v>1.984</v>
      </c>
      <c r="I118" s="63">
        <f t="shared" si="7"/>
        <v>0.71399999999999997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2</v>
      </c>
      <c r="Z118" s="22" t="s">
        <v>73</v>
      </c>
      <c r="AA118" s="22">
        <v>2</v>
      </c>
      <c r="AB118" s="22" t="s">
        <v>73</v>
      </c>
      <c r="AC118" s="37">
        <f t="shared" si="3"/>
        <v>3</v>
      </c>
      <c r="AH118" s="65"/>
    </row>
    <row r="119" spans="1:34" ht="15.75" customHeight="1">
      <c r="A119" s="57">
        <v>5598</v>
      </c>
      <c r="B119" s="58">
        <f t="shared" si="4"/>
        <v>8</v>
      </c>
      <c r="C119" s="59" t="s">
        <v>146</v>
      </c>
      <c r="D119" s="1" t="s">
        <v>143</v>
      </c>
      <c r="E119" s="61">
        <v>55.733843556854502</v>
      </c>
      <c r="F119" s="61">
        <v>37.418055723845796</v>
      </c>
      <c r="G119" s="58">
        <f t="shared" si="5"/>
        <v>0</v>
      </c>
      <c r="H119" s="62">
        <v>2.2970000000000002</v>
      </c>
      <c r="I119" s="63">
        <f t="shared" si="7"/>
        <v>0.31300000000000017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3</v>
      </c>
      <c r="S119" s="22">
        <v>10</v>
      </c>
      <c r="T119" s="22">
        <v>3</v>
      </c>
      <c r="U119" s="22">
        <v>10</v>
      </c>
      <c r="V119" s="37">
        <f t="shared" si="2"/>
        <v>6</v>
      </c>
      <c r="W119" s="40">
        <v>4</v>
      </c>
      <c r="X119" s="39">
        <v>0.3125</v>
      </c>
      <c r="Y119" s="22">
        <v>1</v>
      </c>
      <c r="Z119" s="22" t="s">
        <v>73</v>
      </c>
      <c r="AA119" s="22">
        <v>1</v>
      </c>
      <c r="AB119" s="22" t="s">
        <v>73</v>
      </c>
      <c r="AC119" s="37">
        <f t="shared" si="3"/>
        <v>3</v>
      </c>
      <c r="AH119" s="65"/>
    </row>
    <row r="120" spans="1:34" ht="15.75" customHeight="1">
      <c r="A120" s="57">
        <v>5070</v>
      </c>
      <c r="B120" s="58">
        <f t="shared" si="4"/>
        <v>9</v>
      </c>
      <c r="C120" s="59" t="s">
        <v>147</v>
      </c>
      <c r="D120" s="1" t="s">
        <v>143</v>
      </c>
      <c r="E120" s="61">
        <v>55.733907270886903</v>
      </c>
      <c r="F120" s="61">
        <v>37.409307096057503</v>
      </c>
      <c r="G120" s="58">
        <f t="shared" si="5"/>
        <v>0</v>
      </c>
      <c r="H120" s="62">
        <v>2.8460000000000001</v>
      </c>
      <c r="I120" s="63">
        <f t="shared" si="7"/>
        <v>0.54899999999999993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10</v>
      </c>
      <c r="T120" s="22">
        <v>3</v>
      </c>
      <c r="U120" s="22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2</v>
      </c>
      <c r="Z120" s="22" t="s">
        <v>72</v>
      </c>
      <c r="AA120" s="22">
        <v>2</v>
      </c>
      <c r="AB120" s="22" t="s">
        <v>72</v>
      </c>
      <c r="AC120" s="37">
        <f t="shared" si="3"/>
        <v>5</v>
      </c>
      <c r="AH120" s="65"/>
    </row>
    <row r="121" spans="1:34" ht="15.75" customHeight="1">
      <c r="A121" s="57">
        <v>5599</v>
      </c>
      <c r="B121" s="58">
        <f t="shared" si="4"/>
        <v>10</v>
      </c>
      <c r="C121" s="59" t="s">
        <v>148</v>
      </c>
      <c r="D121" s="1" t="s">
        <v>143</v>
      </c>
      <c r="E121" s="61">
        <v>55.733968619240599</v>
      </c>
      <c r="F121" s="61">
        <v>37.402146680817602</v>
      </c>
      <c r="G121" s="58">
        <f t="shared" si="5"/>
        <v>0</v>
      </c>
      <c r="H121" s="62">
        <v>3.2959999999999998</v>
      </c>
      <c r="I121" s="63">
        <f t="shared" si="7"/>
        <v>0.44999999999999973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3</v>
      </c>
      <c r="S121" s="22">
        <v>10</v>
      </c>
      <c r="T121" s="22">
        <v>3</v>
      </c>
      <c r="U121" s="22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3</v>
      </c>
      <c r="Z121" s="22" t="s">
        <v>72</v>
      </c>
      <c r="AA121" s="22">
        <v>3</v>
      </c>
      <c r="AB121" s="22" t="s">
        <v>72</v>
      </c>
      <c r="AC121" s="37">
        <f t="shared" si="3"/>
        <v>4</v>
      </c>
      <c r="AH121" s="65"/>
    </row>
    <row r="122" spans="1:34" ht="15.75" customHeight="1">
      <c r="A122" s="57">
        <v>5600</v>
      </c>
      <c r="B122" s="58">
        <f t="shared" si="4"/>
        <v>11</v>
      </c>
      <c r="C122" s="59" t="s">
        <v>149</v>
      </c>
      <c r="D122" s="1" t="s">
        <v>143</v>
      </c>
      <c r="E122" s="61">
        <v>55.734006303024003</v>
      </c>
      <c r="F122" s="61">
        <v>37.393397909439699</v>
      </c>
      <c r="G122" s="58">
        <f t="shared" si="5"/>
        <v>0</v>
      </c>
      <c r="H122" s="62">
        <v>3.8450000000000002</v>
      </c>
      <c r="I122" s="63">
        <f t="shared" si="7"/>
        <v>0.54900000000000038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37">
        <f t="shared" si="2"/>
        <v>6</v>
      </c>
      <c r="W122" s="40">
        <v>4</v>
      </c>
      <c r="X122" s="39">
        <v>0.375</v>
      </c>
      <c r="Y122" s="22">
        <v>1</v>
      </c>
      <c r="Z122" s="22" t="s">
        <v>70</v>
      </c>
      <c r="AA122" s="22">
        <v>1</v>
      </c>
      <c r="AB122" s="22" t="s">
        <v>70</v>
      </c>
      <c r="AC122" s="37">
        <f t="shared" si="3"/>
        <v>3</v>
      </c>
      <c r="AH122" s="65"/>
    </row>
    <row r="123" spans="1:34" ht="15.75" customHeight="1">
      <c r="A123" s="57">
        <v>5601</v>
      </c>
      <c r="B123" s="58">
        <f t="shared" si="4"/>
        <v>12</v>
      </c>
      <c r="C123" s="59" t="s">
        <v>157</v>
      </c>
      <c r="D123" s="1" t="s">
        <v>143</v>
      </c>
      <c r="E123" s="61">
        <v>55.732916525944802</v>
      </c>
      <c r="F123" s="61">
        <v>37.384604802514303</v>
      </c>
      <c r="G123" s="58">
        <f t="shared" si="5"/>
        <v>0</v>
      </c>
      <c r="H123" s="62">
        <v>4.4139999999999997</v>
      </c>
      <c r="I123" s="63">
        <f t="shared" si="7"/>
        <v>0.56899999999999951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3</v>
      </c>
      <c r="S123" s="22">
        <v>10</v>
      </c>
      <c r="T123" s="22">
        <v>3</v>
      </c>
      <c r="U123" s="22">
        <v>10</v>
      </c>
      <c r="V123" s="37">
        <f t="shared" si="2"/>
        <v>5</v>
      </c>
      <c r="W123" s="40">
        <v>4</v>
      </c>
      <c r="X123" s="39">
        <v>0.39583333333333331</v>
      </c>
      <c r="Y123" s="22">
        <v>2</v>
      </c>
      <c r="Z123" s="22" t="s">
        <v>70</v>
      </c>
      <c r="AA123" s="22">
        <v>2</v>
      </c>
      <c r="AB123" s="22" t="s">
        <v>70</v>
      </c>
      <c r="AC123" s="37">
        <f t="shared" si="3"/>
        <v>3</v>
      </c>
      <c r="AH123" s="65"/>
    </row>
    <row r="124" spans="1:34" ht="15.75" customHeight="1">
      <c r="A124" s="57">
        <v>7992</v>
      </c>
      <c r="B124" s="58">
        <f t="shared" si="4"/>
        <v>13</v>
      </c>
      <c r="C124" s="59" t="s">
        <v>158</v>
      </c>
      <c r="D124" s="1" t="s">
        <v>143</v>
      </c>
      <c r="E124" s="61">
        <v>55.732835901320499</v>
      </c>
      <c r="F124" s="61">
        <v>37.383942092647402</v>
      </c>
      <c r="G124" s="58">
        <f t="shared" si="5"/>
        <v>0</v>
      </c>
      <c r="H124" s="62">
        <v>4.4560000000000004</v>
      </c>
      <c r="I124" s="63">
        <f t="shared" si="7"/>
        <v>4.2000000000000703E-2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2</v>
      </c>
      <c r="S124" s="22" t="s">
        <v>70</v>
      </c>
      <c r="T124" s="22">
        <v>2</v>
      </c>
      <c r="U124" s="22" t="s">
        <v>70</v>
      </c>
      <c r="V124" s="37">
        <f t="shared" si="2"/>
        <v>3</v>
      </c>
      <c r="W124" s="40">
        <v>4</v>
      </c>
      <c r="X124" s="39">
        <v>0.41666666666666669</v>
      </c>
      <c r="Y124" s="22">
        <v>1</v>
      </c>
      <c r="Z124" s="22" t="s">
        <v>70</v>
      </c>
      <c r="AA124" s="22">
        <v>1</v>
      </c>
      <c r="AB124" s="22" t="s">
        <v>70</v>
      </c>
      <c r="AC124" s="37">
        <f t="shared" si="3"/>
        <v>3</v>
      </c>
      <c r="AH124" s="65"/>
    </row>
    <row r="125" spans="1:34" ht="15.75" customHeight="1">
      <c r="A125" s="57">
        <v>15908</v>
      </c>
      <c r="B125" s="58">
        <f t="shared" si="4"/>
        <v>14</v>
      </c>
      <c r="C125" s="59" t="s">
        <v>159</v>
      </c>
      <c r="D125" s="1" t="s">
        <v>79</v>
      </c>
      <c r="E125" s="61">
        <v>55.7535549184486</v>
      </c>
      <c r="F125" s="61">
        <v>37.369444830939401</v>
      </c>
      <c r="G125" s="58">
        <f t="shared" si="5"/>
        <v>0</v>
      </c>
      <c r="H125" s="62">
        <v>7.34</v>
      </c>
      <c r="I125" s="63">
        <f t="shared" si="7"/>
        <v>2.8839999999999995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1</v>
      </c>
      <c r="S125" s="22" t="s">
        <v>70</v>
      </c>
      <c r="T125" s="22">
        <v>1</v>
      </c>
      <c r="U125" s="22" t="s">
        <v>70</v>
      </c>
      <c r="V125" s="37">
        <f t="shared" si="2"/>
        <v>3</v>
      </c>
      <c r="W125" s="40">
        <v>4</v>
      </c>
      <c r="X125" s="39">
        <v>0.4375</v>
      </c>
      <c r="Y125" s="22">
        <v>2</v>
      </c>
      <c r="Z125" s="22" t="s">
        <v>70</v>
      </c>
      <c r="AA125" s="22">
        <v>2</v>
      </c>
      <c r="AB125" s="22" t="s">
        <v>70</v>
      </c>
      <c r="AC125" s="37">
        <f t="shared" si="3"/>
        <v>3</v>
      </c>
      <c r="AH125" s="65"/>
    </row>
    <row r="126" spans="1:34" ht="15.75" customHeight="1">
      <c r="A126" s="57">
        <v>26</v>
      </c>
      <c r="B126" s="58">
        <f t="shared" si="4"/>
        <v>15</v>
      </c>
      <c r="C126" s="59" t="s">
        <v>152</v>
      </c>
      <c r="D126" s="1" t="s">
        <v>160</v>
      </c>
      <c r="E126" s="61">
        <v>55.757264157597</v>
      </c>
      <c r="F126" s="61">
        <v>37.375509543658197</v>
      </c>
      <c r="G126" s="58">
        <f t="shared" si="5"/>
        <v>0</v>
      </c>
      <c r="H126" s="62">
        <v>7.9740000000000002</v>
      </c>
      <c r="I126" s="63">
        <f t="shared" si="7"/>
        <v>0.63400000000000034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2</v>
      </c>
      <c r="S126" s="22" t="s">
        <v>70</v>
      </c>
      <c r="T126" s="22">
        <v>2</v>
      </c>
      <c r="U126" s="22" t="s">
        <v>70</v>
      </c>
      <c r="V126" s="37">
        <f t="shared" si="2"/>
        <v>3</v>
      </c>
      <c r="W126" s="40">
        <v>4</v>
      </c>
      <c r="X126" s="39">
        <v>0.45833333333333298</v>
      </c>
      <c r="Y126" s="22">
        <v>1</v>
      </c>
      <c r="Z126" s="22" t="s">
        <v>70</v>
      </c>
      <c r="AA126" s="22">
        <v>1</v>
      </c>
      <c r="AB126" s="22" t="s">
        <v>70</v>
      </c>
      <c r="AC126" s="37">
        <f t="shared" si="3"/>
        <v>3</v>
      </c>
      <c r="AH126" s="65"/>
    </row>
    <row r="127" spans="1:34" ht="15.75" customHeight="1">
      <c r="A127" s="57" t="s">
        <v>23</v>
      </c>
      <c r="B127" s="58">
        <f t="shared" si="4"/>
        <v>16</v>
      </c>
      <c r="C127" s="59" t="s">
        <v>152</v>
      </c>
      <c r="D127" s="1" t="s">
        <v>160</v>
      </c>
      <c r="E127" s="61">
        <v>55.757264157597</v>
      </c>
      <c r="F127" s="61">
        <v>37.375509543658197</v>
      </c>
      <c r="G127" s="58">
        <f t="shared" ref="G127:G137" si="8">IF(M128&gt;0,0,IF(N128&gt;0,1,""))</f>
        <v>1</v>
      </c>
      <c r="H127" s="62">
        <v>0</v>
      </c>
      <c r="I127" s="63" t="str">
        <f>IFERROR(IF(IF(ISERROR(H127-#REF!),"",H127-#REF!)&lt;0,"",H127-#REF!)," ")</f>
        <v xml:space="preserve"> </v>
      </c>
      <c r="J127" s="58">
        <f t="shared" ref="J127:J137" si="9">IF(AND(M128&gt;0,M128&lt;999),M128,IF(AND(N128&gt;0,N128&lt;999),N128," "))</f>
        <v>1</v>
      </c>
      <c r="L127" s="14">
        <v>16</v>
      </c>
      <c r="M127" s="64">
        <v>999</v>
      </c>
      <c r="N127" s="64">
        <v>0</v>
      </c>
      <c r="O127" s="56"/>
      <c r="P127" s="66">
        <v>3</v>
      </c>
      <c r="Q127" s="67">
        <v>0.47916666666666702</v>
      </c>
      <c r="R127" s="22">
        <v>1</v>
      </c>
      <c r="S127" s="22" t="s">
        <v>70</v>
      </c>
      <c r="T127" s="22">
        <v>1</v>
      </c>
      <c r="U127" s="22" t="s">
        <v>70</v>
      </c>
      <c r="V127" s="37">
        <f t="shared" si="2"/>
        <v>3</v>
      </c>
      <c r="W127" s="40">
        <v>4</v>
      </c>
      <c r="X127" s="39">
        <v>0.47916666666666702</v>
      </c>
      <c r="Y127" s="22">
        <v>2</v>
      </c>
      <c r="Z127" s="22" t="s">
        <v>70</v>
      </c>
      <c r="AA127" s="22">
        <v>2</v>
      </c>
      <c r="AB127" s="22" t="s">
        <v>70</v>
      </c>
      <c r="AC127" s="37">
        <f t="shared" si="3"/>
        <v>3</v>
      </c>
      <c r="AH127" s="65"/>
    </row>
    <row r="128" spans="1:34" ht="15.75" customHeight="1">
      <c r="A128" s="57">
        <v>26</v>
      </c>
      <c r="B128" s="58">
        <f t="shared" si="4"/>
        <v>17</v>
      </c>
      <c r="C128" s="59" t="s">
        <v>161</v>
      </c>
      <c r="D128" s="1" t="s">
        <v>160</v>
      </c>
      <c r="E128" s="61">
        <v>55.759953766917</v>
      </c>
      <c r="F128" s="61">
        <v>37.3790809054005</v>
      </c>
      <c r="G128" s="58">
        <f t="shared" si="8"/>
        <v>1</v>
      </c>
      <c r="H128" s="62">
        <v>0.36799999999999999</v>
      </c>
      <c r="I128" s="63">
        <f t="shared" si="7"/>
        <v>0.36799999999999999</v>
      </c>
      <c r="J128" s="58">
        <f t="shared" si="9"/>
        <v>2</v>
      </c>
      <c r="L128" s="14">
        <v>17</v>
      </c>
      <c r="M128" s="64">
        <v>0</v>
      </c>
      <c r="N128" s="64">
        <v>1</v>
      </c>
      <c r="O128" s="56"/>
      <c r="P128" s="66">
        <v>3</v>
      </c>
      <c r="Q128" s="67">
        <v>0.5</v>
      </c>
      <c r="R128" s="22">
        <v>2</v>
      </c>
      <c r="S128" s="22" t="s">
        <v>70</v>
      </c>
      <c r="T128" s="22">
        <v>2</v>
      </c>
      <c r="U128" s="22" t="s">
        <v>70</v>
      </c>
      <c r="V128" s="37">
        <f t="shared" si="2"/>
        <v>3</v>
      </c>
      <c r="W128" s="40">
        <v>4</v>
      </c>
      <c r="X128" s="39">
        <v>0.5</v>
      </c>
      <c r="Y128" s="22">
        <v>1</v>
      </c>
      <c r="Z128" s="22" t="s">
        <v>70</v>
      </c>
      <c r="AA128" s="22">
        <v>1</v>
      </c>
      <c r="AB128" s="22" t="s">
        <v>70</v>
      </c>
      <c r="AC128" s="37">
        <f t="shared" si="3"/>
        <v>3</v>
      </c>
      <c r="AH128" s="65"/>
    </row>
    <row r="129" spans="1:34" ht="15.75" customHeight="1">
      <c r="A129" s="57">
        <v>15276</v>
      </c>
      <c r="B129" s="58">
        <f t="shared" si="4"/>
        <v>18</v>
      </c>
      <c r="C129" s="59" t="s">
        <v>162</v>
      </c>
      <c r="D129" s="1" t="s">
        <v>160</v>
      </c>
      <c r="E129" s="61">
        <v>55.762490658992</v>
      </c>
      <c r="F129" s="61">
        <v>37.380144201351101</v>
      </c>
      <c r="G129" s="58">
        <f t="shared" si="8"/>
        <v>1</v>
      </c>
      <c r="H129" s="62">
        <v>0.65700000000000003</v>
      </c>
      <c r="I129" s="63">
        <f t="shared" si="7"/>
        <v>0.28900000000000003</v>
      </c>
      <c r="J129" s="58">
        <f t="shared" si="9"/>
        <v>3</v>
      </c>
      <c r="L129" s="14">
        <v>18</v>
      </c>
      <c r="M129" s="64">
        <v>0</v>
      </c>
      <c r="N129" s="64">
        <v>2</v>
      </c>
      <c r="O129" s="56"/>
      <c r="P129" s="66">
        <v>3</v>
      </c>
      <c r="Q129" s="67">
        <v>0.52083333333333337</v>
      </c>
      <c r="R129" s="22">
        <v>1</v>
      </c>
      <c r="S129" s="22" t="s">
        <v>70</v>
      </c>
      <c r="T129" s="22">
        <v>1</v>
      </c>
      <c r="U129" s="22" t="s">
        <v>70</v>
      </c>
      <c r="V129" s="37">
        <f t="shared" si="2"/>
        <v>3</v>
      </c>
      <c r="W129" s="40">
        <v>4</v>
      </c>
      <c r="X129" s="39">
        <v>0.52083333333333337</v>
      </c>
      <c r="Y129" s="22">
        <v>2</v>
      </c>
      <c r="Z129" s="22" t="s">
        <v>70</v>
      </c>
      <c r="AA129" s="22">
        <v>2</v>
      </c>
      <c r="AB129" s="22" t="s">
        <v>70</v>
      </c>
      <c r="AC129" s="37">
        <f t="shared" si="3"/>
        <v>3</v>
      </c>
      <c r="AH129" s="65"/>
    </row>
    <row r="130" spans="1:34" ht="15.75" customHeight="1">
      <c r="A130" s="57">
        <v>9901</v>
      </c>
      <c r="B130" s="58">
        <f t="shared" si="4"/>
        <v>19</v>
      </c>
      <c r="C130" s="59" t="s">
        <v>130</v>
      </c>
      <c r="D130" s="1" t="s">
        <v>78</v>
      </c>
      <c r="E130" s="61">
        <v>55.763525784676403</v>
      </c>
      <c r="F130" s="61">
        <v>37.382763357376703</v>
      </c>
      <c r="G130" s="58">
        <f t="shared" si="8"/>
        <v>1</v>
      </c>
      <c r="H130" s="62">
        <v>1.008</v>
      </c>
      <c r="I130" s="63">
        <f t="shared" si="7"/>
        <v>0.35099999999999998</v>
      </c>
      <c r="J130" s="58">
        <f t="shared" si="9"/>
        <v>4</v>
      </c>
      <c r="L130" s="14">
        <v>19</v>
      </c>
      <c r="M130" s="64">
        <v>0</v>
      </c>
      <c r="N130" s="64">
        <v>3</v>
      </c>
      <c r="O130" s="56" t="s">
        <v>67</v>
      </c>
      <c r="P130" s="66">
        <v>3</v>
      </c>
      <c r="Q130" s="67">
        <v>0.54166666666666663</v>
      </c>
      <c r="R130" s="22">
        <v>2</v>
      </c>
      <c r="S130" s="22" t="s">
        <v>50</v>
      </c>
      <c r="T130" s="22">
        <v>2</v>
      </c>
      <c r="U130" s="22" t="s">
        <v>50</v>
      </c>
      <c r="V130" s="37">
        <f t="shared" si="2"/>
        <v>4</v>
      </c>
      <c r="W130" s="40">
        <v>4</v>
      </c>
      <c r="X130" s="39">
        <v>0.54166666666666663</v>
      </c>
      <c r="Y130" s="22">
        <v>1</v>
      </c>
      <c r="Z130" s="22" t="s">
        <v>70</v>
      </c>
      <c r="AA130" s="22">
        <v>1</v>
      </c>
      <c r="AB130" s="22" t="s">
        <v>70</v>
      </c>
      <c r="AC130" s="37">
        <f t="shared" si="3"/>
        <v>3</v>
      </c>
      <c r="AH130" s="65"/>
    </row>
    <row r="131" spans="1:34" ht="15.75" customHeight="1">
      <c r="A131" s="57">
        <v>588</v>
      </c>
      <c r="B131" s="58">
        <f t="shared" si="4"/>
        <v>20</v>
      </c>
      <c r="C131" s="59" t="s">
        <v>129</v>
      </c>
      <c r="D131" s="1" t="s">
        <v>78</v>
      </c>
      <c r="E131" s="61">
        <v>55.757109488778397</v>
      </c>
      <c r="F131" s="61">
        <v>37.395916077230801</v>
      </c>
      <c r="G131" s="58">
        <f t="shared" si="8"/>
        <v>1</v>
      </c>
      <c r="H131" s="62">
        <v>2.1</v>
      </c>
      <c r="I131" s="63">
        <f t="shared" si="7"/>
        <v>1.0920000000000001</v>
      </c>
      <c r="J131" s="58">
        <f t="shared" si="9"/>
        <v>5</v>
      </c>
      <c r="L131" s="14">
        <v>20</v>
      </c>
      <c r="M131" s="64">
        <v>0</v>
      </c>
      <c r="N131" s="64">
        <v>4</v>
      </c>
      <c r="O131" s="56"/>
      <c r="P131" s="66">
        <v>3</v>
      </c>
      <c r="Q131" s="67">
        <v>0.5625</v>
      </c>
      <c r="R131" s="22">
        <v>2</v>
      </c>
      <c r="S131" s="22" t="s">
        <v>50</v>
      </c>
      <c r="T131" s="22">
        <v>2</v>
      </c>
      <c r="U131" s="22" t="s">
        <v>50</v>
      </c>
      <c r="V131" s="37">
        <f t="shared" si="2"/>
        <v>4</v>
      </c>
      <c r="W131" s="40">
        <v>4</v>
      </c>
      <c r="X131" s="39">
        <v>0.5625</v>
      </c>
      <c r="Y131" s="22">
        <v>2</v>
      </c>
      <c r="Z131" s="22" t="s">
        <v>70</v>
      </c>
      <c r="AA131" s="22">
        <v>2</v>
      </c>
      <c r="AB131" s="22" t="s">
        <v>70</v>
      </c>
      <c r="AC131" s="37">
        <f t="shared" si="3"/>
        <v>3</v>
      </c>
      <c r="AH131" s="65"/>
    </row>
    <row r="132" spans="1:34" ht="15.75" customHeight="1">
      <c r="A132" s="57">
        <v>589</v>
      </c>
      <c r="B132" s="58">
        <f t="shared" si="4"/>
        <v>21</v>
      </c>
      <c r="C132" s="59" t="s">
        <v>163</v>
      </c>
      <c r="D132" s="1" t="s">
        <v>78</v>
      </c>
      <c r="E132" s="61">
        <v>55.752154108106502</v>
      </c>
      <c r="F132" s="61">
        <v>37.406324328476401</v>
      </c>
      <c r="G132" s="58">
        <f t="shared" si="8"/>
        <v>1</v>
      </c>
      <c r="H132" s="62">
        <v>2.9689999999999999</v>
      </c>
      <c r="I132" s="63">
        <f t="shared" si="7"/>
        <v>0.86899999999999977</v>
      </c>
      <c r="J132" s="58">
        <f t="shared" si="9"/>
        <v>6</v>
      </c>
      <c r="L132" s="14">
        <v>21</v>
      </c>
      <c r="M132" s="64">
        <v>0</v>
      </c>
      <c r="N132" s="64">
        <v>5</v>
      </c>
      <c r="O132" s="56"/>
      <c r="P132" s="66">
        <v>3</v>
      </c>
      <c r="Q132" s="67">
        <v>0.58333333333333337</v>
      </c>
      <c r="R132" s="22">
        <v>2</v>
      </c>
      <c r="S132" s="22" t="s">
        <v>50</v>
      </c>
      <c r="T132" s="22">
        <v>2</v>
      </c>
      <c r="U132" s="22" t="s">
        <v>50</v>
      </c>
      <c r="V132" s="37">
        <f t="shared" si="2"/>
        <v>4</v>
      </c>
      <c r="W132" s="40">
        <v>4</v>
      </c>
      <c r="X132" s="39">
        <v>0.58333333333333337</v>
      </c>
      <c r="Y132" s="22">
        <v>1</v>
      </c>
      <c r="Z132" s="22" t="s">
        <v>70</v>
      </c>
      <c r="AA132" s="22">
        <v>1</v>
      </c>
      <c r="AB132" s="22" t="s">
        <v>70</v>
      </c>
      <c r="AC132" s="37">
        <f t="shared" si="3"/>
        <v>3</v>
      </c>
      <c r="AH132" s="65"/>
    </row>
    <row r="133" spans="1:34" ht="15.75" customHeight="1">
      <c r="A133" s="57">
        <v>590</v>
      </c>
      <c r="B133" s="58">
        <f t="shared" si="4"/>
        <v>22</v>
      </c>
      <c r="C133" s="59" t="s">
        <v>164</v>
      </c>
      <c r="D133" s="1" t="s">
        <v>165</v>
      </c>
      <c r="E133" s="61">
        <v>55.7497141051795</v>
      </c>
      <c r="F133" s="61">
        <v>37.409510830757903</v>
      </c>
      <c r="G133" s="58">
        <f t="shared" si="8"/>
        <v>1</v>
      </c>
      <c r="H133" s="62">
        <v>3.3690000000000002</v>
      </c>
      <c r="I133" s="63">
        <f t="shared" si="7"/>
        <v>0.40000000000000036</v>
      </c>
      <c r="J133" s="58">
        <f t="shared" si="9"/>
        <v>7</v>
      </c>
      <c r="L133" s="14">
        <v>22</v>
      </c>
      <c r="M133" s="64">
        <v>0</v>
      </c>
      <c r="N133" s="64">
        <v>6</v>
      </c>
      <c r="O133" s="56"/>
      <c r="P133" s="66">
        <v>3</v>
      </c>
      <c r="Q133" s="67">
        <v>0.60416666666666663</v>
      </c>
      <c r="R133" s="22">
        <v>2</v>
      </c>
      <c r="S133" s="22" t="s">
        <v>50</v>
      </c>
      <c r="T133" s="22">
        <v>2</v>
      </c>
      <c r="U133" s="22" t="s">
        <v>50</v>
      </c>
      <c r="V133" s="37">
        <f t="shared" si="2"/>
        <v>4</v>
      </c>
      <c r="W133" s="40">
        <v>4</v>
      </c>
      <c r="X133" s="39">
        <v>0.60416666666666663</v>
      </c>
      <c r="Y133" s="22">
        <v>2</v>
      </c>
      <c r="Z133" s="22" t="s">
        <v>70</v>
      </c>
      <c r="AA133" s="22">
        <v>2</v>
      </c>
      <c r="AB133" s="22" t="s">
        <v>70</v>
      </c>
      <c r="AC133" s="37">
        <f t="shared" si="3"/>
        <v>3</v>
      </c>
      <c r="AH133" s="65"/>
    </row>
    <row r="134" spans="1:34" ht="15.75" customHeight="1">
      <c r="A134" s="57">
        <v>5020</v>
      </c>
      <c r="B134" s="58">
        <f t="shared" si="4"/>
        <v>23</v>
      </c>
      <c r="C134" s="59" t="s">
        <v>166</v>
      </c>
      <c r="D134" s="1" t="s">
        <v>165</v>
      </c>
      <c r="E134" s="61">
        <v>55.746636910035797</v>
      </c>
      <c r="F134" s="61">
        <v>37.404880920856897</v>
      </c>
      <c r="G134" s="58">
        <f t="shared" si="8"/>
        <v>1</v>
      </c>
      <c r="H134" s="62">
        <v>3.8130000000000002</v>
      </c>
      <c r="I134" s="63">
        <f t="shared" si="7"/>
        <v>0.44399999999999995</v>
      </c>
      <c r="J134" s="58">
        <f t="shared" si="9"/>
        <v>8</v>
      </c>
      <c r="L134" s="14">
        <v>23</v>
      </c>
      <c r="M134" s="64">
        <v>0</v>
      </c>
      <c r="N134" s="64">
        <v>7</v>
      </c>
      <c r="O134" s="56"/>
      <c r="P134" s="66">
        <v>3</v>
      </c>
      <c r="Q134" s="67">
        <v>0.625</v>
      </c>
      <c r="R134" s="22">
        <v>2</v>
      </c>
      <c r="S134" s="22" t="s">
        <v>50</v>
      </c>
      <c r="T134" s="22">
        <v>2</v>
      </c>
      <c r="U134" s="22" t="s">
        <v>50</v>
      </c>
      <c r="V134" s="37">
        <f t="shared" si="2"/>
        <v>4</v>
      </c>
      <c r="W134" s="40">
        <v>4</v>
      </c>
      <c r="X134" s="39">
        <v>0.625</v>
      </c>
      <c r="Y134" s="22">
        <v>1</v>
      </c>
      <c r="Z134" s="22" t="s">
        <v>70</v>
      </c>
      <c r="AA134" s="22">
        <v>1</v>
      </c>
      <c r="AB134" s="22" t="s">
        <v>70</v>
      </c>
      <c r="AC134" s="37">
        <f t="shared" si="3"/>
        <v>3</v>
      </c>
      <c r="AH134" s="65"/>
    </row>
    <row r="135" spans="1:34" ht="15.75" customHeight="1">
      <c r="A135" s="57">
        <v>5021</v>
      </c>
      <c r="B135" s="58">
        <f t="shared" si="4"/>
        <v>24</v>
      </c>
      <c r="C135" s="59" t="s">
        <v>167</v>
      </c>
      <c r="D135" s="1" t="s">
        <v>168</v>
      </c>
      <c r="E135" s="61">
        <v>55.742247524833303</v>
      </c>
      <c r="F135" s="61">
        <v>37.4054920209146</v>
      </c>
      <c r="G135" s="58">
        <f t="shared" si="8"/>
        <v>1</v>
      </c>
      <c r="H135" s="62">
        <v>4.4909999999999997</v>
      </c>
      <c r="I135" s="63">
        <f t="shared" si="7"/>
        <v>0.67799999999999949</v>
      </c>
      <c r="J135" s="58">
        <f t="shared" si="9"/>
        <v>9</v>
      </c>
      <c r="L135" s="14">
        <v>24</v>
      </c>
      <c r="M135" s="64">
        <v>0</v>
      </c>
      <c r="N135" s="64">
        <v>8</v>
      </c>
      <c r="O135" s="56"/>
      <c r="P135" s="66">
        <v>3</v>
      </c>
      <c r="Q135" s="67">
        <v>0.64583333333333337</v>
      </c>
      <c r="R135" s="22">
        <v>2</v>
      </c>
      <c r="S135" s="22" t="s">
        <v>50</v>
      </c>
      <c r="T135" s="22">
        <v>2</v>
      </c>
      <c r="U135" s="22" t="s">
        <v>50</v>
      </c>
      <c r="V135" s="37">
        <f t="shared" si="2"/>
        <v>4</v>
      </c>
      <c r="W135" s="40">
        <v>4</v>
      </c>
      <c r="X135" s="39">
        <v>0.64583333333333337</v>
      </c>
      <c r="Y135" s="22">
        <v>2</v>
      </c>
      <c r="Z135" s="22" t="s">
        <v>70</v>
      </c>
      <c r="AA135" s="22">
        <v>2</v>
      </c>
      <c r="AB135" s="22" t="s">
        <v>70</v>
      </c>
      <c r="AC135" s="37">
        <f t="shared" si="3"/>
        <v>3</v>
      </c>
      <c r="AH135" s="65"/>
    </row>
    <row r="136" spans="1:34" ht="15.75" customHeight="1">
      <c r="A136" s="57">
        <v>4990</v>
      </c>
      <c r="B136" s="58">
        <f t="shared" si="4"/>
        <v>25</v>
      </c>
      <c r="C136" s="59" t="s">
        <v>169</v>
      </c>
      <c r="D136" s="1" t="s">
        <v>136</v>
      </c>
      <c r="E136" s="61">
        <v>55.741743563926001</v>
      </c>
      <c r="F136" s="61">
        <v>37.415211720358599</v>
      </c>
      <c r="G136" s="58">
        <f t="shared" si="8"/>
        <v>1</v>
      </c>
      <c r="H136" s="62">
        <v>5.3620000000000001</v>
      </c>
      <c r="I136" s="63">
        <f t="shared" si="7"/>
        <v>0.87100000000000044</v>
      </c>
      <c r="J136" s="58">
        <f t="shared" si="9"/>
        <v>10</v>
      </c>
      <c r="L136" s="14">
        <v>25</v>
      </c>
      <c r="M136" s="64">
        <v>0</v>
      </c>
      <c r="N136" s="64">
        <v>9</v>
      </c>
      <c r="O136" s="56"/>
      <c r="P136" s="66">
        <v>3</v>
      </c>
      <c r="Q136" s="67">
        <v>0.66666666666666663</v>
      </c>
      <c r="R136" s="22">
        <v>2</v>
      </c>
      <c r="S136" s="22" t="s">
        <v>50</v>
      </c>
      <c r="T136" s="22">
        <v>2</v>
      </c>
      <c r="U136" s="22" t="s">
        <v>50</v>
      </c>
      <c r="V136" s="37">
        <f t="shared" si="2"/>
        <v>4</v>
      </c>
      <c r="W136" s="40">
        <v>4</v>
      </c>
      <c r="X136" s="39">
        <v>0.66666666666666663</v>
      </c>
      <c r="Y136" s="22">
        <v>1</v>
      </c>
      <c r="Z136" s="22" t="s">
        <v>70</v>
      </c>
      <c r="AA136" s="22">
        <v>1</v>
      </c>
      <c r="AB136" s="22" t="s">
        <v>70</v>
      </c>
      <c r="AC136" s="37">
        <f t="shared" si="3"/>
        <v>3</v>
      </c>
      <c r="AH136" s="65"/>
    </row>
    <row r="137" spans="1:34" ht="15.75" customHeight="1">
      <c r="A137" s="57">
        <v>1078</v>
      </c>
      <c r="B137" s="58">
        <f t="shared" si="4"/>
        <v>26</v>
      </c>
      <c r="C137" s="59" t="s">
        <v>155</v>
      </c>
      <c r="D137" s="1" t="s">
        <v>96</v>
      </c>
      <c r="E137" s="61">
        <v>55.741563488455398</v>
      </c>
      <c r="F137" s="61">
        <v>37.414575253877402</v>
      </c>
      <c r="G137" s="58">
        <f t="shared" si="8"/>
        <v>1</v>
      </c>
      <c r="H137" s="62">
        <v>5.4710000000000001</v>
      </c>
      <c r="I137" s="63">
        <f t="shared" si="7"/>
        <v>0.10899999999999999</v>
      </c>
      <c r="J137" s="58">
        <f t="shared" si="9"/>
        <v>11</v>
      </c>
      <c r="L137" s="14">
        <v>26</v>
      </c>
      <c r="M137" s="64">
        <v>0</v>
      </c>
      <c r="N137" s="64">
        <v>10</v>
      </c>
      <c r="O137" s="56"/>
      <c r="P137" s="66">
        <v>3</v>
      </c>
      <c r="Q137" s="67">
        <v>0.6875</v>
      </c>
      <c r="R137" s="22">
        <v>2</v>
      </c>
      <c r="S137" s="22" t="s">
        <v>50</v>
      </c>
      <c r="T137" s="22">
        <v>2</v>
      </c>
      <c r="U137" s="22" t="s">
        <v>50</v>
      </c>
      <c r="V137" s="37">
        <f t="shared" si="2"/>
        <v>4</v>
      </c>
      <c r="W137" s="40">
        <v>4</v>
      </c>
      <c r="X137" s="39">
        <v>0.6875</v>
      </c>
      <c r="Y137" s="22">
        <v>2</v>
      </c>
      <c r="Z137" s="22" t="s">
        <v>70</v>
      </c>
      <c r="AA137" s="22">
        <v>2</v>
      </c>
      <c r="AB137" s="22" t="s">
        <v>70</v>
      </c>
      <c r="AC137" s="37">
        <f t="shared" si="3"/>
        <v>4</v>
      </c>
      <c r="AH137" s="65"/>
    </row>
    <row r="138" spans="1:34" ht="15.75" customHeight="1">
      <c r="A138" s="57">
        <v>5693</v>
      </c>
      <c r="B138" s="58" t="str">
        <f t="shared" si="4"/>
        <v/>
      </c>
      <c r="C138" s="59" t="s">
        <v>67</v>
      </c>
      <c r="D138" s="1" t="s">
        <v>67</v>
      </c>
      <c r="E138" s="61" t="s">
        <v>67</v>
      </c>
      <c r="F138" s="61" t="s">
        <v>67</v>
      </c>
      <c r="G138" s="58" t="str">
        <f t="shared" ref="G138:G201" si="10">IF(M140&gt;0,0,IF(N140&gt;0,1,""))</f>
        <v/>
      </c>
      <c r="H138" s="62" t="s">
        <v>68</v>
      </c>
      <c r="I138" s="63" t="str">
        <f>IFERROR(IF(IF(ISERROR(H138-#REF!),"",H138-#REF!)&lt;0,"",H138-#REF!)," ")</f>
        <v xml:space="preserve"> </v>
      </c>
      <c r="J138" s="58" t="str">
        <f t="shared" ref="J138:J201" si="11">IF(AND(M140&gt;0,M140&lt;999),M140,IF(AND(N140&gt;0,N140&lt;999),N140," "))</f>
        <v xml:space="preserve"> </v>
      </c>
      <c r="L138" s="14">
        <v>27</v>
      </c>
      <c r="M138" s="64">
        <v>0</v>
      </c>
      <c r="N138" s="64">
        <v>11</v>
      </c>
      <c r="O138" s="56"/>
      <c r="P138" s="66">
        <v>3</v>
      </c>
      <c r="Q138" s="67">
        <v>0.70833333333333337</v>
      </c>
      <c r="R138" s="22">
        <v>2</v>
      </c>
      <c r="S138" s="22" t="s">
        <v>50</v>
      </c>
      <c r="T138" s="22">
        <v>2</v>
      </c>
      <c r="U138" s="22" t="s">
        <v>50</v>
      </c>
      <c r="V138" s="37">
        <f t="shared" si="2"/>
        <v>5</v>
      </c>
      <c r="W138" s="40">
        <v>4</v>
      </c>
      <c r="X138" s="39">
        <v>0.70833333333333337</v>
      </c>
      <c r="Y138" s="22">
        <v>2</v>
      </c>
      <c r="Z138" s="22" t="s">
        <v>50</v>
      </c>
      <c r="AA138" s="22">
        <v>2</v>
      </c>
      <c r="AB138" s="22" t="s">
        <v>50</v>
      </c>
      <c r="AC138" s="37">
        <f t="shared" si="3"/>
        <v>4</v>
      </c>
      <c r="AH138" s="65"/>
    </row>
    <row r="139" spans="1:34" ht="15.75" customHeight="1">
      <c r="A139" s="57" t="s">
        <v>23</v>
      </c>
      <c r="B139" s="58" t="str">
        <f t="shared" si="4"/>
        <v/>
      </c>
      <c r="C139" s="59" t="s">
        <v>67</v>
      </c>
      <c r="D139" s="1" t="s">
        <v>67</v>
      </c>
      <c r="E139" s="61" t="s">
        <v>67</v>
      </c>
      <c r="F139" s="61" t="s">
        <v>67</v>
      </c>
      <c r="G139" s="58" t="str">
        <f t="shared" si="10"/>
        <v/>
      </c>
      <c r="H139" s="62" t="s">
        <v>68</v>
      </c>
      <c r="I139" s="63" t="str">
        <f t="shared" si="7"/>
        <v xml:space="preserve"> </v>
      </c>
      <c r="J139" s="58" t="str">
        <f t="shared" si="11"/>
        <v xml:space="preserve"> </v>
      </c>
      <c r="L139" s="14">
        <v>28</v>
      </c>
      <c r="M139" s="64">
        <v>0</v>
      </c>
      <c r="N139" s="64">
        <v>999</v>
      </c>
      <c r="O139" s="56"/>
      <c r="P139" s="66">
        <v>3</v>
      </c>
      <c r="Q139" s="67">
        <v>0.72916666666666663</v>
      </c>
      <c r="R139" s="22">
        <v>3</v>
      </c>
      <c r="S139" s="22" t="s">
        <v>72</v>
      </c>
      <c r="T139" s="22">
        <v>3</v>
      </c>
      <c r="U139" s="22" t="s">
        <v>72</v>
      </c>
      <c r="V139" s="37">
        <f t="shared" si="2"/>
        <v>5</v>
      </c>
      <c r="W139" s="40">
        <v>4</v>
      </c>
      <c r="X139" s="39">
        <v>0.72916666666666663</v>
      </c>
      <c r="Y139" s="22">
        <v>2</v>
      </c>
      <c r="Z139" s="22" t="s">
        <v>50</v>
      </c>
      <c r="AA139" s="22">
        <v>2</v>
      </c>
      <c r="AB139" s="22" t="s">
        <v>50</v>
      </c>
      <c r="AC139" s="37">
        <f t="shared" si="3"/>
        <v>4</v>
      </c>
      <c r="AH139" s="65"/>
    </row>
    <row r="140" spans="1:34" ht="15.75" customHeight="1">
      <c r="A140" s="57" t="s">
        <v>67</v>
      </c>
      <c r="B140" s="58" t="str">
        <f t="shared" si="4"/>
        <v/>
      </c>
      <c r="C140" s="59" t="s">
        <v>67</v>
      </c>
      <c r="D140" s="1" t="s">
        <v>67</v>
      </c>
      <c r="E140" s="61" t="s">
        <v>67</v>
      </c>
      <c r="F140" s="61" t="s">
        <v>67</v>
      </c>
      <c r="G140" s="58" t="str">
        <f t="shared" si="10"/>
        <v/>
      </c>
      <c r="H140" s="62" t="s">
        <v>68</v>
      </c>
      <c r="I140" s="63" t="str">
        <f t="shared" si="7"/>
        <v xml:space="preserve"> </v>
      </c>
      <c r="J140" s="58" t="str">
        <f t="shared" si="11"/>
        <v xml:space="preserve"> </v>
      </c>
      <c r="L140" s="14">
        <v>29</v>
      </c>
      <c r="M140" s="64">
        <v>0</v>
      </c>
      <c r="N140" s="64">
        <v>0</v>
      </c>
      <c r="O140" s="56"/>
      <c r="P140" s="66">
        <v>3</v>
      </c>
      <c r="Q140" s="67">
        <v>0.75</v>
      </c>
      <c r="R140" s="22">
        <v>2</v>
      </c>
      <c r="S140" s="22" t="s">
        <v>72</v>
      </c>
      <c r="T140" s="22">
        <v>2</v>
      </c>
      <c r="U140" s="22" t="s">
        <v>72</v>
      </c>
      <c r="V140" s="37">
        <f t="shared" si="2"/>
        <v>5</v>
      </c>
      <c r="W140" s="40">
        <v>4</v>
      </c>
      <c r="X140" s="39">
        <v>0.75</v>
      </c>
      <c r="Y140" s="22">
        <v>2</v>
      </c>
      <c r="Z140" s="22" t="s">
        <v>50</v>
      </c>
      <c r="AA140" s="22">
        <v>2</v>
      </c>
      <c r="AB140" s="22" t="s">
        <v>50</v>
      </c>
      <c r="AC140" s="37">
        <f t="shared" si="3"/>
        <v>4</v>
      </c>
      <c r="AH140" s="65"/>
    </row>
    <row r="141" spans="1:34" ht="15.75" customHeight="1">
      <c r="A141" s="57" t="s">
        <v>67</v>
      </c>
      <c r="B141" s="58" t="str">
        <f t="shared" si="4"/>
        <v/>
      </c>
      <c r="C141" s="59" t="s">
        <v>67</v>
      </c>
      <c r="D141" s="1" t="s">
        <v>67</v>
      </c>
      <c r="E141" s="61" t="s">
        <v>67</v>
      </c>
      <c r="F141" s="61" t="s">
        <v>67</v>
      </c>
      <c r="G141" s="58" t="str">
        <f t="shared" si="10"/>
        <v/>
      </c>
      <c r="H141" s="62" t="s">
        <v>68</v>
      </c>
      <c r="I141" s="63" t="str">
        <f t="shared" si="7"/>
        <v xml:space="preserve"> </v>
      </c>
      <c r="J141" s="58" t="str">
        <f t="shared" si="11"/>
        <v xml:space="preserve"> </v>
      </c>
      <c r="L141" s="14">
        <v>30</v>
      </c>
      <c r="M141" s="64">
        <v>0</v>
      </c>
      <c r="N141" s="64">
        <v>0</v>
      </c>
      <c r="O141" s="56"/>
      <c r="P141" s="66">
        <v>3</v>
      </c>
      <c r="Q141" s="67">
        <v>0.77083333333333337</v>
      </c>
      <c r="R141" s="22">
        <v>3</v>
      </c>
      <c r="S141" s="22" t="s">
        <v>72</v>
      </c>
      <c r="T141" s="22">
        <v>3</v>
      </c>
      <c r="U141" s="22" t="s">
        <v>72</v>
      </c>
      <c r="V141" s="37">
        <f t="shared" si="2"/>
        <v>5</v>
      </c>
      <c r="W141" s="40">
        <v>4</v>
      </c>
      <c r="X141" s="39">
        <v>0.77083333333333337</v>
      </c>
      <c r="Y141" s="22">
        <v>2</v>
      </c>
      <c r="Z141" s="22" t="s">
        <v>50</v>
      </c>
      <c r="AA141" s="22">
        <v>2</v>
      </c>
      <c r="AB141" s="22" t="s">
        <v>50</v>
      </c>
      <c r="AC141" s="37">
        <f t="shared" si="3"/>
        <v>4</v>
      </c>
      <c r="AH141" s="65"/>
    </row>
    <row r="142" spans="1:34" ht="15.75" customHeight="1">
      <c r="A142" s="57" t="s">
        <v>67</v>
      </c>
      <c r="B142" s="58" t="str">
        <f t="shared" si="4"/>
        <v/>
      </c>
      <c r="C142" s="59" t="s">
        <v>67</v>
      </c>
      <c r="D142" s="1" t="s">
        <v>67</v>
      </c>
      <c r="E142" s="61" t="s">
        <v>67</v>
      </c>
      <c r="F142" s="61" t="s">
        <v>67</v>
      </c>
      <c r="G142" s="58" t="str">
        <f t="shared" si="10"/>
        <v/>
      </c>
      <c r="H142" s="62" t="s">
        <v>68</v>
      </c>
      <c r="I142" s="63" t="str">
        <f t="shared" si="7"/>
        <v xml:space="preserve"> </v>
      </c>
      <c r="J142" s="58" t="str">
        <f t="shared" si="11"/>
        <v xml:space="preserve"> </v>
      </c>
      <c r="L142" s="14">
        <v>31</v>
      </c>
      <c r="M142" s="64">
        <v>0</v>
      </c>
      <c r="N142" s="64">
        <v>0</v>
      </c>
      <c r="O142" s="56"/>
      <c r="P142" s="66">
        <v>3</v>
      </c>
      <c r="Q142" s="67">
        <v>0.79166666666666663</v>
      </c>
      <c r="R142" s="22">
        <v>2</v>
      </c>
      <c r="S142" s="22" t="s">
        <v>72</v>
      </c>
      <c r="T142" s="22">
        <v>2</v>
      </c>
      <c r="U142" s="22" t="s">
        <v>72</v>
      </c>
      <c r="V142" s="37">
        <f t="shared" si="2"/>
        <v>3</v>
      </c>
      <c r="W142" s="40">
        <v>4</v>
      </c>
      <c r="X142" s="39">
        <v>0.79166666666666663</v>
      </c>
      <c r="Y142" s="22">
        <v>2</v>
      </c>
      <c r="Z142" s="22" t="s">
        <v>50</v>
      </c>
      <c r="AA142" s="22">
        <v>2</v>
      </c>
      <c r="AB142" s="22" t="s">
        <v>50</v>
      </c>
      <c r="AC142" s="37">
        <f t="shared" si="3"/>
        <v>4</v>
      </c>
      <c r="AH142" s="65"/>
    </row>
    <row r="143" spans="1:34" ht="15.75" customHeight="1">
      <c r="A143" s="57" t="s">
        <v>67</v>
      </c>
      <c r="B143" s="58" t="str">
        <f t="shared" si="4"/>
        <v/>
      </c>
      <c r="C143" s="59" t="s">
        <v>67</v>
      </c>
      <c r="D143" s="1" t="s">
        <v>67</v>
      </c>
      <c r="E143" s="61" t="s">
        <v>67</v>
      </c>
      <c r="F143" s="61" t="s">
        <v>67</v>
      </c>
      <c r="G143" s="58" t="str">
        <f t="shared" si="10"/>
        <v/>
      </c>
      <c r="H143" s="62" t="s">
        <v>68</v>
      </c>
      <c r="I143" s="63" t="str">
        <f t="shared" si="7"/>
        <v xml:space="preserve"> </v>
      </c>
      <c r="J143" s="58" t="str">
        <f t="shared" si="11"/>
        <v xml:space="preserve"> </v>
      </c>
      <c r="L143" s="14">
        <v>32</v>
      </c>
      <c r="M143" s="64">
        <v>0</v>
      </c>
      <c r="N143" s="64">
        <v>0</v>
      </c>
      <c r="O143" s="56"/>
      <c r="P143" s="66">
        <v>3</v>
      </c>
      <c r="Q143" s="67">
        <v>0.8125</v>
      </c>
      <c r="R143" s="22">
        <v>1</v>
      </c>
      <c r="S143" s="22" t="s">
        <v>70</v>
      </c>
      <c r="T143" s="22">
        <v>1</v>
      </c>
      <c r="U143" s="22" t="s">
        <v>70</v>
      </c>
      <c r="V143" s="37">
        <f t="shared" si="2"/>
        <v>3</v>
      </c>
      <c r="W143" s="40">
        <v>4</v>
      </c>
      <c r="X143" s="39">
        <v>0.8125</v>
      </c>
      <c r="Y143" s="22">
        <v>2</v>
      </c>
      <c r="Z143" s="22" t="s">
        <v>50</v>
      </c>
      <c r="AA143" s="22">
        <v>2</v>
      </c>
      <c r="AB143" s="22" t="s">
        <v>50</v>
      </c>
      <c r="AC143" s="37">
        <f t="shared" si="3"/>
        <v>4</v>
      </c>
      <c r="AH143" s="65"/>
    </row>
    <row r="144" spans="1:34" ht="15.75" customHeight="1">
      <c r="A144" s="57" t="s">
        <v>67</v>
      </c>
      <c r="B144" s="58" t="str">
        <f t="shared" si="4"/>
        <v/>
      </c>
      <c r="C144" s="59" t="s">
        <v>67</v>
      </c>
      <c r="D144" s="1" t="s">
        <v>67</v>
      </c>
      <c r="E144" s="61" t="s">
        <v>67</v>
      </c>
      <c r="F144" s="61" t="s">
        <v>67</v>
      </c>
      <c r="G144" s="58" t="str">
        <f t="shared" si="10"/>
        <v/>
      </c>
      <c r="H144" s="62" t="s">
        <v>68</v>
      </c>
      <c r="I144" s="63" t="str">
        <f t="shared" si="7"/>
        <v xml:space="preserve"> </v>
      </c>
      <c r="J144" s="58" t="str">
        <f t="shared" si="11"/>
        <v xml:space="preserve"> </v>
      </c>
      <c r="L144" s="14">
        <v>33</v>
      </c>
      <c r="M144" s="64">
        <v>0</v>
      </c>
      <c r="N144" s="64">
        <v>0</v>
      </c>
      <c r="O144" s="56"/>
      <c r="P144" s="66">
        <v>3</v>
      </c>
      <c r="Q144" s="67">
        <v>0.83333333333333337</v>
      </c>
      <c r="R144" s="22">
        <v>2</v>
      </c>
      <c r="S144" s="22" t="s">
        <v>70</v>
      </c>
      <c r="T144" s="22">
        <v>2</v>
      </c>
      <c r="U144" s="22" t="s">
        <v>70</v>
      </c>
      <c r="V144" s="37">
        <f t="shared" si="2"/>
        <v>3</v>
      </c>
      <c r="W144" s="40">
        <v>4</v>
      </c>
      <c r="X144" s="39">
        <v>0.83333333333333337</v>
      </c>
      <c r="Y144" s="22">
        <v>2</v>
      </c>
      <c r="Z144" s="22" t="s">
        <v>50</v>
      </c>
      <c r="AA144" s="22">
        <v>2</v>
      </c>
      <c r="AB144" s="22" t="s">
        <v>50</v>
      </c>
      <c r="AC144" s="37">
        <f t="shared" si="3"/>
        <v>3</v>
      </c>
      <c r="AH144" s="65"/>
    </row>
    <row r="145" spans="1:34" ht="15.75" customHeight="1">
      <c r="A145" s="57" t="s">
        <v>67</v>
      </c>
      <c r="B145" s="58" t="str">
        <f t="shared" si="4"/>
        <v/>
      </c>
      <c r="C145" s="59" t="s">
        <v>67</v>
      </c>
      <c r="D145" s="1" t="s">
        <v>67</v>
      </c>
      <c r="E145" s="61" t="s">
        <v>67</v>
      </c>
      <c r="F145" s="61" t="s">
        <v>67</v>
      </c>
      <c r="G145" s="58" t="str">
        <f t="shared" si="10"/>
        <v/>
      </c>
      <c r="H145" s="62" t="s">
        <v>68</v>
      </c>
      <c r="I145" s="63" t="str">
        <f t="shared" si="7"/>
        <v xml:space="preserve"> </v>
      </c>
      <c r="J145" s="58" t="str">
        <f t="shared" si="11"/>
        <v xml:space="preserve"> </v>
      </c>
      <c r="L145" s="14">
        <v>34</v>
      </c>
      <c r="M145" s="64">
        <v>0</v>
      </c>
      <c r="N145" s="64">
        <v>0</v>
      </c>
      <c r="O145" s="56"/>
      <c r="P145" s="66">
        <v>3</v>
      </c>
      <c r="Q145" s="67">
        <v>0.85416666666666663</v>
      </c>
      <c r="R145" s="22">
        <v>1</v>
      </c>
      <c r="S145" s="22" t="s">
        <v>70</v>
      </c>
      <c r="T145" s="22">
        <v>1</v>
      </c>
      <c r="U145" s="22" t="s">
        <v>70</v>
      </c>
      <c r="V145" s="37">
        <f t="shared" si="2"/>
        <v>3</v>
      </c>
      <c r="W145" s="40">
        <v>4</v>
      </c>
      <c r="X145" s="39">
        <v>0.85416666666666663</v>
      </c>
      <c r="Y145" s="22">
        <v>1</v>
      </c>
      <c r="Z145" s="22" t="s">
        <v>73</v>
      </c>
      <c r="AA145" s="22">
        <v>1</v>
      </c>
      <c r="AB145" s="22" t="s">
        <v>73</v>
      </c>
      <c r="AC145" s="37">
        <f t="shared" si="3"/>
        <v>2</v>
      </c>
      <c r="AH145" s="65"/>
    </row>
    <row r="146" spans="1:34" ht="15.75" customHeight="1">
      <c r="A146" s="57" t="s">
        <v>67</v>
      </c>
      <c r="B146" s="58" t="str">
        <f t="shared" si="4"/>
        <v/>
      </c>
      <c r="C146" s="59" t="s">
        <v>67</v>
      </c>
      <c r="D146" s="1" t="s">
        <v>67</v>
      </c>
      <c r="E146" s="61" t="s">
        <v>67</v>
      </c>
      <c r="F146" s="61" t="s">
        <v>67</v>
      </c>
      <c r="G146" s="58" t="str">
        <f t="shared" si="10"/>
        <v/>
      </c>
      <c r="H146" s="62" t="s">
        <v>68</v>
      </c>
      <c r="I146" s="63" t="str">
        <f t="shared" si="7"/>
        <v xml:space="preserve"> </v>
      </c>
      <c r="J146" s="58" t="str">
        <f t="shared" si="11"/>
        <v xml:space="preserve"> </v>
      </c>
      <c r="L146" s="14">
        <v>35</v>
      </c>
      <c r="M146" s="64">
        <v>0</v>
      </c>
      <c r="N146" s="64">
        <v>0</v>
      </c>
      <c r="O146" s="56"/>
      <c r="P146" s="66">
        <v>3</v>
      </c>
      <c r="Q146" s="67">
        <v>0.875</v>
      </c>
      <c r="R146" s="22">
        <v>2</v>
      </c>
      <c r="S146" s="22" t="s">
        <v>70</v>
      </c>
      <c r="T146" s="22">
        <v>2</v>
      </c>
      <c r="U146" s="22" t="s">
        <v>70</v>
      </c>
      <c r="V146" s="37">
        <f t="shared" si="2"/>
        <v>3</v>
      </c>
      <c r="W146" s="40">
        <v>4</v>
      </c>
      <c r="X146" s="39">
        <v>0.875</v>
      </c>
      <c r="Y146" s="22">
        <v>1</v>
      </c>
      <c r="Z146" s="22" t="s">
        <v>73</v>
      </c>
      <c r="AA146" s="22">
        <v>1</v>
      </c>
      <c r="AB146" s="22" t="s">
        <v>73</v>
      </c>
      <c r="AC146" s="37">
        <f t="shared" si="3"/>
        <v>3</v>
      </c>
      <c r="AH146" s="65"/>
    </row>
    <row r="147" spans="1:34" ht="15.75" customHeight="1">
      <c r="A147" s="57" t="s">
        <v>67</v>
      </c>
      <c r="B147" s="58" t="str">
        <f t="shared" si="4"/>
        <v/>
      </c>
      <c r="C147" s="59" t="s">
        <v>67</v>
      </c>
      <c r="D147" s="1" t="s">
        <v>67</v>
      </c>
      <c r="E147" s="61" t="s">
        <v>67</v>
      </c>
      <c r="F147" s="61" t="s">
        <v>67</v>
      </c>
      <c r="G147" s="58" t="str">
        <f t="shared" si="10"/>
        <v/>
      </c>
      <c r="H147" s="62" t="s">
        <v>68</v>
      </c>
      <c r="I147" s="63" t="str">
        <f t="shared" si="7"/>
        <v xml:space="preserve"> </v>
      </c>
      <c r="J147" s="58" t="str">
        <f t="shared" si="11"/>
        <v xml:space="preserve"> </v>
      </c>
      <c r="L147" s="14">
        <v>36</v>
      </c>
      <c r="M147" s="64">
        <v>0</v>
      </c>
      <c r="N147" s="64">
        <v>0</v>
      </c>
      <c r="O147" s="56"/>
      <c r="P147" s="66">
        <v>3</v>
      </c>
      <c r="Q147" s="67">
        <v>0.89583333333333304</v>
      </c>
      <c r="R147" s="22">
        <v>1</v>
      </c>
      <c r="S147" s="22" t="s">
        <v>70</v>
      </c>
      <c r="T147" s="22">
        <v>1</v>
      </c>
      <c r="U147" s="22" t="s">
        <v>70</v>
      </c>
      <c r="V147" s="37">
        <f t="shared" si="2"/>
        <v>3</v>
      </c>
      <c r="W147" s="40">
        <v>4</v>
      </c>
      <c r="X147" s="39">
        <v>0.89583333333333304</v>
      </c>
      <c r="Y147" s="22">
        <v>2</v>
      </c>
      <c r="Z147" s="22" t="s">
        <v>73</v>
      </c>
      <c r="AA147" s="22">
        <v>2</v>
      </c>
      <c r="AB147" s="22" t="s">
        <v>73</v>
      </c>
      <c r="AC147" s="37">
        <f t="shared" si="3"/>
        <v>3</v>
      </c>
      <c r="AH147" s="65"/>
    </row>
    <row r="148" spans="1:34" ht="15.75" customHeight="1">
      <c r="A148" s="57" t="s">
        <v>67</v>
      </c>
      <c r="B148" s="58" t="str">
        <f t="shared" si="4"/>
        <v/>
      </c>
      <c r="C148" s="59" t="s">
        <v>67</v>
      </c>
      <c r="D148" s="1" t="s">
        <v>67</v>
      </c>
      <c r="E148" s="61" t="s">
        <v>67</v>
      </c>
      <c r="F148" s="61" t="s">
        <v>67</v>
      </c>
      <c r="G148" s="58" t="str">
        <f t="shared" si="10"/>
        <v/>
      </c>
      <c r="H148" s="62" t="s">
        <v>68</v>
      </c>
      <c r="I148" s="63" t="str">
        <f t="shared" si="7"/>
        <v xml:space="preserve"> </v>
      </c>
      <c r="J148" s="58" t="str">
        <f t="shared" si="11"/>
        <v xml:space="preserve"> </v>
      </c>
      <c r="L148" s="14">
        <v>37</v>
      </c>
      <c r="M148" s="64">
        <v>0</v>
      </c>
      <c r="N148" s="64">
        <v>0</v>
      </c>
      <c r="O148" s="56"/>
      <c r="P148" s="66">
        <v>3</v>
      </c>
      <c r="Q148" s="67">
        <v>0.91666666666666663</v>
      </c>
      <c r="R148" s="22">
        <v>2</v>
      </c>
      <c r="S148" s="22" t="s">
        <v>70</v>
      </c>
      <c r="T148" s="22">
        <v>2</v>
      </c>
      <c r="U148" s="22" t="s">
        <v>70</v>
      </c>
      <c r="V148" s="37">
        <f t="shared" si="2"/>
        <v>3</v>
      </c>
      <c r="W148" s="40">
        <v>4</v>
      </c>
      <c r="X148" s="39">
        <v>0.91666666666666663</v>
      </c>
      <c r="Y148" s="22">
        <v>1</v>
      </c>
      <c r="Z148" s="22" t="s">
        <v>49</v>
      </c>
      <c r="AA148" s="22">
        <v>1</v>
      </c>
      <c r="AB148" s="22" t="s">
        <v>49</v>
      </c>
      <c r="AC148" s="37">
        <f t="shared" si="3"/>
        <v>1</v>
      </c>
      <c r="AH148" s="65"/>
    </row>
    <row r="149" spans="1:34" ht="15.75" customHeight="1">
      <c r="A149" s="57" t="s">
        <v>67</v>
      </c>
      <c r="B149" s="58" t="str">
        <f t="shared" si="4"/>
        <v/>
      </c>
      <c r="C149" s="59" t="s">
        <v>67</v>
      </c>
      <c r="D149" s="1" t="s">
        <v>67</v>
      </c>
      <c r="E149" s="61" t="s">
        <v>67</v>
      </c>
      <c r="F149" s="61" t="s">
        <v>67</v>
      </c>
      <c r="G149" s="58" t="str">
        <f t="shared" si="10"/>
        <v/>
      </c>
      <c r="H149" s="62" t="s">
        <v>68</v>
      </c>
      <c r="I149" s="63" t="str">
        <f t="shared" si="7"/>
        <v xml:space="preserve"> </v>
      </c>
      <c r="J149" s="58" t="str">
        <f t="shared" si="11"/>
        <v xml:space="preserve"> </v>
      </c>
      <c r="L149" s="14">
        <v>38</v>
      </c>
      <c r="M149" s="64">
        <v>0</v>
      </c>
      <c r="N149" s="64">
        <v>0</v>
      </c>
      <c r="O149" s="56"/>
      <c r="P149" s="66">
        <v>3</v>
      </c>
      <c r="Q149" s="67">
        <v>0.9375</v>
      </c>
      <c r="R149" s="22">
        <v>1</v>
      </c>
      <c r="S149" s="22" t="s">
        <v>49</v>
      </c>
      <c r="T149" s="22">
        <v>1</v>
      </c>
      <c r="U149" s="22" t="s">
        <v>49</v>
      </c>
      <c r="V149" s="37">
        <f t="shared" si="2"/>
        <v>2</v>
      </c>
      <c r="W149" s="40">
        <v>4</v>
      </c>
      <c r="X149" s="39">
        <v>0.9375</v>
      </c>
      <c r="Y149" s="22">
        <v>0</v>
      </c>
      <c r="Z149" s="22" t="s">
        <v>47</v>
      </c>
      <c r="AA149" s="22">
        <v>0</v>
      </c>
      <c r="AB149" s="22" t="s">
        <v>47</v>
      </c>
      <c r="AC149" s="37">
        <f t="shared" si="3"/>
        <v>0</v>
      </c>
      <c r="AH149" s="65"/>
    </row>
    <row r="150" spans="1:34" ht="15.75" customHeight="1">
      <c r="A150" s="57" t="s">
        <v>67</v>
      </c>
      <c r="B150" s="58" t="str">
        <f t="shared" si="4"/>
        <v/>
      </c>
      <c r="C150" s="59" t="s">
        <v>67</v>
      </c>
      <c r="D150" s="1" t="s">
        <v>67</v>
      </c>
      <c r="E150" s="61" t="s">
        <v>67</v>
      </c>
      <c r="F150" s="61" t="s">
        <v>67</v>
      </c>
      <c r="G150" s="58" t="str">
        <f t="shared" si="10"/>
        <v/>
      </c>
      <c r="H150" s="62" t="s">
        <v>68</v>
      </c>
      <c r="I150" s="63" t="str">
        <f t="shared" si="7"/>
        <v xml:space="preserve"> </v>
      </c>
      <c r="J150" s="58" t="str">
        <f t="shared" si="11"/>
        <v xml:space="preserve"> </v>
      </c>
      <c r="L150" s="14">
        <v>39</v>
      </c>
      <c r="M150" s="64">
        <v>0</v>
      </c>
      <c r="N150" s="64">
        <v>0</v>
      </c>
      <c r="O150" s="56"/>
      <c r="P150" s="66">
        <v>3</v>
      </c>
      <c r="Q150" s="67">
        <v>0.95833333333333337</v>
      </c>
      <c r="R150" s="22">
        <v>1</v>
      </c>
      <c r="S150" s="22" t="s">
        <v>49</v>
      </c>
      <c r="T150" s="22">
        <v>1</v>
      </c>
      <c r="U150" s="22" t="s">
        <v>49</v>
      </c>
      <c r="V150" s="37">
        <f t="shared" si="2"/>
        <v>1</v>
      </c>
      <c r="W150" s="40">
        <v>4</v>
      </c>
      <c r="X150" s="39">
        <v>0.95833333333333337</v>
      </c>
      <c r="Y150" s="22">
        <v>0</v>
      </c>
      <c r="Z150" s="22" t="s">
        <v>47</v>
      </c>
      <c r="AA150" s="22">
        <v>0</v>
      </c>
      <c r="AB150" s="22" t="s">
        <v>47</v>
      </c>
      <c r="AC150" s="37">
        <f t="shared" si="3"/>
        <v>0</v>
      </c>
      <c r="AH150" s="65"/>
    </row>
    <row r="151" spans="1:34" ht="15.75" customHeight="1">
      <c r="A151" s="57" t="s">
        <v>67</v>
      </c>
      <c r="B151" s="58" t="str">
        <f t="shared" si="4"/>
        <v/>
      </c>
      <c r="C151" s="59" t="s">
        <v>67</v>
      </c>
      <c r="D151" s="1" t="s">
        <v>67</v>
      </c>
      <c r="E151" s="61" t="s">
        <v>67</v>
      </c>
      <c r="F151" s="61" t="s">
        <v>67</v>
      </c>
      <c r="G151" s="58" t="str">
        <f t="shared" si="10"/>
        <v/>
      </c>
      <c r="H151" s="62" t="s">
        <v>68</v>
      </c>
      <c r="I151" s="63" t="str">
        <f t="shared" si="7"/>
        <v xml:space="preserve"> </v>
      </c>
      <c r="J151" s="58" t="str">
        <f t="shared" si="11"/>
        <v xml:space="preserve"> </v>
      </c>
      <c r="L151" s="14">
        <v>40</v>
      </c>
      <c r="M151" s="64">
        <v>0</v>
      </c>
      <c r="N151" s="64">
        <v>0</v>
      </c>
      <c r="O151" s="56"/>
      <c r="P151" s="66">
        <v>3</v>
      </c>
      <c r="Q151" s="67">
        <v>0.97916666666666663</v>
      </c>
      <c r="R151" s="22">
        <v>0</v>
      </c>
      <c r="S151" s="22" t="s">
        <v>47</v>
      </c>
      <c r="T151" s="22">
        <v>0</v>
      </c>
      <c r="U151" s="22" t="s">
        <v>47</v>
      </c>
      <c r="V151" s="37">
        <f t="shared" si="2"/>
        <v>0</v>
      </c>
      <c r="W151" s="40">
        <v>4</v>
      </c>
      <c r="X151" s="39">
        <v>0.97916666666666663</v>
      </c>
      <c r="Y151" s="22">
        <v>0</v>
      </c>
      <c r="Z151" s="22" t="s">
        <v>47</v>
      </c>
      <c r="AA151" s="22">
        <v>0</v>
      </c>
      <c r="AB151" s="22" t="s">
        <v>47</v>
      </c>
      <c r="AC151" s="37">
        <f t="shared" si="3"/>
        <v>0</v>
      </c>
      <c r="AH151" s="65"/>
    </row>
    <row r="152" spans="1:34" ht="15.75" customHeight="1">
      <c r="A152" s="57" t="s">
        <v>67</v>
      </c>
      <c r="B152" s="58" t="str">
        <f t="shared" si="4"/>
        <v/>
      </c>
      <c r="C152" s="59" t="s">
        <v>67</v>
      </c>
      <c r="D152" s="1" t="s">
        <v>67</v>
      </c>
      <c r="E152" s="61" t="s">
        <v>67</v>
      </c>
      <c r="F152" s="61" t="s">
        <v>67</v>
      </c>
      <c r="G152" s="58" t="str">
        <f t="shared" si="10"/>
        <v/>
      </c>
      <c r="H152" s="62" t="s">
        <v>68</v>
      </c>
      <c r="I152" s="63" t="str">
        <f t="shared" si="7"/>
        <v xml:space="preserve"> </v>
      </c>
      <c r="J152" s="58" t="str">
        <f t="shared" si="11"/>
        <v xml:space="preserve"> </v>
      </c>
      <c r="L152" s="14">
        <v>41</v>
      </c>
      <c r="M152" s="64">
        <v>0</v>
      </c>
      <c r="N152" s="64">
        <v>0</v>
      </c>
      <c r="O152" s="56"/>
      <c r="P152" s="66">
        <v>3</v>
      </c>
      <c r="Q152" s="67">
        <v>0</v>
      </c>
      <c r="R152" s="22">
        <v>0</v>
      </c>
      <c r="S152" s="22" t="s">
        <v>47</v>
      </c>
      <c r="T152" s="22">
        <v>0</v>
      </c>
      <c r="U152" s="22" t="s">
        <v>47</v>
      </c>
      <c r="V152" s="37">
        <f t="shared" si="2"/>
        <v>0</v>
      </c>
      <c r="W152" s="40">
        <v>4</v>
      </c>
      <c r="X152" s="39">
        <v>0</v>
      </c>
      <c r="Y152" s="22">
        <v>0</v>
      </c>
      <c r="Z152" s="22" t="s">
        <v>47</v>
      </c>
      <c r="AA152" s="22">
        <v>0</v>
      </c>
      <c r="AB152" s="22" t="s">
        <v>47</v>
      </c>
      <c r="AC152" s="37">
        <f t="shared" si="3"/>
        <v>0</v>
      </c>
      <c r="AH152" s="65"/>
    </row>
    <row r="153" spans="1:34" ht="15.75" customHeight="1">
      <c r="A153" s="57" t="s">
        <v>67</v>
      </c>
      <c r="B153" s="58" t="str">
        <f t="shared" si="4"/>
        <v/>
      </c>
      <c r="C153" s="59" t="s">
        <v>67</v>
      </c>
      <c r="D153" s="1" t="s">
        <v>67</v>
      </c>
      <c r="E153" s="61" t="s">
        <v>67</v>
      </c>
      <c r="F153" s="61" t="s">
        <v>67</v>
      </c>
      <c r="G153" s="58" t="str">
        <f t="shared" si="10"/>
        <v/>
      </c>
      <c r="H153" s="62" t="s">
        <v>68</v>
      </c>
      <c r="I153" s="63" t="str">
        <f t="shared" si="7"/>
        <v xml:space="preserve"> </v>
      </c>
      <c r="J153" s="58" t="str">
        <f t="shared" si="11"/>
        <v xml:space="preserve"> 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0</v>
      </c>
      <c r="Z153" s="22" t="s">
        <v>47</v>
      </c>
      <c r="AA153" s="22">
        <v>0</v>
      </c>
      <c r="AB153" s="22" t="s">
        <v>47</v>
      </c>
      <c r="AC153" s="37">
        <f t="shared" si="3"/>
        <v>0</v>
      </c>
      <c r="AH153" s="65"/>
    </row>
    <row r="154" spans="1:34" ht="15.75" customHeight="1">
      <c r="A154" s="57" t="s">
        <v>67</v>
      </c>
      <c r="B154" s="58" t="str">
        <f t="shared" si="4"/>
        <v/>
      </c>
      <c r="C154" s="59" t="s">
        <v>67</v>
      </c>
      <c r="D154" s="1" t="s">
        <v>67</v>
      </c>
      <c r="E154" s="61" t="s">
        <v>67</v>
      </c>
      <c r="F154" s="61" t="s">
        <v>67</v>
      </c>
      <c r="G154" s="58" t="str">
        <f t="shared" si="10"/>
        <v/>
      </c>
      <c r="H154" s="62" t="s">
        <v>68</v>
      </c>
      <c r="I154" s="63" t="str">
        <f t="shared" si="7"/>
        <v xml:space="preserve"> </v>
      </c>
      <c r="J154" s="58" t="str">
        <f t="shared" si="11"/>
        <v xml:space="preserve"> 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 t="s">
        <v>67</v>
      </c>
      <c r="B155" s="58" t="str">
        <f t="shared" si="4"/>
        <v/>
      </c>
      <c r="C155" s="59" t="s">
        <v>67</v>
      </c>
      <c r="D155" s="1" t="s">
        <v>67</v>
      </c>
      <c r="E155" s="61" t="s">
        <v>67</v>
      </c>
      <c r="F155" s="61" t="s">
        <v>67</v>
      </c>
      <c r="G155" s="58" t="str">
        <f t="shared" si="10"/>
        <v/>
      </c>
      <c r="H155" s="62" t="s">
        <v>68</v>
      </c>
      <c r="I155" s="63" t="str">
        <f t="shared" si="7"/>
        <v xml:space="preserve"> </v>
      </c>
      <c r="J155" s="58" t="str">
        <f t="shared" si="11"/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 t="s">
        <v>67</v>
      </c>
      <c r="B156" s="58" t="str">
        <f t="shared" si="4"/>
        <v/>
      </c>
      <c r="C156" s="59" t="s">
        <v>67</v>
      </c>
      <c r="D156" s="1" t="s">
        <v>67</v>
      </c>
      <c r="E156" s="61" t="s">
        <v>67</v>
      </c>
      <c r="F156" s="61" t="s">
        <v>67</v>
      </c>
      <c r="G156" s="58" t="str">
        <f t="shared" si="10"/>
        <v/>
      </c>
      <c r="H156" s="62" t="s">
        <v>68</v>
      </c>
      <c r="I156" s="63" t="str">
        <f t="shared" si="7"/>
        <v xml:space="preserve"> </v>
      </c>
      <c r="J156" s="58" t="str">
        <f t="shared" si="11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 t="s">
        <v>67</v>
      </c>
      <c r="B157" s="58" t="str">
        <f t="shared" si="4"/>
        <v/>
      </c>
      <c r="C157" s="59" t="s">
        <v>67</v>
      </c>
      <c r="D157" s="1" t="s">
        <v>67</v>
      </c>
      <c r="E157" s="61" t="s">
        <v>67</v>
      </c>
      <c r="F157" s="61" t="s">
        <v>67</v>
      </c>
      <c r="G157" s="58" t="str">
        <f t="shared" si="10"/>
        <v/>
      </c>
      <c r="H157" s="62" t="s">
        <v>68</v>
      </c>
      <c r="I157" s="63" t="str">
        <f t="shared" si="7"/>
        <v xml:space="preserve"> </v>
      </c>
      <c r="J157" s="58" t="str">
        <f t="shared" si="11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 t="s">
        <v>67</v>
      </c>
      <c r="B158" s="58" t="str">
        <f t="shared" si="4"/>
        <v/>
      </c>
      <c r="C158" s="59" t="s">
        <v>67</v>
      </c>
      <c r="D158" s="1" t="s">
        <v>67</v>
      </c>
      <c r="E158" s="61" t="s">
        <v>67</v>
      </c>
      <c r="F158" s="61" t="s">
        <v>67</v>
      </c>
      <c r="G158" s="58" t="str">
        <f t="shared" si="10"/>
        <v/>
      </c>
      <c r="H158" s="62" t="s">
        <v>68</v>
      </c>
      <c r="I158" s="63" t="str">
        <f t="shared" si="7"/>
        <v xml:space="preserve"> </v>
      </c>
      <c r="J158" s="58" t="str">
        <f t="shared" si="11"/>
        <v xml:space="preserve"> </v>
      </c>
      <c r="L158" s="14">
        <v>47</v>
      </c>
      <c r="M158" s="64">
        <v>0</v>
      </c>
      <c r="N158" s="64">
        <v>0</v>
      </c>
      <c r="O158" s="56"/>
      <c r="P158" s="74" t="s">
        <v>44</v>
      </c>
      <c r="Q158" s="75"/>
      <c r="R158" s="47">
        <f>SUM(R110:R157)</f>
        <v>68</v>
      </c>
      <c r="S158" s="47"/>
      <c r="T158" s="47">
        <f>SUM(T110:T157)</f>
        <v>68</v>
      </c>
      <c r="U158" s="47"/>
      <c r="V158" s="68"/>
      <c r="W158" s="74" t="s">
        <v>44</v>
      </c>
      <c r="X158" s="75"/>
      <c r="Y158" s="47">
        <f>SUM(Y110:Y157)</f>
        <v>53</v>
      </c>
      <c r="Z158" s="47"/>
      <c r="AA158" s="47">
        <f>SUM(AA110:AA157)</f>
        <v>53</v>
      </c>
      <c r="AB158" s="47"/>
      <c r="AH158" s="15"/>
    </row>
    <row r="159" spans="1:34" ht="15.75" customHeight="1">
      <c r="A159" s="57" t="s">
        <v>67</v>
      </c>
      <c r="B159" s="58" t="str">
        <f t="shared" si="4"/>
        <v/>
      </c>
      <c r="C159" s="59" t="s">
        <v>67</v>
      </c>
      <c r="D159" s="1" t="s">
        <v>67</v>
      </c>
      <c r="E159" s="61" t="s">
        <v>67</v>
      </c>
      <c r="F159" s="61" t="s">
        <v>67</v>
      </c>
      <c r="G159" s="58" t="str">
        <f t="shared" si="10"/>
        <v/>
      </c>
      <c r="H159" s="62" t="s">
        <v>68</v>
      </c>
      <c r="I159" s="63" t="str">
        <f t="shared" si="7"/>
        <v xml:space="preserve"> </v>
      </c>
      <c r="J159" s="58" t="str">
        <f t="shared" si="11"/>
        <v xml:space="preserve"> </v>
      </c>
      <c r="L159" s="14">
        <v>48</v>
      </c>
      <c r="M159" s="64">
        <v>0</v>
      </c>
      <c r="N159" s="64">
        <v>0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 t="s">
        <v>67</v>
      </c>
      <c r="B160" s="58" t="str">
        <f t="shared" si="4"/>
        <v/>
      </c>
      <c r="C160" s="59" t="s">
        <v>67</v>
      </c>
      <c r="D160" s="1" t="s">
        <v>67</v>
      </c>
      <c r="E160" s="61" t="s">
        <v>67</v>
      </c>
      <c r="F160" s="61" t="s">
        <v>67</v>
      </c>
      <c r="G160" s="58" t="str">
        <f t="shared" si="10"/>
        <v/>
      </c>
      <c r="H160" s="62" t="s">
        <v>68</v>
      </c>
      <c r="I160" s="63" t="str">
        <f t="shared" si="7"/>
        <v xml:space="preserve"> </v>
      </c>
      <c r="J160" s="58" t="str">
        <f t="shared" si="11"/>
        <v xml:space="preserve"> </v>
      </c>
      <c r="L160" s="14">
        <v>49</v>
      </c>
      <c r="M160" s="64">
        <v>0</v>
      </c>
      <c r="N160" s="64">
        <v>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67</v>
      </c>
      <c r="B161" s="58" t="str">
        <f t="shared" si="4"/>
        <v/>
      </c>
      <c r="C161" s="59" t="s">
        <v>67</v>
      </c>
      <c r="D161" s="1" t="s">
        <v>67</v>
      </c>
      <c r="E161" s="61" t="s">
        <v>67</v>
      </c>
      <c r="F161" s="61" t="s">
        <v>67</v>
      </c>
      <c r="G161" s="58" t="str">
        <f t="shared" si="10"/>
        <v/>
      </c>
      <c r="H161" s="62" t="s">
        <v>68</v>
      </c>
      <c r="I161" s="63" t="str">
        <f t="shared" si="7"/>
        <v xml:space="preserve"> </v>
      </c>
      <c r="J161" s="58" t="str">
        <f t="shared" si="11"/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67</v>
      </c>
      <c r="B162" s="58" t="str">
        <f t="shared" si="4"/>
        <v/>
      </c>
      <c r="C162" s="59" t="s">
        <v>67</v>
      </c>
      <c r="D162" s="1" t="s">
        <v>67</v>
      </c>
      <c r="E162" s="61" t="s">
        <v>67</v>
      </c>
      <c r="F162" s="61" t="s">
        <v>67</v>
      </c>
      <c r="G162" s="58" t="str">
        <f t="shared" si="10"/>
        <v/>
      </c>
      <c r="H162" s="62" t="s">
        <v>68</v>
      </c>
      <c r="I162" s="63" t="str">
        <f t="shared" si="7"/>
        <v xml:space="preserve"> </v>
      </c>
      <c r="J162" s="58" t="str">
        <f t="shared" si="11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67</v>
      </c>
      <c r="B163" s="58" t="str">
        <f t="shared" si="4"/>
        <v/>
      </c>
      <c r="C163" s="59" t="s">
        <v>67</v>
      </c>
      <c r="D163" s="1" t="s">
        <v>67</v>
      </c>
      <c r="E163" s="61" t="s">
        <v>67</v>
      </c>
      <c r="F163" s="61" t="s">
        <v>67</v>
      </c>
      <c r="G163" s="58" t="str">
        <f t="shared" si="10"/>
        <v/>
      </c>
      <c r="H163" s="62" t="s">
        <v>68</v>
      </c>
      <c r="I163" s="63" t="str">
        <f t="shared" si="7"/>
        <v xml:space="preserve"> </v>
      </c>
      <c r="J163" s="58" t="str">
        <f t="shared" si="11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67</v>
      </c>
      <c r="B164" s="58" t="str">
        <f t="shared" si="4"/>
        <v/>
      </c>
      <c r="C164" s="59" t="s">
        <v>67</v>
      </c>
      <c r="D164" s="1" t="s">
        <v>67</v>
      </c>
      <c r="E164" s="61" t="s">
        <v>67</v>
      </c>
      <c r="F164" s="61" t="s">
        <v>67</v>
      </c>
      <c r="G164" s="58" t="str">
        <f t="shared" si="10"/>
        <v/>
      </c>
      <c r="H164" s="62" t="s">
        <v>68</v>
      </c>
      <c r="I164" s="63" t="str">
        <f t="shared" si="7"/>
        <v xml:space="preserve"> </v>
      </c>
      <c r="J164" s="58" t="str">
        <f t="shared" si="11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67</v>
      </c>
      <c r="B165" s="58" t="str">
        <f t="shared" si="4"/>
        <v/>
      </c>
      <c r="C165" s="59" t="s">
        <v>67</v>
      </c>
      <c r="D165" s="1" t="s">
        <v>67</v>
      </c>
      <c r="E165" s="61" t="s">
        <v>67</v>
      </c>
      <c r="F165" s="61" t="s">
        <v>67</v>
      </c>
      <c r="G165" s="58" t="str">
        <f t="shared" si="10"/>
        <v/>
      </c>
      <c r="H165" s="62" t="s">
        <v>68</v>
      </c>
      <c r="I165" s="63" t="str">
        <f t="shared" si="7"/>
        <v xml:space="preserve"> </v>
      </c>
      <c r="J165" s="58" t="str">
        <f t="shared" si="11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67</v>
      </c>
      <c r="B166" s="58" t="str">
        <f t="shared" si="4"/>
        <v/>
      </c>
      <c r="C166" s="59" t="s">
        <v>67</v>
      </c>
      <c r="D166" s="1" t="s">
        <v>67</v>
      </c>
      <c r="E166" s="61" t="s">
        <v>67</v>
      </c>
      <c r="F166" s="61" t="s">
        <v>67</v>
      </c>
      <c r="G166" s="58" t="str">
        <f t="shared" si="10"/>
        <v/>
      </c>
      <c r="H166" s="62" t="s">
        <v>68</v>
      </c>
      <c r="I166" s="63" t="str">
        <f t="shared" si="7"/>
        <v xml:space="preserve"> </v>
      </c>
      <c r="J166" s="58" t="str">
        <f t="shared" si="11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67</v>
      </c>
      <c r="B167" s="58" t="str">
        <f t="shared" si="4"/>
        <v/>
      </c>
      <c r="C167" s="59" t="s">
        <v>67</v>
      </c>
      <c r="D167" s="1" t="s">
        <v>67</v>
      </c>
      <c r="E167" s="61" t="s">
        <v>67</v>
      </c>
      <c r="F167" s="61" t="s">
        <v>67</v>
      </c>
      <c r="G167" s="58" t="str">
        <f t="shared" si="10"/>
        <v/>
      </c>
      <c r="H167" s="62" t="s">
        <v>68</v>
      </c>
      <c r="I167" s="63" t="str">
        <f t="shared" si="7"/>
        <v xml:space="preserve"> </v>
      </c>
      <c r="J167" s="58" t="str">
        <f t="shared" si="11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67</v>
      </c>
      <c r="B168" s="58" t="str">
        <f t="shared" si="4"/>
        <v/>
      </c>
      <c r="C168" s="59" t="s">
        <v>67</v>
      </c>
      <c r="D168" s="1" t="s">
        <v>67</v>
      </c>
      <c r="E168" s="61" t="s">
        <v>67</v>
      </c>
      <c r="F168" s="61" t="s">
        <v>67</v>
      </c>
      <c r="G168" s="58" t="str">
        <f t="shared" si="10"/>
        <v/>
      </c>
      <c r="H168" s="62" t="s">
        <v>68</v>
      </c>
      <c r="I168" s="63" t="str">
        <f t="shared" si="7"/>
        <v xml:space="preserve"> </v>
      </c>
      <c r="J168" s="58" t="str">
        <f t="shared" si="11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67</v>
      </c>
      <c r="B169" s="58" t="str">
        <f t="shared" si="4"/>
        <v/>
      </c>
      <c r="C169" s="59" t="s">
        <v>67</v>
      </c>
      <c r="D169" s="1" t="s">
        <v>67</v>
      </c>
      <c r="E169" s="61" t="s">
        <v>67</v>
      </c>
      <c r="F169" s="61" t="s">
        <v>67</v>
      </c>
      <c r="G169" s="58" t="str">
        <f t="shared" si="10"/>
        <v/>
      </c>
      <c r="H169" s="62" t="s">
        <v>68</v>
      </c>
      <c r="I169" s="63" t="str">
        <f t="shared" si="7"/>
        <v xml:space="preserve"> </v>
      </c>
      <c r="J169" s="58" t="str">
        <f t="shared" si="11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67</v>
      </c>
      <c r="B170" s="58" t="str">
        <f t="shared" si="4"/>
        <v/>
      </c>
      <c r="C170" s="59" t="s">
        <v>67</v>
      </c>
      <c r="D170" s="1" t="s">
        <v>67</v>
      </c>
      <c r="E170" s="61" t="s">
        <v>67</v>
      </c>
      <c r="F170" s="61" t="s">
        <v>67</v>
      </c>
      <c r="G170" s="58" t="str">
        <f t="shared" si="10"/>
        <v/>
      </c>
      <c r="H170" s="62" t="s">
        <v>68</v>
      </c>
      <c r="I170" s="63" t="str">
        <f t="shared" si="7"/>
        <v xml:space="preserve"> </v>
      </c>
      <c r="J170" s="58" t="str">
        <f t="shared" si="11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67</v>
      </c>
      <c r="B171" s="58" t="str">
        <f t="shared" si="4"/>
        <v/>
      </c>
      <c r="C171" s="59" t="s">
        <v>67</v>
      </c>
      <c r="D171" s="1" t="s">
        <v>67</v>
      </c>
      <c r="E171" s="61" t="s">
        <v>67</v>
      </c>
      <c r="F171" s="61" t="s">
        <v>67</v>
      </c>
      <c r="G171" s="58" t="str">
        <f t="shared" si="10"/>
        <v/>
      </c>
      <c r="H171" s="62" t="s">
        <v>68</v>
      </c>
      <c r="I171" s="63" t="str">
        <f t="shared" si="7"/>
        <v xml:space="preserve"> </v>
      </c>
      <c r="J171" s="58" t="str">
        <f t="shared" si="11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67</v>
      </c>
      <c r="B172" s="58" t="str">
        <f t="shared" si="4"/>
        <v/>
      </c>
      <c r="C172" s="59" t="s">
        <v>67</v>
      </c>
      <c r="D172" s="1" t="s">
        <v>67</v>
      </c>
      <c r="E172" s="61" t="s">
        <v>67</v>
      </c>
      <c r="F172" s="61" t="s">
        <v>67</v>
      </c>
      <c r="G172" s="58" t="str">
        <f t="shared" si="10"/>
        <v/>
      </c>
      <c r="H172" s="62" t="s">
        <v>68</v>
      </c>
      <c r="I172" s="63" t="str">
        <f t="shared" si="7"/>
        <v xml:space="preserve"> </v>
      </c>
      <c r="J172" s="58" t="str">
        <f t="shared" si="11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67</v>
      </c>
      <c r="B173" s="58" t="str">
        <f t="shared" si="4"/>
        <v/>
      </c>
      <c r="C173" s="59" t="s">
        <v>67</v>
      </c>
      <c r="D173" s="1" t="s">
        <v>67</v>
      </c>
      <c r="E173" s="61" t="s">
        <v>67</v>
      </c>
      <c r="F173" s="61" t="s">
        <v>67</v>
      </c>
      <c r="G173" s="58" t="str">
        <f t="shared" si="10"/>
        <v/>
      </c>
      <c r="H173" s="62" t="s">
        <v>68</v>
      </c>
      <c r="I173" s="63" t="str">
        <f t="shared" si="7"/>
        <v xml:space="preserve"> </v>
      </c>
      <c r="J173" s="58" t="str">
        <f t="shared" si="11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67</v>
      </c>
      <c r="B174" s="58" t="str">
        <f t="shared" si="4"/>
        <v/>
      </c>
      <c r="C174" s="59" t="s">
        <v>67</v>
      </c>
      <c r="D174" s="1" t="s">
        <v>67</v>
      </c>
      <c r="E174" s="61" t="s">
        <v>67</v>
      </c>
      <c r="F174" s="61" t="s">
        <v>67</v>
      </c>
      <c r="G174" s="58" t="str">
        <f t="shared" si="10"/>
        <v/>
      </c>
      <c r="H174" s="62" t="s">
        <v>68</v>
      </c>
      <c r="I174" s="63" t="str">
        <f t="shared" si="7"/>
        <v xml:space="preserve"> </v>
      </c>
      <c r="J174" s="58" t="str">
        <f t="shared" si="11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67</v>
      </c>
      <c r="B175" s="58" t="str">
        <f t="shared" si="4"/>
        <v/>
      </c>
      <c r="C175" s="59" t="s">
        <v>67</v>
      </c>
      <c r="D175" s="1" t="s">
        <v>67</v>
      </c>
      <c r="E175" s="61" t="s">
        <v>67</v>
      </c>
      <c r="F175" s="61" t="s">
        <v>67</v>
      </c>
      <c r="G175" s="58" t="str">
        <f t="shared" si="10"/>
        <v/>
      </c>
      <c r="H175" s="62" t="s">
        <v>68</v>
      </c>
      <c r="I175" s="63" t="str">
        <f t="shared" si="7"/>
        <v xml:space="preserve"> </v>
      </c>
      <c r="J175" s="58" t="str">
        <f t="shared" si="11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67</v>
      </c>
      <c r="B176" s="58" t="str">
        <f t="shared" si="4"/>
        <v/>
      </c>
      <c r="C176" s="59" t="s">
        <v>67</v>
      </c>
      <c r="D176" s="1" t="s">
        <v>67</v>
      </c>
      <c r="E176" s="61" t="s">
        <v>67</v>
      </c>
      <c r="F176" s="61" t="s">
        <v>67</v>
      </c>
      <c r="G176" s="58" t="str">
        <f t="shared" si="10"/>
        <v/>
      </c>
      <c r="H176" s="62" t="s">
        <v>68</v>
      </c>
      <c r="I176" s="63" t="str">
        <f t="shared" si="7"/>
        <v xml:space="preserve"> </v>
      </c>
      <c r="J176" s="58" t="str">
        <f t="shared" si="11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ref="B177:B219" si="12">IF(C177=" ","",IF(C177=$L$9,B176,B176+1))</f>
        <v/>
      </c>
      <c r="C177" s="59" t="s">
        <v>67</v>
      </c>
      <c r="D177" s="1" t="s">
        <v>67</v>
      </c>
      <c r="E177" s="61" t="s">
        <v>67</v>
      </c>
      <c r="F177" s="61" t="s">
        <v>67</v>
      </c>
      <c r="G177" s="58" t="str">
        <f t="shared" si="10"/>
        <v/>
      </c>
      <c r="H177" s="62" t="s">
        <v>68</v>
      </c>
      <c r="I177" s="63" t="str">
        <f t="shared" si="7"/>
        <v xml:space="preserve"> </v>
      </c>
      <c r="J177" s="58" t="str">
        <f t="shared" si="11"/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12"/>
        <v/>
      </c>
      <c r="C178" s="59" t="s">
        <v>67</v>
      </c>
      <c r="D178" s="1" t="s">
        <v>67</v>
      </c>
      <c r="E178" s="61" t="s">
        <v>67</v>
      </c>
      <c r="F178" s="61" t="s">
        <v>67</v>
      </c>
      <c r="G178" s="58" t="str">
        <f t="shared" si="10"/>
        <v/>
      </c>
      <c r="H178" s="62" t="s">
        <v>68</v>
      </c>
      <c r="I178" s="63" t="str">
        <f t="shared" ref="I178:I219" si="13">IFERROR(IF(IF(ISERROR(H178-H177),"",H178-H177)&lt;0,"",H178-H177)," ")</f>
        <v xml:space="preserve"> </v>
      </c>
      <c r="J178" s="58" t="str">
        <f t="shared" si="11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12"/>
        <v/>
      </c>
      <c r="C179" s="59" t="s">
        <v>67</v>
      </c>
      <c r="D179" s="1" t="s">
        <v>67</v>
      </c>
      <c r="E179" s="61" t="s">
        <v>67</v>
      </c>
      <c r="F179" s="61" t="s">
        <v>67</v>
      </c>
      <c r="G179" s="58" t="str">
        <f t="shared" si="10"/>
        <v/>
      </c>
      <c r="H179" s="62" t="s">
        <v>68</v>
      </c>
      <c r="I179" s="63" t="str">
        <f t="shared" si="13"/>
        <v xml:space="preserve"> </v>
      </c>
      <c r="J179" s="58" t="str">
        <f t="shared" si="11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12"/>
        <v/>
      </c>
      <c r="C180" s="59" t="s">
        <v>67</v>
      </c>
      <c r="D180" s="1" t="s">
        <v>67</v>
      </c>
      <c r="E180" s="61" t="s">
        <v>67</v>
      </c>
      <c r="F180" s="61" t="s">
        <v>67</v>
      </c>
      <c r="G180" s="58" t="str">
        <f t="shared" si="10"/>
        <v/>
      </c>
      <c r="H180" s="62" t="s">
        <v>68</v>
      </c>
      <c r="I180" s="63" t="str">
        <f t="shared" si="13"/>
        <v xml:space="preserve"> </v>
      </c>
      <c r="J180" s="58" t="str">
        <f t="shared" si="11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12"/>
        <v/>
      </c>
      <c r="C181" s="59" t="s">
        <v>67</v>
      </c>
      <c r="D181" s="1" t="s">
        <v>67</v>
      </c>
      <c r="E181" s="61" t="s">
        <v>67</v>
      </c>
      <c r="F181" s="61" t="s">
        <v>67</v>
      </c>
      <c r="G181" s="58" t="str">
        <f t="shared" si="10"/>
        <v/>
      </c>
      <c r="H181" s="62" t="s">
        <v>68</v>
      </c>
      <c r="I181" s="63" t="str">
        <f t="shared" si="13"/>
        <v xml:space="preserve"> </v>
      </c>
      <c r="J181" s="58" t="str">
        <f t="shared" si="11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12"/>
        <v/>
      </c>
      <c r="C182" s="59" t="s">
        <v>67</v>
      </c>
      <c r="D182" s="1" t="s">
        <v>67</v>
      </c>
      <c r="E182" s="61" t="s">
        <v>67</v>
      </c>
      <c r="F182" s="61" t="s">
        <v>67</v>
      </c>
      <c r="G182" s="58" t="str">
        <f t="shared" si="10"/>
        <v/>
      </c>
      <c r="H182" s="62" t="s">
        <v>68</v>
      </c>
      <c r="I182" s="63" t="str">
        <f t="shared" si="13"/>
        <v xml:space="preserve"> </v>
      </c>
      <c r="J182" s="58" t="str">
        <f t="shared" si="11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12"/>
        <v/>
      </c>
      <c r="C183" s="59" t="s">
        <v>67</v>
      </c>
      <c r="D183" s="1" t="s">
        <v>67</v>
      </c>
      <c r="E183" s="61" t="s">
        <v>67</v>
      </c>
      <c r="F183" s="61" t="s">
        <v>67</v>
      </c>
      <c r="G183" s="58" t="str">
        <f t="shared" si="10"/>
        <v/>
      </c>
      <c r="H183" s="62" t="s">
        <v>68</v>
      </c>
      <c r="I183" s="63" t="str">
        <f t="shared" si="13"/>
        <v xml:space="preserve"> </v>
      </c>
      <c r="J183" s="58" t="str">
        <f t="shared" si="11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12"/>
        <v/>
      </c>
      <c r="C184" s="59" t="s">
        <v>67</v>
      </c>
      <c r="D184" s="1" t="s">
        <v>67</v>
      </c>
      <c r="E184" s="61" t="s">
        <v>67</v>
      </c>
      <c r="F184" s="61" t="s">
        <v>67</v>
      </c>
      <c r="G184" s="58" t="str">
        <f t="shared" si="10"/>
        <v/>
      </c>
      <c r="H184" s="62" t="s">
        <v>68</v>
      </c>
      <c r="I184" s="63" t="str">
        <f t="shared" si="13"/>
        <v xml:space="preserve"> </v>
      </c>
      <c r="J184" s="58" t="str">
        <f t="shared" si="11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12"/>
        <v/>
      </c>
      <c r="C185" s="59" t="s">
        <v>67</v>
      </c>
      <c r="D185" s="1" t="s">
        <v>67</v>
      </c>
      <c r="E185" s="61" t="s">
        <v>67</v>
      </c>
      <c r="F185" s="61" t="s">
        <v>67</v>
      </c>
      <c r="G185" s="58" t="str">
        <f t="shared" si="10"/>
        <v/>
      </c>
      <c r="H185" s="62" t="s">
        <v>68</v>
      </c>
      <c r="I185" s="63" t="str">
        <f t="shared" si="13"/>
        <v xml:space="preserve"> </v>
      </c>
      <c r="J185" s="58" t="str">
        <f t="shared" si="11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12"/>
        <v/>
      </c>
      <c r="C186" s="59" t="s">
        <v>67</v>
      </c>
      <c r="D186" s="1" t="s">
        <v>67</v>
      </c>
      <c r="E186" s="61" t="s">
        <v>67</v>
      </c>
      <c r="F186" s="61" t="s">
        <v>67</v>
      </c>
      <c r="G186" s="58" t="str">
        <f t="shared" si="10"/>
        <v/>
      </c>
      <c r="H186" s="62" t="s">
        <v>68</v>
      </c>
      <c r="I186" s="63" t="str">
        <f t="shared" si="13"/>
        <v xml:space="preserve"> </v>
      </c>
      <c r="J186" s="58" t="str">
        <f t="shared" si="11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12"/>
        <v/>
      </c>
      <c r="C187" s="59" t="s">
        <v>67</v>
      </c>
      <c r="D187" s="1" t="s">
        <v>67</v>
      </c>
      <c r="E187" s="61" t="s">
        <v>67</v>
      </c>
      <c r="F187" s="61" t="s">
        <v>67</v>
      </c>
      <c r="G187" s="58" t="str">
        <f t="shared" si="10"/>
        <v/>
      </c>
      <c r="H187" s="62" t="s">
        <v>68</v>
      </c>
      <c r="I187" s="63" t="str">
        <f t="shared" si="13"/>
        <v xml:space="preserve"> </v>
      </c>
      <c r="J187" s="58" t="str">
        <f t="shared" si="11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12"/>
        <v/>
      </c>
      <c r="C188" s="59" t="s">
        <v>67</v>
      </c>
      <c r="D188" s="1" t="s">
        <v>67</v>
      </c>
      <c r="E188" s="61" t="s">
        <v>67</v>
      </c>
      <c r="F188" s="61" t="s">
        <v>67</v>
      </c>
      <c r="G188" s="58" t="str">
        <f t="shared" si="10"/>
        <v/>
      </c>
      <c r="H188" s="62" t="s">
        <v>68</v>
      </c>
      <c r="I188" s="63" t="str">
        <f t="shared" si="13"/>
        <v xml:space="preserve"> </v>
      </c>
      <c r="J188" s="58" t="str">
        <f t="shared" si="11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12"/>
        <v/>
      </c>
      <c r="C189" s="59" t="s">
        <v>67</v>
      </c>
      <c r="D189" s="1" t="s">
        <v>67</v>
      </c>
      <c r="E189" s="61" t="s">
        <v>67</v>
      </c>
      <c r="F189" s="61" t="s">
        <v>67</v>
      </c>
      <c r="G189" s="58" t="str">
        <f t="shared" si="10"/>
        <v/>
      </c>
      <c r="H189" s="62" t="s">
        <v>68</v>
      </c>
      <c r="I189" s="63" t="str">
        <f t="shared" si="13"/>
        <v xml:space="preserve"> </v>
      </c>
      <c r="J189" s="58" t="str">
        <f t="shared" si="11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12"/>
        <v/>
      </c>
      <c r="C190" s="59" t="s">
        <v>67</v>
      </c>
      <c r="D190" s="1" t="s">
        <v>67</v>
      </c>
      <c r="E190" s="61" t="s">
        <v>67</v>
      </c>
      <c r="F190" s="61" t="s">
        <v>67</v>
      </c>
      <c r="G190" s="58" t="str">
        <f t="shared" si="10"/>
        <v/>
      </c>
      <c r="H190" s="62" t="s">
        <v>68</v>
      </c>
      <c r="I190" s="63" t="str">
        <f t="shared" si="13"/>
        <v xml:space="preserve"> </v>
      </c>
      <c r="J190" s="58" t="str">
        <f t="shared" si="11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12"/>
        <v/>
      </c>
      <c r="C191" s="59" t="s">
        <v>67</v>
      </c>
      <c r="D191" s="1" t="s">
        <v>67</v>
      </c>
      <c r="E191" s="61" t="s">
        <v>67</v>
      </c>
      <c r="F191" s="61" t="s">
        <v>67</v>
      </c>
      <c r="G191" s="58" t="str">
        <f t="shared" si="10"/>
        <v/>
      </c>
      <c r="H191" s="62" t="s">
        <v>68</v>
      </c>
      <c r="I191" s="63" t="str">
        <f t="shared" si="13"/>
        <v xml:space="preserve"> </v>
      </c>
      <c r="J191" s="58" t="str">
        <f t="shared" si="11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12"/>
        <v/>
      </c>
      <c r="C192" s="59" t="s">
        <v>67</v>
      </c>
      <c r="D192" s="1" t="s">
        <v>67</v>
      </c>
      <c r="E192" s="61" t="s">
        <v>67</v>
      </c>
      <c r="F192" s="61" t="s">
        <v>67</v>
      </c>
      <c r="G192" s="58" t="str">
        <f t="shared" si="10"/>
        <v/>
      </c>
      <c r="H192" s="62" t="s">
        <v>68</v>
      </c>
      <c r="I192" s="63" t="str">
        <f t="shared" si="13"/>
        <v xml:space="preserve"> </v>
      </c>
      <c r="J192" s="58" t="str">
        <f t="shared" si="11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12"/>
        <v/>
      </c>
      <c r="C193" s="59" t="s">
        <v>67</v>
      </c>
      <c r="D193" s="1" t="s">
        <v>67</v>
      </c>
      <c r="E193" s="61" t="s">
        <v>67</v>
      </c>
      <c r="F193" s="61" t="s">
        <v>67</v>
      </c>
      <c r="G193" s="58" t="str">
        <f t="shared" si="10"/>
        <v/>
      </c>
      <c r="H193" s="62" t="s">
        <v>68</v>
      </c>
      <c r="I193" s="63" t="str">
        <f t="shared" si="13"/>
        <v xml:space="preserve"> </v>
      </c>
      <c r="J193" s="58" t="str">
        <f t="shared" si="11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12"/>
        <v/>
      </c>
      <c r="C194" s="59" t="s">
        <v>67</v>
      </c>
      <c r="D194" s="1" t="s">
        <v>67</v>
      </c>
      <c r="E194" s="61" t="s">
        <v>67</v>
      </c>
      <c r="F194" s="61" t="s">
        <v>67</v>
      </c>
      <c r="G194" s="58" t="str">
        <f t="shared" si="10"/>
        <v/>
      </c>
      <c r="H194" s="62" t="s">
        <v>68</v>
      </c>
      <c r="I194" s="63" t="str">
        <f t="shared" si="13"/>
        <v xml:space="preserve"> </v>
      </c>
      <c r="J194" s="58" t="str">
        <f t="shared" si="11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12"/>
        <v/>
      </c>
      <c r="C195" s="59" t="s">
        <v>67</v>
      </c>
      <c r="D195" s="1" t="s">
        <v>67</v>
      </c>
      <c r="E195" s="61" t="s">
        <v>67</v>
      </c>
      <c r="F195" s="61" t="s">
        <v>67</v>
      </c>
      <c r="G195" s="58" t="str">
        <f t="shared" si="10"/>
        <v/>
      </c>
      <c r="H195" s="62" t="s">
        <v>68</v>
      </c>
      <c r="I195" s="63" t="str">
        <f t="shared" si="13"/>
        <v xml:space="preserve"> </v>
      </c>
      <c r="J195" s="58" t="str">
        <f t="shared" si="11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12"/>
        <v/>
      </c>
      <c r="C196" s="59" t="s">
        <v>67</v>
      </c>
      <c r="D196" s="1" t="s">
        <v>67</v>
      </c>
      <c r="E196" s="61" t="s">
        <v>67</v>
      </c>
      <c r="F196" s="61" t="s">
        <v>67</v>
      </c>
      <c r="G196" s="58" t="str">
        <f t="shared" si="10"/>
        <v/>
      </c>
      <c r="H196" s="62" t="s">
        <v>68</v>
      </c>
      <c r="I196" s="63" t="str">
        <f t="shared" si="13"/>
        <v xml:space="preserve"> </v>
      </c>
      <c r="J196" s="58" t="str">
        <f t="shared" si="11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12"/>
        <v/>
      </c>
      <c r="C197" s="59" t="s">
        <v>67</v>
      </c>
      <c r="D197" s="1" t="s">
        <v>67</v>
      </c>
      <c r="E197" s="61" t="s">
        <v>67</v>
      </c>
      <c r="F197" s="61" t="s">
        <v>67</v>
      </c>
      <c r="G197" s="58" t="str">
        <f t="shared" si="10"/>
        <v/>
      </c>
      <c r="H197" s="62" t="s">
        <v>68</v>
      </c>
      <c r="I197" s="63" t="str">
        <f t="shared" si="13"/>
        <v xml:space="preserve"> </v>
      </c>
      <c r="J197" s="58" t="str">
        <f t="shared" si="11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12"/>
        <v/>
      </c>
      <c r="C198" s="59" t="s">
        <v>67</v>
      </c>
      <c r="D198" s="1" t="s">
        <v>67</v>
      </c>
      <c r="E198" s="61" t="s">
        <v>67</v>
      </c>
      <c r="F198" s="61" t="s">
        <v>67</v>
      </c>
      <c r="G198" s="58" t="str">
        <f t="shared" si="10"/>
        <v/>
      </c>
      <c r="H198" s="62" t="s">
        <v>68</v>
      </c>
      <c r="I198" s="63" t="str">
        <f t="shared" si="13"/>
        <v xml:space="preserve"> </v>
      </c>
      <c r="J198" s="58" t="str">
        <f t="shared" si="11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si="12"/>
        <v/>
      </c>
      <c r="C199" s="59" t="s">
        <v>67</v>
      </c>
      <c r="D199" s="1" t="s">
        <v>67</v>
      </c>
      <c r="E199" s="61" t="s">
        <v>67</v>
      </c>
      <c r="F199" s="61" t="s">
        <v>67</v>
      </c>
      <c r="G199" s="58" t="str">
        <f t="shared" si="10"/>
        <v/>
      </c>
      <c r="H199" s="62" t="s">
        <v>68</v>
      </c>
      <c r="I199" s="63" t="str">
        <f t="shared" si="13"/>
        <v xml:space="preserve"> </v>
      </c>
      <c r="J199" s="58" t="str">
        <f t="shared" si="11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12"/>
        <v/>
      </c>
      <c r="C200" s="59" t="s">
        <v>67</v>
      </c>
      <c r="D200" s="1" t="s">
        <v>67</v>
      </c>
      <c r="E200" s="61" t="s">
        <v>67</v>
      </c>
      <c r="F200" s="61" t="s">
        <v>67</v>
      </c>
      <c r="G200" s="58" t="str">
        <f t="shared" si="10"/>
        <v/>
      </c>
      <c r="H200" s="62" t="s">
        <v>68</v>
      </c>
      <c r="I200" s="63" t="str">
        <f t="shared" si="13"/>
        <v xml:space="preserve"> </v>
      </c>
      <c r="J200" s="58" t="str">
        <f t="shared" si="11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12"/>
        <v/>
      </c>
      <c r="C201" s="59" t="s">
        <v>67</v>
      </c>
      <c r="D201" s="1" t="s">
        <v>67</v>
      </c>
      <c r="E201" s="61" t="s">
        <v>67</v>
      </c>
      <c r="F201" s="61" t="s">
        <v>67</v>
      </c>
      <c r="G201" s="58" t="str">
        <f t="shared" si="10"/>
        <v/>
      </c>
      <c r="H201" s="62" t="s">
        <v>68</v>
      </c>
      <c r="I201" s="63" t="str">
        <f t="shared" si="13"/>
        <v xml:space="preserve"> </v>
      </c>
      <c r="J201" s="58" t="str">
        <f t="shared" si="11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12"/>
        <v/>
      </c>
      <c r="C202" s="59" t="s">
        <v>67</v>
      </c>
      <c r="D202" s="1" t="s">
        <v>67</v>
      </c>
      <c r="E202" s="61" t="s">
        <v>67</v>
      </c>
      <c r="F202" s="61" t="s">
        <v>67</v>
      </c>
      <c r="G202" s="58" t="str">
        <f t="shared" ref="G202:G219" si="14">IF(M204&gt;0,0,IF(N204&gt;0,1,""))</f>
        <v/>
      </c>
      <c r="H202" s="62" t="s">
        <v>68</v>
      </c>
      <c r="I202" s="63" t="str">
        <f t="shared" si="13"/>
        <v xml:space="preserve"> </v>
      </c>
      <c r="J202" s="58" t="str">
        <f t="shared" ref="J202:J219" si="15">IF(AND(M204&gt;0,M204&lt;999),M204,IF(AND(N204&gt;0,N204&lt;999),N204," "))</f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12"/>
        <v/>
      </c>
      <c r="C203" s="59" t="s">
        <v>67</v>
      </c>
      <c r="D203" s="1" t="s">
        <v>67</v>
      </c>
      <c r="E203" s="61" t="s">
        <v>67</v>
      </c>
      <c r="F203" s="61" t="s">
        <v>67</v>
      </c>
      <c r="G203" s="58" t="str">
        <f t="shared" si="14"/>
        <v/>
      </c>
      <c r="H203" s="62" t="s">
        <v>68</v>
      </c>
      <c r="I203" s="63" t="str">
        <f t="shared" si="13"/>
        <v xml:space="preserve"> </v>
      </c>
      <c r="J203" s="58" t="str">
        <f t="shared" si="15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12"/>
        <v/>
      </c>
      <c r="C204" s="59" t="s">
        <v>67</v>
      </c>
      <c r="D204" s="1" t="s">
        <v>67</v>
      </c>
      <c r="E204" s="61" t="s">
        <v>67</v>
      </c>
      <c r="F204" s="61" t="s">
        <v>67</v>
      </c>
      <c r="G204" s="58" t="str">
        <f t="shared" si="14"/>
        <v/>
      </c>
      <c r="H204" s="62" t="s">
        <v>68</v>
      </c>
      <c r="I204" s="63" t="str">
        <f t="shared" si="13"/>
        <v xml:space="preserve"> </v>
      </c>
      <c r="J204" s="58" t="str">
        <f t="shared" si="15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12"/>
        <v/>
      </c>
      <c r="C205" s="59" t="s">
        <v>67</v>
      </c>
      <c r="D205" s="1" t="s">
        <v>67</v>
      </c>
      <c r="E205" s="61" t="s">
        <v>67</v>
      </c>
      <c r="F205" s="61" t="s">
        <v>67</v>
      </c>
      <c r="G205" s="58" t="str">
        <f t="shared" si="14"/>
        <v/>
      </c>
      <c r="H205" s="62" t="s">
        <v>68</v>
      </c>
      <c r="I205" s="63" t="str">
        <f t="shared" si="13"/>
        <v xml:space="preserve"> </v>
      </c>
      <c r="J205" s="58" t="str">
        <f t="shared" si="15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12"/>
        <v/>
      </c>
      <c r="C206" s="59" t="s">
        <v>67</v>
      </c>
      <c r="D206" s="1" t="s">
        <v>67</v>
      </c>
      <c r="E206" s="61" t="s">
        <v>67</v>
      </c>
      <c r="F206" s="61" t="s">
        <v>67</v>
      </c>
      <c r="G206" s="58" t="str">
        <f t="shared" si="14"/>
        <v/>
      </c>
      <c r="H206" s="62" t="s">
        <v>68</v>
      </c>
      <c r="I206" s="63" t="str">
        <f t="shared" si="13"/>
        <v xml:space="preserve"> </v>
      </c>
      <c r="J206" s="58" t="str">
        <f t="shared" si="15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12"/>
        <v/>
      </c>
      <c r="C207" s="59" t="s">
        <v>67</v>
      </c>
      <c r="D207" s="1" t="s">
        <v>67</v>
      </c>
      <c r="E207" s="61" t="s">
        <v>67</v>
      </c>
      <c r="F207" s="61" t="s">
        <v>67</v>
      </c>
      <c r="G207" s="58" t="str">
        <f t="shared" si="14"/>
        <v/>
      </c>
      <c r="H207" s="62" t="s">
        <v>68</v>
      </c>
      <c r="I207" s="63" t="str">
        <f t="shared" si="13"/>
        <v xml:space="preserve"> </v>
      </c>
      <c r="J207" s="58" t="str">
        <f t="shared" si="15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12"/>
        <v/>
      </c>
      <c r="C208" s="59" t="s">
        <v>67</v>
      </c>
      <c r="D208" s="1" t="s">
        <v>67</v>
      </c>
      <c r="E208" s="61" t="s">
        <v>67</v>
      </c>
      <c r="F208" s="61" t="s">
        <v>67</v>
      </c>
      <c r="G208" s="58" t="str">
        <f t="shared" si="14"/>
        <v/>
      </c>
      <c r="H208" s="62" t="s">
        <v>68</v>
      </c>
      <c r="I208" s="63" t="str">
        <f t="shared" si="13"/>
        <v xml:space="preserve"> </v>
      </c>
      <c r="J208" s="58" t="str">
        <f t="shared" si="15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12"/>
        <v/>
      </c>
      <c r="C209" s="59" t="s">
        <v>67</v>
      </c>
      <c r="D209" s="1" t="s">
        <v>67</v>
      </c>
      <c r="E209" s="61" t="s">
        <v>67</v>
      </c>
      <c r="F209" s="61" t="s">
        <v>67</v>
      </c>
      <c r="G209" s="58" t="str">
        <f t="shared" si="14"/>
        <v/>
      </c>
      <c r="H209" s="62" t="s">
        <v>68</v>
      </c>
      <c r="I209" s="63" t="str">
        <f t="shared" si="13"/>
        <v xml:space="preserve"> </v>
      </c>
      <c r="J209" s="58" t="str">
        <f t="shared" si="15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12"/>
        <v/>
      </c>
      <c r="C210" s="59" t="s">
        <v>67</v>
      </c>
      <c r="D210" s="1" t="s">
        <v>67</v>
      </c>
      <c r="E210" s="61" t="s">
        <v>67</v>
      </c>
      <c r="F210" s="61" t="s">
        <v>67</v>
      </c>
      <c r="G210" s="58" t="str">
        <f t="shared" si="14"/>
        <v/>
      </c>
      <c r="H210" s="62" t="s">
        <v>68</v>
      </c>
      <c r="I210" s="63" t="str">
        <f t="shared" si="13"/>
        <v xml:space="preserve"> </v>
      </c>
      <c r="J210" s="58" t="str">
        <f t="shared" si="15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12"/>
        <v/>
      </c>
      <c r="C211" s="59" t="s">
        <v>67</v>
      </c>
      <c r="D211" s="1" t="s">
        <v>67</v>
      </c>
      <c r="E211" s="61" t="s">
        <v>67</v>
      </c>
      <c r="F211" s="61" t="s">
        <v>67</v>
      </c>
      <c r="G211" s="58" t="str">
        <f t="shared" si="14"/>
        <v/>
      </c>
      <c r="H211" s="62" t="s">
        <v>68</v>
      </c>
      <c r="I211" s="63" t="str">
        <f t="shared" si="13"/>
        <v xml:space="preserve"> </v>
      </c>
      <c r="J211" s="58" t="str">
        <f t="shared" si="15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12"/>
        <v/>
      </c>
      <c r="C212" s="59" t="s">
        <v>67</v>
      </c>
      <c r="D212" s="1" t="s">
        <v>67</v>
      </c>
      <c r="E212" s="61" t="s">
        <v>67</v>
      </c>
      <c r="F212" s="61" t="s">
        <v>67</v>
      </c>
      <c r="G212" s="58" t="str">
        <f t="shared" si="14"/>
        <v/>
      </c>
      <c r="H212" s="62" t="s">
        <v>68</v>
      </c>
      <c r="I212" s="63" t="str">
        <f t="shared" si="13"/>
        <v xml:space="preserve"> </v>
      </c>
      <c r="J212" s="58" t="str">
        <f t="shared" si="15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12"/>
        <v/>
      </c>
      <c r="C213" s="59" t="s">
        <v>67</v>
      </c>
      <c r="D213" s="1" t="s">
        <v>67</v>
      </c>
      <c r="E213" s="61" t="s">
        <v>67</v>
      </c>
      <c r="F213" s="61" t="s">
        <v>67</v>
      </c>
      <c r="G213" s="58" t="str">
        <f t="shared" si="14"/>
        <v/>
      </c>
      <c r="H213" s="62" t="s">
        <v>68</v>
      </c>
      <c r="I213" s="63" t="str">
        <f t="shared" si="13"/>
        <v xml:space="preserve"> </v>
      </c>
      <c r="J213" s="58" t="str">
        <f t="shared" si="15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12"/>
        <v/>
      </c>
      <c r="C214" s="59" t="s">
        <v>67</v>
      </c>
      <c r="D214" s="1" t="s">
        <v>67</v>
      </c>
      <c r="E214" s="61" t="s">
        <v>67</v>
      </c>
      <c r="F214" s="61" t="s">
        <v>67</v>
      </c>
      <c r="G214" s="58" t="str">
        <f t="shared" si="14"/>
        <v/>
      </c>
      <c r="H214" s="62" t="s">
        <v>68</v>
      </c>
      <c r="I214" s="63" t="str">
        <f t="shared" si="13"/>
        <v xml:space="preserve"> </v>
      </c>
      <c r="J214" s="58" t="str">
        <f t="shared" si="15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12"/>
        <v/>
      </c>
      <c r="C215" s="59" t="s">
        <v>67</v>
      </c>
      <c r="D215" s="1" t="s">
        <v>67</v>
      </c>
      <c r="E215" s="61" t="s">
        <v>67</v>
      </c>
      <c r="F215" s="61" t="s">
        <v>67</v>
      </c>
      <c r="G215" s="58" t="str">
        <f t="shared" si="14"/>
        <v/>
      </c>
      <c r="H215" s="62" t="s">
        <v>68</v>
      </c>
      <c r="I215" s="63" t="str">
        <f t="shared" si="13"/>
        <v xml:space="preserve"> </v>
      </c>
      <c r="J215" s="58" t="str">
        <f t="shared" si="15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12"/>
        <v/>
      </c>
      <c r="C216" s="59" t="s">
        <v>67</v>
      </c>
      <c r="D216" s="1" t="s">
        <v>67</v>
      </c>
      <c r="E216" s="61" t="s">
        <v>67</v>
      </c>
      <c r="F216" s="61" t="s">
        <v>67</v>
      </c>
      <c r="G216" s="58" t="str">
        <f t="shared" si="14"/>
        <v/>
      </c>
      <c r="H216" s="62" t="s">
        <v>68</v>
      </c>
      <c r="I216" s="63" t="str">
        <f t="shared" si="13"/>
        <v xml:space="preserve"> </v>
      </c>
      <c r="J216" s="58" t="str">
        <f t="shared" si="15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12"/>
        <v/>
      </c>
      <c r="C217" s="59" t="s">
        <v>67</v>
      </c>
      <c r="D217" s="1" t="s">
        <v>67</v>
      </c>
      <c r="E217" s="61" t="s">
        <v>67</v>
      </c>
      <c r="F217" s="61" t="s">
        <v>67</v>
      </c>
      <c r="G217" s="58" t="str">
        <f t="shared" si="14"/>
        <v/>
      </c>
      <c r="H217" s="62" t="s">
        <v>68</v>
      </c>
      <c r="I217" s="63" t="str">
        <f t="shared" si="13"/>
        <v xml:space="preserve"> </v>
      </c>
      <c r="J217" s="58" t="str">
        <f t="shared" si="15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58" t="str">
        <f t="shared" si="12"/>
        <v/>
      </c>
      <c r="C218" s="59" t="s">
        <v>67</v>
      </c>
      <c r="D218" s="1" t="s">
        <v>67</v>
      </c>
      <c r="E218" s="61" t="s">
        <v>67</v>
      </c>
      <c r="F218" s="61" t="s">
        <v>67</v>
      </c>
      <c r="G218" s="58" t="str">
        <f t="shared" si="14"/>
        <v/>
      </c>
      <c r="H218" s="62" t="s">
        <v>68</v>
      </c>
      <c r="I218" s="63" t="str">
        <f t="shared" si="13"/>
        <v xml:space="preserve"> </v>
      </c>
      <c r="J218" s="58" t="str">
        <f t="shared" si="15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B219" s="58" t="str">
        <f t="shared" si="12"/>
        <v/>
      </c>
      <c r="C219" s="59" t="s">
        <v>67</v>
      </c>
      <c r="D219" s="1" t="s">
        <v>67</v>
      </c>
      <c r="E219" s="61" t="s">
        <v>67</v>
      </c>
      <c r="F219" s="61" t="s">
        <v>67</v>
      </c>
      <c r="G219" s="58" t="str">
        <f t="shared" si="14"/>
        <v/>
      </c>
      <c r="H219" s="62" t="s">
        <v>68</v>
      </c>
      <c r="I219" s="63" t="str">
        <f t="shared" si="13"/>
        <v xml:space="preserve"> </v>
      </c>
      <c r="J219" s="58" t="str">
        <f t="shared" si="15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J220" s="1"/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J221" s="1"/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J222" s="1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6:34" ht="15.75" customHeight="1"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6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6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6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6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6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6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6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6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6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6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6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D40433" s="1">
        <v>1888</v>
      </c>
      <c r="J40433" s="1"/>
      <c r="AH40433" s="1"/>
    </row>
    <row r="40435" spans="4:34"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19">
    <cfRule type="notContainsBlanks" dxfId="10" priority="2">
      <formula>LEN(TRIM(C112))&gt;0</formula>
    </cfRule>
  </conditionalFormatting>
  <conditionalFormatting sqref="D112:J219 B112:B219">
    <cfRule type="expression" dxfId="9" priority="3">
      <formula>IF($C112=" ",FALSE,TRUE)</formula>
    </cfRule>
  </conditionalFormatting>
  <conditionalFormatting sqref="B112:B219">
    <cfRule type="expression" dxfId="8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06" t="s">
        <v>222</v>
      </c>
      <c r="F1" s="106"/>
      <c r="G1" s="106"/>
      <c r="H1" s="106"/>
      <c r="I1" s="106"/>
      <c r="J1" s="106"/>
      <c r="L1" s="3" t="s">
        <v>0</v>
      </c>
      <c r="M1" s="4"/>
      <c r="N1" s="5">
        <v>19</v>
      </c>
    </row>
    <row r="2" spans="1:38" ht="16.5" customHeight="1">
      <c r="D2" s="9"/>
      <c r="E2" s="106"/>
      <c r="F2" s="106"/>
      <c r="G2" s="106"/>
      <c r="H2" s="106"/>
      <c r="I2" s="106"/>
      <c r="J2" s="106"/>
      <c r="L2" s="10" t="e">
        <f ca="1">INDIRECT("лоты!C"&amp;SUM(N1,3))</f>
        <v>#REF!</v>
      </c>
      <c r="M2" s="11" t="s">
        <v>1</v>
      </c>
      <c r="N2" s="12"/>
      <c r="O2" s="13"/>
      <c r="P2" s="87" t="s">
        <v>2</v>
      </c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06"/>
      <c r="F3" s="106"/>
      <c r="G3" s="106"/>
      <c r="H3" s="106"/>
      <c r="I3" s="106"/>
      <c r="J3" s="106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317</v>
      </c>
      <c r="M4" s="11" t="s">
        <v>4</v>
      </c>
      <c r="N4" s="12"/>
      <c r="O4" s="13"/>
      <c r="P4" s="107" t="s">
        <v>5</v>
      </c>
      <c r="Q4" s="107" t="s">
        <v>6</v>
      </c>
      <c r="R4" s="107" t="s">
        <v>7</v>
      </c>
      <c r="S4" s="107" t="s">
        <v>8</v>
      </c>
      <c r="T4" s="107" t="s">
        <v>9</v>
      </c>
      <c r="U4" s="107" t="s">
        <v>10</v>
      </c>
      <c r="V4" s="107" t="s">
        <v>11</v>
      </c>
      <c r="W4" s="107" t="s">
        <v>12</v>
      </c>
      <c r="X4" s="97" t="s">
        <v>13</v>
      </c>
      <c r="Y4" s="99" t="s">
        <v>14</v>
      </c>
      <c r="Z4" s="100"/>
      <c r="AA4" s="99" t="s">
        <v>15</v>
      </c>
      <c r="AB4" s="100"/>
      <c r="AI4" s="14"/>
      <c r="AJ4" s="14"/>
      <c r="AK4" s="15"/>
      <c r="AL4" s="14"/>
    </row>
    <row r="5" spans="1:38" ht="15" customHeight="1">
      <c r="B5" s="94" t="s">
        <v>173</v>
      </c>
      <c r="C5" s="94"/>
      <c r="D5" s="94"/>
      <c r="E5" s="94"/>
      <c r="F5" s="94"/>
      <c r="G5" s="94"/>
      <c r="H5" s="94"/>
      <c r="I5" s="94"/>
      <c r="J5" s="94"/>
      <c r="L5" s="18">
        <v>335</v>
      </c>
      <c r="M5" s="14" t="s">
        <v>16</v>
      </c>
      <c r="N5" s="17"/>
      <c r="O5" s="13"/>
      <c r="P5" s="108"/>
      <c r="Q5" s="108"/>
      <c r="R5" s="108"/>
      <c r="S5" s="108"/>
      <c r="T5" s="108"/>
      <c r="U5" s="108"/>
      <c r="V5" s="108"/>
      <c r="W5" s="108"/>
      <c r="X5" s="97"/>
      <c r="Y5" s="101"/>
      <c r="Z5" s="102"/>
      <c r="AA5" s="101"/>
      <c r="AB5" s="102"/>
      <c r="AI5" s="14"/>
      <c r="AJ5" s="14"/>
      <c r="AK5" s="15"/>
      <c r="AL5" s="14"/>
    </row>
    <row r="6" spans="1:38" ht="15.75" customHeight="1">
      <c r="B6" s="94"/>
      <c r="C6" s="94"/>
      <c r="D6" s="94"/>
      <c r="E6" s="94"/>
      <c r="F6" s="94"/>
      <c r="G6" s="94"/>
      <c r="H6" s="94"/>
      <c r="I6" s="94"/>
      <c r="J6" s="94"/>
      <c r="L6" s="19">
        <v>662</v>
      </c>
      <c r="M6" s="11" t="s">
        <v>17</v>
      </c>
      <c r="N6" s="11"/>
      <c r="P6" s="108"/>
      <c r="Q6" s="108"/>
      <c r="R6" s="108"/>
      <c r="S6" s="108"/>
      <c r="T6" s="108"/>
      <c r="U6" s="108"/>
      <c r="V6" s="108"/>
      <c r="W6" s="108"/>
      <c r="X6" s="97"/>
      <c r="Y6" s="101"/>
      <c r="Z6" s="102"/>
      <c r="AA6" s="101"/>
      <c r="AB6" s="102"/>
      <c r="AI6" s="14"/>
      <c r="AJ6" s="14"/>
      <c r="AK6" s="15"/>
      <c r="AL6" s="14"/>
    </row>
    <row r="7" spans="1:38" ht="15.75" customHeight="1">
      <c r="A7" s="20"/>
      <c r="L7" s="18">
        <v>663</v>
      </c>
      <c r="M7" s="14" t="s">
        <v>18</v>
      </c>
      <c r="N7" s="14"/>
      <c r="P7" s="109"/>
      <c r="Q7" s="109"/>
      <c r="R7" s="109"/>
      <c r="S7" s="109"/>
      <c r="T7" s="109"/>
      <c r="U7" s="109"/>
      <c r="V7" s="109"/>
      <c r="W7" s="109"/>
      <c r="X7" s="97"/>
      <c r="Y7" s="103"/>
      <c r="Z7" s="104"/>
      <c r="AA7" s="103"/>
      <c r="AB7" s="104"/>
      <c r="AI7" s="14"/>
      <c r="AJ7" s="14"/>
      <c r="AK7" s="15"/>
      <c r="AL7" s="14"/>
    </row>
    <row r="8" spans="1:38" ht="15.75" customHeight="1">
      <c r="A8" s="20"/>
      <c r="B8" s="94" t="s">
        <v>19</v>
      </c>
      <c r="C8" s="94"/>
      <c r="D8" s="94"/>
      <c r="E8" s="94"/>
      <c r="F8" s="94"/>
      <c r="G8" s="94"/>
      <c r="H8" s="94"/>
      <c r="I8" s="94"/>
      <c r="J8" s="94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05" t="s">
        <v>21</v>
      </c>
      <c r="Z8" s="105"/>
      <c r="AA8" s="105" t="s">
        <v>22</v>
      </c>
      <c r="AB8" s="105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4"/>
      <c r="C9" s="94"/>
      <c r="D9" s="94"/>
      <c r="E9" s="94"/>
      <c r="F9" s="94"/>
      <c r="G9" s="94"/>
      <c r="H9" s="94"/>
      <c r="I9" s="94"/>
      <c r="J9" s="94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05" t="s">
        <v>21</v>
      </c>
      <c r="Z9" s="105"/>
      <c r="AA9" s="105" t="s">
        <v>22</v>
      </c>
      <c r="AB9" s="105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2" t="s">
        <v>25</v>
      </c>
      <c r="C10" s="92"/>
      <c r="D10" s="92"/>
      <c r="E10" s="92"/>
      <c r="F10" s="92"/>
      <c r="G10" s="92"/>
      <c r="H10" s="92"/>
      <c r="I10" s="92"/>
      <c r="J10" s="92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05" t="s">
        <v>27</v>
      </c>
      <c r="Z10" s="105"/>
      <c r="AA10" s="105" t="s">
        <v>28</v>
      </c>
      <c r="AB10" s="105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2"/>
      <c r="C11" s="92"/>
      <c r="D11" s="92"/>
      <c r="E11" s="92"/>
      <c r="F11" s="92"/>
      <c r="G11" s="92"/>
      <c r="H11" s="92"/>
      <c r="I11" s="92"/>
      <c r="J11" s="92"/>
      <c r="L11" s="18" t="s">
        <v>174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05" t="s">
        <v>27</v>
      </c>
      <c r="Z11" s="105"/>
      <c r="AA11" s="105" t="s">
        <v>28</v>
      </c>
      <c r="AB11" s="105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98" t="s">
        <v>30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4" t="s">
        <v>31</v>
      </c>
      <c r="C14" s="94"/>
      <c r="D14" s="94"/>
      <c r="E14" s="94"/>
      <c r="F14" s="94"/>
      <c r="G14" s="94"/>
      <c r="H14" s="94"/>
      <c r="I14" s="94"/>
      <c r="J14" s="94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4"/>
      <c r="C15" s="94"/>
      <c r="D15" s="94"/>
      <c r="E15" s="94"/>
      <c r="F15" s="94"/>
      <c r="G15" s="94"/>
      <c r="H15" s="94"/>
      <c r="I15" s="94"/>
      <c r="J15" s="94"/>
      <c r="L15" s="25"/>
      <c r="M15" s="18"/>
      <c r="N15" s="18"/>
      <c r="O15" s="26"/>
      <c r="P15" s="96" t="s">
        <v>5</v>
      </c>
      <c r="Q15" s="96"/>
      <c r="R15" s="96"/>
      <c r="S15" s="96"/>
      <c r="T15" s="97" t="s">
        <v>32</v>
      </c>
      <c r="U15" s="97"/>
      <c r="V15" s="97"/>
      <c r="W15" s="97" t="s">
        <v>33</v>
      </c>
      <c r="X15" s="97"/>
      <c r="Y15" s="97"/>
      <c r="Z15" s="97" t="s">
        <v>34</v>
      </c>
      <c r="AA15" s="97"/>
      <c r="AB15" s="97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2" t="s">
        <v>69</v>
      </c>
      <c r="C16" s="92"/>
      <c r="D16" s="92"/>
      <c r="E16" s="92"/>
      <c r="F16" s="92"/>
      <c r="G16" s="92"/>
      <c r="H16" s="92"/>
      <c r="I16" s="92"/>
      <c r="J16" s="92"/>
      <c r="L16" s="25"/>
      <c r="M16" s="18"/>
      <c r="N16" s="18"/>
      <c r="O16" s="26"/>
      <c r="P16" s="96"/>
      <c r="Q16" s="96"/>
      <c r="R16" s="96"/>
      <c r="S16" s="96"/>
      <c r="T16" s="97"/>
      <c r="U16" s="97"/>
      <c r="V16" s="97"/>
      <c r="W16" s="97"/>
      <c r="X16" s="97"/>
      <c r="Y16" s="97"/>
      <c r="Z16" s="97"/>
      <c r="AA16" s="97"/>
      <c r="AB16" s="97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2"/>
      <c r="C17" s="92"/>
      <c r="D17" s="92"/>
      <c r="E17" s="92"/>
      <c r="F17" s="92"/>
      <c r="G17" s="92"/>
      <c r="H17" s="92"/>
      <c r="I17" s="92"/>
      <c r="J17" s="92"/>
      <c r="L17" s="18"/>
      <c r="M17" s="18"/>
      <c r="N17" s="18"/>
      <c r="O17" s="26"/>
      <c r="P17" s="96" t="s">
        <v>36</v>
      </c>
      <c r="Q17" s="96"/>
      <c r="R17" s="96"/>
      <c r="S17" s="96"/>
      <c r="T17" s="97" t="s">
        <v>37</v>
      </c>
      <c r="U17" s="97"/>
      <c r="V17" s="97"/>
      <c r="W17" s="97" t="s">
        <v>38</v>
      </c>
      <c r="X17" s="97"/>
      <c r="Y17" s="97"/>
      <c r="Z17" s="97" t="s">
        <v>36</v>
      </c>
      <c r="AA17" s="97"/>
      <c r="AB17" s="97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4" t="s">
        <v>39</v>
      </c>
      <c r="C19" s="94"/>
      <c r="D19" s="94"/>
      <c r="E19" s="94"/>
      <c r="F19" s="94"/>
      <c r="G19" s="94"/>
      <c r="H19" s="94"/>
      <c r="I19" s="94"/>
      <c r="J19" s="94"/>
      <c r="L19" s="18"/>
      <c r="M19" s="18"/>
      <c r="N19" s="18"/>
      <c r="O19" s="26"/>
      <c r="P19" s="95" t="s">
        <v>40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4"/>
      <c r="C20" s="94"/>
      <c r="D20" s="94"/>
      <c r="E20" s="94"/>
      <c r="F20" s="94"/>
      <c r="G20" s="94"/>
      <c r="H20" s="94"/>
      <c r="I20" s="94"/>
      <c r="J20" s="94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1" t="s">
        <v>5</v>
      </c>
      <c r="Q21" s="81" t="s">
        <v>41</v>
      </c>
      <c r="R21" s="79" t="s">
        <v>42</v>
      </c>
      <c r="S21" s="80"/>
      <c r="T21" s="79" t="s">
        <v>43</v>
      </c>
      <c r="U21" s="80"/>
      <c r="V21" s="33"/>
      <c r="W21" s="81" t="s">
        <v>5</v>
      </c>
      <c r="X21" s="81" t="s">
        <v>41</v>
      </c>
      <c r="Y21" s="79" t="s">
        <v>42</v>
      </c>
      <c r="Z21" s="80"/>
      <c r="AA21" s="79" t="s">
        <v>43</v>
      </c>
      <c r="AB21" s="80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2" t="s">
        <v>80</v>
      </c>
      <c r="C22" s="92"/>
      <c r="D22" s="92"/>
      <c r="E22" s="92"/>
      <c r="F22" s="92"/>
      <c r="G22" s="92"/>
      <c r="H22" s="92"/>
      <c r="I22" s="92"/>
      <c r="J22" s="92"/>
      <c r="P22" s="82"/>
      <c r="Q22" s="82"/>
      <c r="R22" s="81" t="s">
        <v>44</v>
      </c>
      <c r="S22" s="81" t="s">
        <v>45</v>
      </c>
      <c r="T22" s="81" t="s">
        <v>44</v>
      </c>
      <c r="U22" s="81" t="s">
        <v>45</v>
      </c>
      <c r="V22" s="33"/>
      <c r="W22" s="82"/>
      <c r="X22" s="82"/>
      <c r="Y22" s="81" t="s">
        <v>44</v>
      </c>
      <c r="Z22" s="81" t="s">
        <v>45</v>
      </c>
      <c r="AA22" s="81" t="s">
        <v>44</v>
      </c>
      <c r="AB22" s="81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2"/>
      <c r="C23" s="92"/>
      <c r="D23" s="92"/>
      <c r="E23" s="92"/>
      <c r="F23" s="92"/>
      <c r="G23" s="92"/>
      <c r="H23" s="92"/>
      <c r="I23" s="92"/>
      <c r="J23" s="92"/>
      <c r="P23" s="82"/>
      <c r="Q23" s="82"/>
      <c r="R23" s="82"/>
      <c r="S23" s="82"/>
      <c r="T23" s="82"/>
      <c r="U23" s="82"/>
      <c r="V23" s="33"/>
      <c r="W23" s="82"/>
      <c r="X23" s="82"/>
      <c r="Y23" s="82"/>
      <c r="Z23" s="82"/>
      <c r="AA23" s="82"/>
      <c r="AB23" s="8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2"/>
      <c r="Q24" s="82"/>
      <c r="R24" s="82"/>
      <c r="S24" s="82"/>
      <c r="T24" s="82"/>
      <c r="U24" s="82"/>
      <c r="V24" s="33"/>
      <c r="W24" s="82"/>
      <c r="X24" s="82"/>
      <c r="Y24" s="82"/>
      <c r="Z24" s="82"/>
      <c r="AA24" s="82"/>
      <c r="AB24" s="8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2"/>
      <c r="Q25" s="82"/>
      <c r="R25" s="82"/>
      <c r="S25" s="82"/>
      <c r="T25" s="82"/>
      <c r="U25" s="82"/>
      <c r="V25" s="33"/>
      <c r="W25" s="82"/>
      <c r="X25" s="82"/>
      <c r="Y25" s="82"/>
      <c r="Z25" s="82"/>
      <c r="AA25" s="82"/>
      <c r="AB25" s="8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2" t="s">
        <v>46</v>
      </c>
      <c r="C26" s="92"/>
      <c r="D26" s="92"/>
      <c r="E26" s="92"/>
      <c r="F26" s="92"/>
      <c r="G26" s="92"/>
      <c r="H26" s="92"/>
      <c r="I26" s="92"/>
      <c r="J26" s="92"/>
      <c r="P26" s="83"/>
      <c r="Q26" s="83"/>
      <c r="R26" s="83"/>
      <c r="S26" s="83"/>
      <c r="T26" s="83"/>
      <c r="U26" s="83"/>
      <c r="V26" s="34"/>
      <c r="W26" s="83"/>
      <c r="X26" s="83"/>
      <c r="Y26" s="83"/>
      <c r="Z26" s="83"/>
      <c r="AA26" s="83"/>
      <c r="AB26" s="8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2"/>
      <c r="C27" s="92"/>
      <c r="D27" s="92"/>
      <c r="E27" s="92"/>
      <c r="F27" s="92"/>
      <c r="G27" s="92"/>
      <c r="H27" s="92"/>
      <c r="I27" s="92"/>
      <c r="J27" s="92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2" t="s">
        <v>175</v>
      </c>
      <c r="C28" s="92"/>
      <c r="D28" s="92"/>
      <c r="E28" s="92"/>
      <c r="F28" s="92"/>
      <c r="G28" s="92"/>
      <c r="H28" s="92"/>
      <c r="I28" s="92"/>
      <c r="J28" s="92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2"/>
      <c r="C29" s="92"/>
      <c r="D29" s="92"/>
      <c r="E29" s="92"/>
      <c r="F29" s="92"/>
      <c r="G29" s="92"/>
      <c r="H29" s="92"/>
      <c r="I29" s="92"/>
      <c r="J29" s="92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2" t="s">
        <v>176</v>
      </c>
      <c r="C30" s="92"/>
      <c r="D30" s="92"/>
      <c r="E30" s="92"/>
      <c r="F30" s="92"/>
      <c r="G30" s="92"/>
      <c r="H30" s="92"/>
      <c r="I30" s="92"/>
      <c r="J30" s="92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0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2"/>
      <c r="C31" s="92"/>
      <c r="D31" s="92"/>
      <c r="E31" s="92"/>
      <c r="F31" s="92"/>
      <c r="G31" s="92"/>
      <c r="H31" s="92"/>
      <c r="I31" s="92"/>
      <c r="J31" s="92"/>
      <c r="N31" s="1">
        <v>300</v>
      </c>
      <c r="P31" s="22">
        <v>1</v>
      </c>
      <c r="Q31" s="39">
        <v>0.20833333333333334</v>
      </c>
      <c r="R31" s="35">
        <v>0</v>
      </c>
      <c r="S31" s="35" t="s">
        <v>47</v>
      </c>
      <c r="T31" s="35">
        <v>0</v>
      </c>
      <c r="U31" s="35" t="s">
        <v>47</v>
      </c>
      <c r="V31" s="37">
        <f t="shared" si="0"/>
        <v>2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1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2</v>
      </c>
      <c r="S32" s="35" t="s">
        <v>82</v>
      </c>
      <c r="T32" s="35">
        <v>2</v>
      </c>
      <c r="U32" s="35" t="s">
        <v>82</v>
      </c>
      <c r="V32" s="37">
        <f t="shared" si="0"/>
        <v>3</v>
      </c>
      <c r="W32" s="38">
        <v>2</v>
      </c>
      <c r="X32" s="43">
        <v>0.22916666666666666</v>
      </c>
      <c r="Y32" s="35">
        <v>1</v>
      </c>
      <c r="Z32" s="35" t="s">
        <v>49</v>
      </c>
      <c r="AA32" s="35">
        <v>1</v>
      </c>
      <c r="AB32" s="35" t="s">
        <v>49</v>
      </c>
      <c r="AC32" s="37">
        <f t="shared" si="1"/>
        <v>2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4" t="s">
        <v>48</v>
      </c>
      <c r="C33" s="94"/>
      <c r="D33" s="94"/>
      <c r="E33" s="94"/>
      <c r="F33" s="94"/>
      <c r="G33" s="94"/>
      <c r="H33" s="94"/>
      <c r="I33" s="94"/>
      <c r="J33" s="94"/>
      <c r="N33" s="42">
        <v>360</v>
      </c>
      <c r="P33" s="35">
        <v>1</v>
      </c>
      <c r="Q33" s="36">
        <v>0.25</v>
      </c>
      <c r="R33" s="35">
        <v>1</v>
      </c>
      <c r="S33" s="35" t="s">
        <v>82</v>
      </c>
      <c r="T33" s="35">
        <v>1</v>
      </c>
      <c r="U33" s="35" t="s">
        <v>82</v>
      </c>
      <c r="V33" s="37">
        <f t="shared" si="0"/>
        <v>3</v>
      </c>
      <c r="W33" s="38">
        <v>2</v>
      </c>
      <c r="X33" s="43">
        <v>0.25</v>
      </c>
      <c r="Y33" s="35">
        <v>1</v>
      </c>
      <c r="Z33" s="35" t="s">
        <v>49</v>
      </c>
      <c r="AA33" s="35">
        <v>1</v>
      </c>
      <c r="AB33" s="35" t="s">
        <v>49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4"/>
      <c r="C34" s="94"/>
      <c r="D34" s="94"/>
      <c r="E34" s="94"/>
      <c r="F34" s="94"/>
      <c r="G34" s="94"/>
      <c r="H34" s="94"/>
      <c r="I34" s="94"/>
      <c r="J34" s="94"/>
      <c r="N34" s="1">
        <v>390</v>
      </c>
      <c r="O34" s="7"/>
      <c r="P34" s="35">
        <v>1</v>
      </c>
      <c r="Q34" s="36">
        <v>0.27083333333333331</v>
      </c>
      <c r="R34" s="35">
        <v>2</v>
      </c>
      <c r="S34" s="35" t="s">
        <v>82</v>
      </c>
      <c r="T34" s="35">
        <v>2</v>
      </c>
      <c r="U34" s="35" t="s">
        <v>82</v>
      </c>
      <c r="V34" s="37">
        <f t="shared" si="0"/>
        <v>5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3" t="s">
        <v>51</v>
      </c>
      <c r="C35" s="93"/>
      <c r="D35" s="93"/>
      <c r="E35" s="91">
        <v>9.5299999999999994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44" t="s">
        <v>83</v>
      </c>
      <c r="T35" s="35">
        <v>3</v>
      </c>
      <c r="U35" s="44" t="s">
        <v>83</v>
      </c>
      <c r="V35" s="37">
        <f t="shared" si="0"/>
        <v>7</v>
      </c>
      <c r="W35" s="38">
        <v>2</v>
      </c>
      <c r="X35" s="43">
        <v>0.29166666666666669</v>
      </c>
      <c r="Y35" s="35">
        <v>1</v>
      </c>
      <c r="Z35" s="35" t="s">
        <v>49</v>
      </c>
      <c r="AA35" s="35">
        <v>1</v>
      </c>
      <c r="AB35" s="35" t="s">
        <v>49</v>
      </c>
      <c r="AC35" s="37">
        <f t="shared" si="1"/>
        <v>3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3"/>
      <c r="C36" s="93"/>
      <c r="D36" s="93"/>
      <c r="E36" s="91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4</v>
      </c>
      <c r="S36" s="44" t="s">
        <v>83</v>
      </c>
      <c r="T36" s="35">
        <v>4</v>
      </c>
      <c r="U36" s="44" t="s">
        <v>83</v>
      </c>
      <c r="V36" s="37">
        <f t="shared" si="0"/>
        <v>7</v>
      </c>
      <c r="W36" s="40">
        <v>2</v>
      </c>
      <c r="X36" s="41">
        <v>0.3125</v>
      </c>
      <c r="Y36" s="35">
        <v>2</v>
      </c>
      <c r="Z36" s="35" t="s">
        <v>73</v>
      </c>
      <c r="AA36" s="35">
        <v>2</v>
      </c>
      <c r="AB36" s="35" t="s">
        <v>73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3" t="s">
        <v>52</v>
      </c>
      <c r="C37" s="93"/>
      <c r="D37" s="93"/>
      <c r="E37" s="91">
        <v>7.92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44" t="s">
        <v>83</v>
      </c>
      <c r="T37" s="35">
        <v>3</v>
      </c>
      <c r="U37" s="44" t="s">
        <v>83</v>
      </c>
      <c r="V37" s="37">
        <f t="shared" si="0"/>
        <v>7</v>
      </c>
      <c r="W37" s="40">
        <v>2</v>
      </c>
      <c r="X37" s="41">
        <v>0.33333333333333331</v>
      </c>
      <c r="Y37" s="35">
        <v>1</v>
      </c>
      <c r="Z37" s="35" t="s">
        <v>73</v>
      </c>
      <c r="AA37" s="35">
        <v>1</v>
      </c>
      <c r="AB37" s="35" t="s">
        <v>73</v>
      </c>
      <c r="AC37" s="37">
        <f t="shared" si="1"/>
        <v>2</v>
      </c>
    </row>
    <row r="38" spans="1:38" ht="15.75" customHeight="1">
      <c r="A38" s="20"/>
      <c r="B38" s="93"/>
      <c r="C38" s="93"/>
      <c r="D38" s="93"/>
      <c r="E38" s="91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4</v>
      </c>
      <c r="S38" s="44" t="s">
        <v>83</v>
      </c>
      <c r="T38" s="35">
        <v>4</v>
      </c>
      <c r="U38" s="44" t="s">
        <v>83</v>
      </c>
      <c r="V38" s="37">
        <f t="shared" si="0"/>
        <v>7</v>
      </c>
      <c r="W38" s="40">
        <v>2</v>
      </c>
      <c r="X38" s="41">
        <v>0.35416666666666669</v>
      </c>
      <c r="Y38" s="35">
        <v>1</v>
      </c>
      <c r="Z38" s="35" t="s">
        <v>73</v>
      </c>
      <c r="AA38" s="35">
        <v>1</v>
      </c>
      <c r="AB38" s="35" t="s">
        <v>73</v>
      </c>
      <c r="AC38" s="37">
        <f t="shared" si="1"/>
        <v>3</v>
      </c>
    </row>
    <row r="39" spans="1:38" ht="15.75" customHeight="1">
      <c r="A39" s="20"/>
      <c r="B39" s="85" t="s">
        <v>53</v>
      </c>
      <c r="C39" s="85"/>
      <c r="D39" s="85"/>
      <c r="E39" s="91">
        <v>17.45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44" t="s">
        <v>83</v>
      </c>
      <c r="T39" s="35">
        <v>3</v>
      </c>
      <c r="U39" s="44" t="s">
        <v>83</v>
      </c>
      <c r="V39" s="37">
        <f t="shared" si="0"/>
        <v>7</v>
      </c>
      <c r="W39" s="40">
        <v>2</v>
      </c>
      <c r="X39" s="41">
        <v>0.375</v>
      </c>
      <c r="Y39" s="35">
        <v>2</v>
      </c>
      <c r="Z39" s="35" t="s">
        <v>73</v>
      </c>
      <c r="AA39" s="35">
        <v>2</v>
      </c>
      <c r="AB39" s="35" t="s">
        <v>73</v>
      </c>
      <c r="AC39" s="37">
        <f t="shared" si="1"/>
        <v>3</v>
      </c>
    </row>
    <row r="40" spans="1:38" ht="15.75" customHeight="1">
      <c r="A40" s="20"/>
      <c r="B40" s="85"/>
      <c r="C40" s="85"/>
      <c r="D40" s="85"/>
      <c r="E40" s="91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4</v>
      </c>
      <c r="S40" s="44" t="s">
        <v>83</v>
      </c>
      <c r="T40" s="35">
        <v>4</v>
      </c>
      <c r="U40" s="44" t="s">
        <v>83</v>
      </c>
      <c r="V40" s="37">
        <f t="shared" si="0"/>
        <v>5</v>
      </c>
      <c r="W40" s="40">
        <v>2</v>
      </c>
      <c r="X40" s="41">
        <v>0.39583333333333331</v>
      </c>
      <c r="Y40" s="35">
        <v>1</v>
      </c>
      <c r="Z40" s="35" t="s">
        <v>73</v>
      </c>
      <c r="AA40" s="35">
        <v>1</v>
      </c>
      <c r="AB40" s="35" t="s">
        <v>73</v>
      </c>
      <c r="AC40" s="37">
        <f t="shared" si="1"/>
        <v>2</v>
      </c>
    </row>
    <row r="41" spans="1:38" ht="15.75" customHeight="1">
      <c r="A41" s="20"/>
      <c r="B41" s="85"/>
      <c r="C41" s="85"/>
      <c r="D41" s="85"/>
      <c r="E41" s="86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1</v>
      </c>
      <c r="S41" s="44" t="s">
        <v>70</v>
      </c>
      <c r="T41" s="35">
        <v>1</v>
      </c>
      <c r="U41" s="44" t="s">
        <v>70</v>
      </c>
      <c r="V41" s="37">
        <f t="shared" si="0"/>
        <v>3</v>
      </c>
      <c r="W41" s="40">
        <v>2</v>
      </c>
      <c r="X41" s="41">
        <v>0.41666666666666669</v>
      </c>
      <c r="Y41" s="35">
        <v>1</v>
      </c>
      <c r="Z41" s="35" t="s">
        <v>73</v>
      </c>
      <c r="AA41" s="35">
        <v>1</v>
      </c>
      <c r="AB41" s="35" t="s">
        <v>73</v>
      </c>
      <c r="AC41" s="37">
        <f t="shared" si="1"/>
        <v>3</v>
      </c>
    </row>
    <row r="42" spans="1:38" ht="15.75" customHeight="1">
      <c r="A42" s="20"/>
      <c r="B42" s="85"/>
      <c r="C42" s="85"/>
      <c r="D42" s="85"/>
      <c r="E42" s="86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2</v>
      </c>
      <c r="S42" s="44" t="s">
        <v>70</v>
      </c>
      <c r="T42" s="35">
        <v>2</v>
      </c>
      <c r="U42" s="44" t="s">
        <v>70</v>
      </c>
      <c r="V42" s="37">
        <f t="shared" si="0"/>
        <v>3</v>
      </c>
      <c r="W42" s="40">
        <v>2</v>
      </c>
      <c r="X42" s="41">
        <v>0.4375</v>
      </c>
      <c r="Y42" s="35">
        <v>2</v>
      </c>
      <c r="Z42" s="35" t="s">
        <v>73</v>
      </c>
      <c r="AA42" s="35">
        <v>2</v>
      </c>
      <c r="AB42" s="35" t="s">
        <v>73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1</v>
      </c>
      <c r="S43" s="44" t="s">
        <v>70</v>
      </c>
      <c r="T43" s="35">
        <v>1</v>
      </c>
      <c r="U43" s="44" t="s">
        <v>70</v>
      </c>
      <c r="V43" s="37">
        <f t="shared" si="0"/>
        <v>3</v>
      </c>
      <c r="W43" s="40">
        <v>2</v>
      </c>
      <c r="X43" s="41">
        <v>0.45833333333333298</v>
      </c>
      <c r="Y43" s="35">
        <v>1</v>
      </c>
      <c r="Z43" s="35" t="s">
        <v>73</v>
      </c>
      <c r="AA43" s="35">
        <v>1</v>
      </c>
      <c r="AB43" s="35" t="s">
        <v>73</v>
      </c>
      <c r="AC43" s="37">
        <f t="shared" si="1"/>
        <v>2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2</v>
      </c>
      <c r="S44" s="44" t="s">
        <v>70</v>
      </c>
      <c r="T44" s="35">
        <v>2</v>
      </c>
      <c r="U44" s="44" t="s">
        <v>70</v>
      </c>
      <c r="V44" s="37">
        <f t="shared" si="0"/>
        <v>3</v>
      </c>
      <c r="W44" s="40">
        <v>2</v>
      </c>
      <c r="X44" s="41">
        <v>0.47916666666666702</v>
      </c>
      <c r="Y44" s="35">
        <v>1</v>
      </c>
      <c r="Z44" s="35" t="s">
        <v>73</v>
      </c>
      <c r="AA44" s="35">
        <v>1</v>
      </c>
      <c r="AB44" s="35" t="s">
        <v>73</v>
      </c>
      <c r="AC44" s="37">
        <f t="shared" si="1"/>
        <v>3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1</v>
      </c>
      <c r="S45" s="44" t="s">
        <v>70</v>
      </c>
      <c r="T45" s="35">
        <v>1</v>
      </c>
      <c r="U45" s="44" t="s">
        <v>70</v>
      </c>
      <c r="V45" s="37">
        <f t="shared" si="0"/>
        <v>3</v>
      </c>
      <c r="W45" s="40">
        <v>2</v>
      </c>
      <c r="X45" s="41">
        <v>0.5</v>
      </c>
      <c r="Y45" s="35">
        <v>2</v>
      </c>
      <c r="Z45" s="35" t="s">
        <v>73</v>
      </c>
      <c r="AA45" s="35">
        <v>2</v>
      </c>
      <c r="AB45" s="35" t="s">
        <v>73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2</v>
      </c>
      <c r="S46" s="44" t="s">
        <v>70</v>
      </c>
      <c r="T46" s="35">
        <v>2</v>
      </c>
      <c r="U46" s="44" t="s">
        <v>70</v>
      </c>
      <c r="V46" s="37">
        <f t="shared" si="0"/>
        <v>3</v>
      </c>
      <c r="W46" s="40">
        <v>2</v>
      </c>
      <c r="X46" s="41">
        <v>0.52083333333333337</v>
      </c>
      <c r="Y46" s="35">
        <v>1</v>
      </c>
      <c r="Z46" s="35" t="s">
        <v>73</v>
      </c>
      <c r="AA46" s="35">
        <v>1</v>
      </c>
      <c r="AB46" s="35" t="s">
        <v>73</v>
      </c>
      <c r="AC46" s="37">
        <f t="shared" si="1"/>
        <v>2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1</v>
      </c>
      <c r="S47" s="44" t="s">
        <v>70</v>
      </c>
      <c r="T47" s="35">
        <v>1</v>
      </c>
      <c r="U47" s="44" t="s">
        <v>70</v>
      </c>
      <c r="V47" s="37">
        <f t="shared" si="0"/>
        <v>3</v>
      </c>
      <c r="W47" s="40">
        <v>2</v>
      </c>
      <c r="X47" s="41">
        <v>0.54166666666666663</v>
      </c>
      <c r="Y47" s="35">
        <v>1</v>
      </c>
      <c r="Z47" s="35" t="s">
        <v>73</v>
      </c>
      <c r="AA47" s="35">
        <v>1</v>
      </c>
      <c r="AB47" s="35" t="s">
        <v>73</v>
      </c>
      <c r="AC47" s="37">
        <f t="shared" si="1"/>
        <v>3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2</v>
      </c>
      <c r="S48" s="44" t="s">
        <v>70</v>
      </c>
      <c r="T48" s="35">
        <v>2</v>
      </c>
      <c r="U48" s="44" t="s">
        <v>70</v>
      </c>
      <c r="V48" s="37">
        <f t="shared" si="0"/>
        <v>3</v>
      </c>
      <c r="W48" s="40">
        <v>2</v>
      </c>
      <c r="X48" s="41">
        <v>0.5625</v>
      </c>
      <c r="Y48" s="35">
        <v>2</v>
      </c>
      <c r="Z48" s="35" t="s">
        <v>73</v>
      </c>
      <c r="AA48" s="35">
        <v>2</v>
      </c>
      <c r="AB48" s="35" t="s">
        <v>73</v>
      </c>
      <c r="AC48" s="37">
        <f t="shared" si="1"/>
        <v>3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1</v>
      </c>
      <c r="S49" s="44" t="s">
        <v>70</v>
      </c>
      <c r="T49" s="35">
        <v>1</v>
      </c>
      <c r="U49" s="44" t="s">
        <v>70</v>
      </c>
      <c r="V49" s="37">
        <f t="shared" si="0"/>
        <v>3</v>
      </c>
      <c r="W49" s="40">
        <v>2</v>
      </c>
      <c r="X49" s="41">
        <v>0.58333333333333337</v>
      </c>
      <c r="Y49" s="35">
        <v>1</v>
      </c>
      <c r="Z49" s="35" t="s">
        <v>73</v>
      </c>
      <c r="AA49" s="35">
        <v>1</v>
      </c>
      <c r="AB49" s="35" t="s">
        <v>73</v>
      </c>
      <c r="AC49" s="37">
        <f t="shared" si="1"/>
        <v>2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2</v>
      </c>
      <c r="S50" s="35" t="s">
        <v>50</v>
      </c>
      <c r="T50" s="35">
        <v>2</v>
      </c>
      <c r="U50" s="35" t="s">
        <v>50</v>
      </c>
      <c r="V50" s="37">
        <f t="shared" si="0"/>
        <v>4</v>
      </c>
      <c r="W50" s="40">
        <v>2</v>
      </c>
      <c r="X50" s="41">
        <v>0.60416666666666663</v>
      </c>
      <c r="Y50" s="35">
        <v>1</v>
      </c>
      <c r="Z50" s="35" t="s">
        <v>73</v>
      </c>
      <c r="AA50" s="35">
        <v>1</v>
      </c>
      <c r="AB50" s="35" t="s">
        <v>73</v>
      </c>
      <c r="AC50" s="37">
        <f t="shared" si="1"/>
        <v>3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50</v>
      </c>
      <c r="T51" s="35">
        <v>2</v>
      </c>
      <c r="U51" s="35" t="s">
        <v>50</v>
      </c>
      <c r="V51" s="37">
        <f t="shared" si="0"/>
        <v>4</v>
      </c>
      <c r="W51" s="40">
        <v>2</v>
      </c>
      <c r="X51" s="41">
        <v>0.625</v>
      </c>
      <c r="Y51" s="35">
        <v>2</v>
      </c>
      <c r="Z51" s="35" t="s">
        <v>73</v>
      </c>
      <c r="AA51" s="35">
        <v>2</v>
      </c>
      <c r="AB51" s="35" t="s">
        <v>73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2</v>
      </c>
      <c r="S52" s="35" t="s">
        <v>50</v>
      </c>
      <c r="T52" s="35">
        <v>2</v>
      </c>
      <c r="U52" s="35" t="s">
        <v>50</v>
      </c>
      <c r="V52" s="37">
        <f t="shared" si="0"/>
        <v>4</v>
      </c>
      <c r="W52" s="40">
        <v>2</v>
      </c>
      <c r="X52" s="41">
        <v>0.64583333333333337</v>
      </c>
      <c r="Y52" s="35">
        <v>1</v>
      </c>
      <c r="Z52" s="35" t="s">
        <v>73</v>
      </c>
      <c r="AA52" s="35">
        <v>1</v>
      </c>
      <c r="AB52" s="35" t="s">
        <v>73</v>
      </c>
      <c r="AC52" s="37">
        <f t="shared" si="1"/>
        <v>2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50</v>
      </c>
      <c r="T53" s="35">
        <v>2</v>
      </c>
      <c r="U53" s="35" t="s">
        <v>50</v>
      </c>
      <c r="V53" s="37">
        <f t="shared" si="0"/>
        <v>4</v>
      </c>
      <c r="W53" s="40">
        <v>2</v>
      </c>
      <c r="X53" s="41">
        <v>0.66666666666666663</v>
      </c>
      <c r="Y53" s="35">
        <v>1</v>
      </c>
      <c r="Z53" s="35" t="s">
        <v>73</v>
      </c>
      <c r="AA53" s="35">
        <v>1</v>
      </c>
      <c r="AB53" s="35" t="s">
        <v>73</v>
      </c>
      <c r="AC53" s="37">
        <f t="shared" si="1"/>
        <v>3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2</v>
      </c>
      <c r="S54" s="35" t="s">
        <v>50</v>
      </c>
      <c r="T54" s="35">
        <v>2</v>
      </c>
      <c r="U54" s="35" t="s">
        <v>50</v>
      </c>
      <c r="V54" s="37">
        <f t="shared" si="0"/>
        <v>4</v>
      </c>
      <c r="W54" s="40">
        <v>2</v>
      </c>
      <c r="X54" s="41">
        <v>0.6875</v>
      </c>
      <c r="Y54" s="35">
        <v>2</v>
      </c>
      <c r="Z54" s="35" t="s">
        <v>73</v>
      </c>
      <c r="AA54" s="35">
        <v>2</v>
      </c>
      <c r="AB54" s="35" t="s">
        <v>73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44" t="s">
        <v>72</v>
      </c>
      <c r="T55" s="35">
        <v>2</v>
      </c>
      <c r="U55" s="44" t="s">
        <v>72</v>
      </c>
      <c r="V55" s="37">
        <f t="shared" si="0"/>
        <v>5</v>
      </c>
      <c r="W55" s="40">
        <v>2</v>
      </c>
      <c r="X55" s="41">
        <v>0.70833333333333337</v>
      </c>
      <c r="Y55" s="35">
        <v>1</v>
      </c>
      <c r="Z55" s="35" t="s">
        <v>73</v>
      </c>
      <c r="AA55" s="35">
        <v>1</v>
      </c>
      <c r="AB55" s="35" t="s">
        <v>73</v>
      </c>
      <c r="AC55" s="37">
        <f t="shared" si="1"/>
        <v>2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3</v>
      </c>
      <c r="S56" s="44" t="s">
        <v>72</v>
      </c>
      <c r="T56" s="35">
        <v>3</v>
      </c>
      <c r="U56" s="44" t="s">
        <v>72</v>
      </c>
      <c r="V56" s="37">
        <f t="shared" si="0"/>
        <v>5</v>
      </c>
      <c r="W56" s="40">
        <v>2</v>
      </c>
      <c r="X56" s="41">
        <v>0.72916666666666663</v>
      </c>
      <c r="Y56" s="35">
        <v>1</v>
      </c>
      <c r="Z56" s="35" t="s">
        <v>73</v>
      </c>
      <c r="AA56" s="35">
        <v>1</v>
      </c>
      <c r="AB56" s="35" t="s">
        <v>73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44" t="s">
        <v>72</v>
      </c>
      <c r="T57" s="35">
        <v>2</v>
      </c>
      <c r="U57" s="44" t="s">
        <v>72</v>
      </c>
      <c r="V57" s="37">
        <f t="shared" si="0"/>
        <v>5</v>
      </c>
      <c r="W57" s="40">
        <v>2</v>
      </c>
      <c r="X57" s="41">
        <v>0.75</v>
      </c>
      <c r="Y57" s="35">
        <v>2</v>
      </c>
      <c r="Z57" s="35" t="s">
        <v>73</v>
      </c>
      <c r="AA57" s="35">
        <v>2</v>
      </c>
      <c r="AB57" s="35" t="s">
        <v>73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3</v>
      </c>
      <c r="S58" s="44" t="s">
        <v>72</v>
      </c>
      <c r="T58" s="35">
        <v>3</v>
      </c>
      <c r="U58" s="44" t="s">
        <v>72</v>
      </c>
      <c r="V58" s="37">
        <f t="shared" si="0"/>
        <v>5</v>
      </c>
      <c r="W58" s="40">
        <v>2</v>
      </c>
      <c r="X58" s="41">
        <v>0.77083333333333337</v>
      </c>
      <c r="Y58" s="35">
        <v>1</v>
      </c>
      <c r="Z58" s="35" t="s">
        <v>73</v>
      </c>
      <c r="AA58" s="35">
        <v>1</v>
      </c>
      <c r="AB58" s="35" t="s">
        <v>73</v>
      </c>
      <c r="AC58" s="37">
        <f t="shared" si="1"/>
        <v>2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44" t="s">
        <v>72</v>
      </c>
      <c r="T59" s="35">
        <v>2</v>
      </c>
      <c r="U59" s="44" t="s">
        <v>72</v>
      </c>
      <c r="V59" s="37">
        <f t="shared" si="0"/>
        <v>5</v>
      </c>
      <c r="W59" s="40">
        <v>2</v>
      </c>
      <c r="X59" s="41">
        <v>0.79166666666666663</v>
      </c>
      <c r="Y59" s="35">
        <v>1</v>
      </c>
      <c r="Z59" s="35" t="s">
        <v>73</v>
      </c>
      <c r="AA59" s="35">
        <v>1</v>
      </c>
      <c r="AB59" s="35" t="s">
        <v>73</v>
      </c>
      <c r="AC59" s="37">
        <f t="shared" si="1"/>
        <v>3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3</v>
      </c>
      <c r="S60" s="44" t="s">
        <v>72</v>
      </c>
      <c r="T60" s="35">
        <v>3</v>
      </c>
      <c r="U60" s="44" t="s">
        <v>72</v>
      </c>
      <c r="V60" s="37">
        <f t="shared" si="0"/>
        <v>4</v>
      </c>
      <c r="W60" s="40">
        <v>2</v>
      </c>
      <c r="X60" s="41">
        <v>0.8125</v>
      </c>
      <c r="Y60" s="35">
        <v>2</v>
      </c>
      <c r="Z60" s="35" t="s">
        <v>73</v>
      </c>
      <c r="AA60" s="35">
        <v>2</v>
      </c>
      <c r="AB60" s="35" t="s">
        <v>73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1</v>
      </c>
      <c r="S61" s="44" t="s">
        <v>70</v>
      </c>
      <c r="T61" s="35">
        <v>1</v>
      </c>
      <c r="U61" s="44" t="s">
        <v>70</v>
      </c>
      <c r="V61" s="37">
        <f t="shared" si="0"/>
        <v>3</v>
      </c>
      <c r="W61" s="40">
        <v>2</v>
      </c>
      <c r="X61" s="41">
        <v>0.83333333333333337</v>
      </c>
      <c r="Y61" s="35">
        <v>1</v>
      </c>
      <c r="Z61" s="35" t="s">
        <v>73</v>
      </c>
      <c r="AA61" s="35">
        <v>1</v>
      </c>
      <c r="AB61" s="35" t="s">
        <v>73</v>
      </c>
      <c r="AC61" s="37">
        <f t="shared" si="1"/>
        <v>2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2</v>
      </c>
      <c r="S62" s="44" t="s">
        <v>70</v>
      </c>
      <c r="T62" s="35">
        <v>2</v>
      </c>
      <c r="U62" s="44" t="s">
        <v>70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73</v>
      </c>
      <c r="AA62" s="35">
        <v>1</v>
      </c>
      <c r="AB62" s="35" t="s">
        <v>73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1</v>
      </c>
      <c r="S63" s="44" t="s">
        <v>70</v>
      </c>
      <c r="T63" s="35">
        <v>1</v>
      </c>
      <c r="U63" s="44" t="s">
        <v>70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49</v>
      </c>
      <c r="AA63" s="35">
        <v>1</v>
      </c>
      <c r="AB63" s="35" t="s">
        <v>49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2</v>
      </c>
      <c r="S64" s="44" t="s">
        <v>70</v>
      </c>
      <c r="T64" s="35">
        <v>2</v>
      </c>
      <c r="U64" s="44" t="s">
        <v>70</v>
      </c>
      <c r="V64" s="37">
        <f t="shared" si="0"/>
        <v>3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1</v>
      </c>
      <c r="AB64" s="35" t="s">
        <v>49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44" t="s">
        <v>70</v>
      </c>
      <c r="T65" s="35">
        <v>1</v>
      </c>
      <c r="U65" s="44" t="s">
        <v>70</v>
      </c>
      <c r="V65" s="37">
        <f t="shared" si="0"/>
        <v>3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2</v>
      </c>
      <c r="S66" s="44" t="s">
        <v>70</v>
      </c>
      <c r="T66" s="35">
        <v>2</v>
      </c>
      <c r="U66" s="44" t="s">
        <v>70</v>
      </c>
      <c r="V66" s="37">
        <f t="shared" si="0"/>
        <v>3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2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1</v>
      </c>
      <c r="S67" s="44" t="s">
        <v>70</v>
      </c>
      <c r="T67" s="35">
        <v>1</v>
      </c>
      <c r="U67" s="44" t="s">
        <v>70</v>
      </c>
      <c r="V67" s="37">
        <f t="shared" si="0"/>
        <v>3</v>
      </c>
      <c r="W67" s="40">
        <v>2</v>
      </c>
      <c r="X67" s="41">
        <v>0.95833333333333337</v>
      </c>
      <c r="Y67" s="35">
        <v>1</v>
      </c>
      <c r="Z67" s="35" t="s">
        <v>49</v>
      </c>
      <c r="AA67" s="35">
        <v>1</v>
      </c>
      <c r="AB67" s="35" t="s">
        <v>49</v>
      </c>
      <c r="AC67" s="37">
        <f t="shared" si="1"/>
        <v>2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2</v>
      </c>
      <c r="S68" s="44" t="s">
        <v>70</v>
      </c>
      <c r="T68" s="35">
        <v>2</v>
      </c>
      <c r="U68" s="44" t="s">
        <v>70</v>
      </c>
      <c r="V68" s="37">
        <f t="shared" si="0"/>
        <v>3</v>
      </c>
      <c r="W68" s="40">
        <v>2</v>
      </c>
      <c r="X68" s="41">
        <v>0.97916666666666663</v>
      </c>
      <c r="Y68" s="35">
        <v>1</v>
      </c>
      <c r="Z68" s="35" t="s">
        <v>49</v>
      </c>
      <c r="AA68" s="35">
        <v>1</v>
      </c>
      <c r="AB68" s="35" t="s">
        <v>49</v>
      </c>
      <c r="AC68" s="37">
        <f t="shared" si="1"/>
        <v>2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1</v>
      </c>
      <c r="S69" s="35" t="s">
        <v>49</v>
      </c>
      <c r="T69" s="35">
        <v>1</v>
      </c>
      <c r="U69" s="35" t="s">
        <v>49</v>
      </c>
      <c r="V69" s="37">
        <f t="shared" si="0"/>
        <v>1</v>
      </c>
      <c r="W69" s="40">
        <v>2</v>
      </c>
      <c r="X69" s="41">
        <v>0</v>
      </c>
      <c r="Y69" s="35">
        <v>1</v>
      </c>
      <c r="Z69" s="35" t="s">
        <v>49</v>
      </c>
      <c r="AA69" s="35">
        <v>1</v>
      </c>
      <c r="AB69" s="35" t="s">
        <v>49</v>
      </c>
      <c r="AC69" s="37">
        <f t="shared" si="1"/>
        <v>2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0</v>
      </c>
      <c r="S70" s="35" t="s">
        <v>47</v>
      </c>
      <c r="T70" s="35">
        <v>0</v>
      </c>
      <c r="U70" s="35" t="s">
        <v>47</v>
      </c>
      <c r="V70" s="37">
        <f t="shared" si="0"/>
        <v>0</v>
      </c>
      <c r="W70" s="40">
        <v>2</v>
      </c>
      <c r="X70" s="41">
        <v>2.0833333333333332E-2</v>
      </c>
      <c r="Y70" s="35">
        <v>1</v>
      </c>
      <c r="Z70" s="35" t="s">
        <v>49</v>
      </c>
      <c r="AA70" s="35">
        <v>1</v>
      </c>
      <c r="AB70" s="35" t="s">
        <v>49</v>
      </c>
      <c r="AC70" s="37">
        <f t="shared" si="1"/>
        <v>1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0</v>
      </c>
      <c r="S71" s="35" t="s">
        <v>47</v>
      </c>
      <c r="T71" s="35">
        <v>0</v>
      </c>
      <c r="U71" s="35" t="s">
        <v>47</v>
      </c>
      <c r="V71" s="37">
        <f t="shared" si="0"/>
        <v>0</v>
      </c>
      <c r="W71" s="40">
        <v>2</v>
      </c>
      <c r="X71" s="41">
        <v>4.1666666666666699E-2</v>
      </c>
      <c r="Y71" s="35">
        <v>0</v>
      </c>
      <c r="Z71" s="35" t="s">
        <v>47</v>
      </c>
      <c r="AA71" s="35">
        <v>0</v>
      </c>
      <c r="AB71" s="35" t="s">
        <v>47</v>
      </c>
      <c r="AC71" s="37">
        <f t="shared" si="1"/>
        <v>0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74" t="s">
        <v>44</v>
      </c>
      <c r="Q75" s="75"/>
      <c r="R75" s="47">
        <f>SUM(R27:R74)</f>
        <v>77</v>
      </c>
      <c r="S75" s="47"/>
      <c r="T75" s="47">
        <f>SUM(T27:T74)</f>
        <v>77</v>
      </c>
      <c r="U75" s="47"/>
      <c r="V75" s="33"/>
      <c r="W75" s="74" t="s">
        <v>44</v>
      </c>
      <c r="X75" s="75"/>
      <c r="Y75" s="47">
        <f>SUM(Y27:Y74)</f>
        <v>48</v>
      </c>
      <c r="Z75" s="47"/>
      <c r="AA75" s="47">
        <f>SUM(AA27:AA74)</f>
        <v>48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87" t="s">
        <v>54</v>
      </c>
      <c r="E102" s="87"/>
      <c r="F102" s="87"/>
      <c r="G102" s="87"/>
      <c r="H102" s="87"/>
      <c r="I102" s="87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10" t="s">
        <v>55</v>
      </c>
      <c r="C104" s="88" t="s">
        <v>56</v>
      </c>
      <c r="D104" s="84" t="s">
        <v>57</v>
      </c>
      <c r="E104" s="84" t="s">
        <v>58</v>
      </c>
      <c r="F104" s="84" t="s">
        <v>59</v>
      </c>
      <c r="G104" s="84" t="s">
        <v>60</v>
      </c>
      <c r="H104" s="84" t="s">
        <v>61</v>
      </c>
      <c r="I104" s="110" t="s">
        <v>62</v>
      </c>
      <c r="J104" s="110" t="s">
        <v>63</v>
      </c>
      <c r="P104" s="76" t="s">
        <v>5</v>
      </c>
      <c r="Q104" s="76" t="s">
        <v>41</v>
      </c>
      <c r="R104" s="79" t="s">
        <v>42</v>
      </c>
      <c r="S104" s="80"/>
      <c r="T104" s="79" t="s">
        <v>43</v>
      </c>
      <c r="U104" s="80"/>
      <c r="V104" s="52"/>
      <c r="W104" s="76" t="s">
        <v>5</v>
      </c>
      <c r="X104" s="76" t="s">
        <v>41</v>
      </c>
      <c r="Y104" s="79" t="s">
        <v>42</v>
      </c>
      <c r="Z104" s="80"/>
      <c r="AA104" s="79" t="s">
        <v>43</v>
      </c>
      <c r="AB104" s="80"/>
      <c r="AH104" s="1"/>
    </row>
    <row r="105" spans="1:34" ht="15.75" customHeight="1">
      <c r="B105" s="110"/>
      <c r="C105" s="89"/>
      <c r="D105" s="84"/>
      <c r="E105" s="84"/>
      <c r="F105" s="84"/>
      <c r="G105" s="84"/>
      <c r="H105" s="84"/>
      <c r="I105" s="110"/>
      <c r="J105" s="110"/>
      <c r="P105" s="77"/>
      <c r="Q105" s="77"/>
      <c r="R105" s="81" t="s">
        <v>44</v>
      </c>
      <c r="S105" s="81" t="s">
        <v>45</v>
      </c>
      <c r="T105" s="81" t="s">
        <v>64</v>
      </c>
      <c r="U105" s="81" t="s">
        <v>45</v>
      </c>
      <c r="V105" s="52"/>
      <c r="W105" s="77"/>
      <c r="X105" s="77"/>
      <c r="Y105" s="81" t="s">
        <v>44</v>
      </c>
      <c r="Z105" s="81" t="s">
        <v>45</v>
      </c>
      <c r="AA105" s="81" t="s">
        <v>44</v>
      </c>
      <c r="AB105" s="81" t="s">
        <v>45</v>
      </c>
      <c r="AH105" s="1"/>
    </row>
    <row r="106" spans="1:34" ht="15.75" customHeight="1">
      <c r="B106" s="110"/>
      <c r="C106" s="89"/>
      <c r="D106" s="84"/>
      <c r="E106" s="84"/>
      <c r="F106" s="84"/>
      <c r="G106" s="84"/>
      <c r="H106" s="84"/>
      <c r="I106" s="110"/>
      <c r="J106" s="110"/>
      <c r="P106" s="77"/>
      <c r="Q106" s="77"/>
      <c r="R106" s="82"/>
      <c r="S106" s="82"/>
      <c r="T106" s="82"/>
      <c r="U106" s="82"/>
      <c r="V106" s="52"/>
      <c r="W106" s="77"/>
      <c r="X106" s="77"/>
      <c r="Y106" s="82"/>
      <c r="Z106" s="82"/>
      <c r="AA106" s="82"/>
      <c r="AB106" s="82"/>
    </row>
    <row r="107" spans="1:34" ht="15.75" customHeight="1">
      <c r="B107" s="110"/>
      <c r="C107" s="89"/>
      <c r="D107" s="84"/>
      <c r="E107" s="84"/>
      <c r="F107" s="84"/>
      <c r="G107" s="84"/>
      <c r="H107" s="84"/>
      <c r="I107" s="110"/>
      <c r="J107" s="110"/>
      <c r="P107" s="77"/>
      <c r="Q107" s="77"/>
      <c r="R107" s="82"/>
      <c r="S107" s="82"/>
      <c r="T107" s="82"/>
      <c r="U107" s="82"/>
      <c r="V107" s="52"/>
      <c r="W107" s="77"/>
      <c r="X107" s="77"/>
      <c r="Y107" s="82"/>
      <c r="Z107" s="82"/>
      <c r="AA107" s="82"/>
      <c r="AB107" s="82"/>
    </row>
    <row r="108" spans="1:34" ht="15.75" customHeight="1">
      <c r="B108" s="110"/>
      <c r="C108" s="89"/>
      <c r="D108" s="84"/>
      <c r="E108" s="84"/>
      <c r="F108" s="84"/>
      <c r="G108" s="84"/>
      <c r="H108" s="84"/>
      <c r="I108" s="110"/>
      <c r="J108" s="110"/>
      <c r="P108" s="77"/>
      <c r="Q108" s="77"/>
      <c r="R108" s="82"/>
      <c r="S108" s="82"/>
      <c r="T108" s="82"/>
      <c r="U108" s="82"/>
      <c r="V108" s="52"/>
      <c r="W108" s="77"/>
      <c r="X108" s="77"/>
      <c r="Y108" s="82"/>
      <c r="Z108" s="82"/>
      <c r="AA108" s="82"/>
      <c r="AB108" s="82"/>
    </row>
    <row r="109" spans="1:34" ht="15.75" customHeight="1">
      <c r="B109" s="110"/>
      <c r="C109" s="89"/>
      <c r="D109" s="84"/>
      <c r="E109" s="84"/>
      <c r="F109" s="84"/>
      <c r="G109" s="84"/>
      <c r="H109" s="84"/>
      <c r="I109" s="110"/>
      <c r="J109" s="110"/>
      <c r="P109" s="78"/>
      <c r="Q109" s="78"/>
      <c r="R109" s="83"/>
      <c r="S109" s="83"/>
      <c r="T109" s="83"/>
      <c r="U109" s="83"/>
      <c r="V109" s="52"/>
      <c r="W109" s="78"/>
      <c r="X109" s="78"/>
      <c r="Y109" s="83"/>
      <c r="Z109" s="83"/>
      <c r="AA109" s="83"/>
      <c r="AB109" s="83"/>
    </row>
    <row r="110" spans="1:34" ht="15.75" customHeight="1">
      <c r="B110" s="110"/>
      <c r="C110" s="89"/>
      <c r="D110" s="84"/>
      <c r="E110" s="84"/>
      <c r="F110" s="84"/>
      <c r="G110" s="84"/>
      <c r="H110" s="84"/>
      <c r="I110" s="110"/>
      <c r="J110" s="110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10"/>
      <c r="C111" s="90"/>
      <c r="D111" s="84"/>
      <c r="E111" s="84"/>
      <c r="F111" s="84"/>
      <c r="G111" s="84"/>
      <c r="H111" s="84"/>
      <c r="I111" s="110"/>
      <c r="J111" s="110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2675</v>
      </c>
      <c r="B112" s="58">
        <v>1</v>
      </c>
      <c r="C112" s="59" t="s">
        <v>177</v>
      </c>
      <c r="D112" s="1" t="s">
        <v>178</v>
      </c>
      <c r="E112" s="61">
        <v>55.706841779333203</v>
      </c>
      <c r="F112" s="61">
        <v>37.395059742278697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2676</v>
      </c>
      <c r="B113" s="58">
        <f t="shared" ref="B113:B176" si="4">IF(C113=" ","",IF(C113=$L$9,B112,B112+1))</f>
        <v>2</v>
      </c>
      <c r="C113" s="59" t="s">
        <v>179</v>
      </c>
      <c r="D113" s="1" t="s">
        <v>178</v>
      </c>
      <c r="E113" s="61">
        <v>55.707102019517599</v>
      </c>
      <c r="F113" s="61">
        <v>37.395749058295998</v>
      </c>
      <c r="G113" s="58">
        <f t="shared" ref="G113:G131" si="5">IF(M113&gt;0,0,IF(N113&gt;0,1,""))</f>
        <v>0</v>
      </c>
      <c r="H113" s="62">
        <v>0.312</v>
      </c>
      <c r="I113" s="63">
        <f>IFERROR(IF(IF(ISERROR(H113-H112),"",H113-H112)&lt;0,"",H113-H112)," ")</f>
        <v>0.312</v>
      </c>
      <c r="J113" s="58">
        <f t="shared" ref="J113:J131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0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2099</v>
      </c>
      <c r="B114" s="58">
        <f t="shared" si="4"/>
        <v>3</v>
      </c>
      <c r="C114" s="59" t="s">
        <v>66</v>
      </c>
      <c r="D114" s="1" t="s">
        <v>178</v>
      </c>
      <c r="E114" s="61">
        <v>55.709301866009397</v>
      </c>
      <c r="F114" s="61">
        <v>37.392755828311699</v>
      </c>
      <c r="G114" s="58">
        <f t="shared" si="5"/>
        <v>0</v>
      </c>
      <c r="H114" s="62">
        <v>0.621</v>
      </c>
      <c r="I114" s="63">
        <f t="shared" ref="I114:I177" si="7">IFERROR(IF(IF(ISERROR(H114-H113),"",H114-H113)&lt;0,"",H114-H113)," ")</f>
        <v>0.309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0</v>
      </c>
      <c r="S114" s="22" t="s">
        <v>47</v>
      </c>
      <c r="T114" s="22">
        <v>0</v>
      </c>
      <c r="U114" s="22" t="s">
        <v>47</v>
      </c>
      <c r="V114" s="37">
        <f t="shared" si="2"/>
        <v>2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1</v>
      </c>
      <c r="AH114" s="65"/>
    </row>
    <row r="115" spans="1:34" ht="15.75" customHeight="1">
      <c r="A115" s="57">
        <v>2100</v>
      </c>
      <c r="B115" s="58">
        <f t="shared" si="4"/>
        <v>4</v>
      </c>
      <c r="C115" s="59" t="s">
        <v>180</v>
      </c>
      <c r="D115" s="1" t="s">
        <v>178</v>
      </c>
      <c r="E115" s="61">
        <v>55.713941808706302</v>
      </c>
      <c r="F115" s="61">
        <v>37.393820810348103</v>
      </c>
      <c r="G115" s="58">
        <f t="shared" si="5"/>
        <v>0</v>
      </c>
      <c r="H115" s="62">
        <v>1.2230000000000001</v>
      </c>
      <c r="I115" s="63">
        <f t="shared" si="7"/>
        <v>0.60200000000000009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2</v>
      </c>
      <c r="S115" s="22" t="s">
        <v>82</v>
      </c>
      <c r="T115" s="22">
        <v>2</v>
      </c>
      <c r="U115" s="22" t="s">
        <v>82</v>
      </c>
      <c r="V115" s="37">
        <f t="shared" si="2"/>
        <v>3</v>
      </c>
      <c r="W115" s="40">
        <v>4</v>
      </c>
      <c r="X115" s="39">
        <v>0.22916666666666666</v>
      </c>
      <c r="Y115" s="22">
        <v>1</v>
      </c>
      <c r="Z115" s="22" t="s">
        <v>49</v>
      </c>
      <c r="AA115" s="22">
        <v>1</v>
      </c>
      <c r="AB115" s="22" t="s">
        <v>49</v>
      </c>
      <c r="AC115" s="37">
        <f t="shared" si="3"/>
        <v>2</v>
      </c>
      <c r="AH115" s="65"/>
    </row>
    <row r="116" spans="1:34" ht="15.75" customHeight="1">
      <c r="A116" s="57">
        <v>2101</v>
      </c>
      <c r="B116" s="58">
        <f t="shared" si="4"/>
        <v>5</v>
      </c>
      <c r="C116" s="59" t="s">
        <v>181</v>
      </c>
      <c r="D116" s="1" t="s">
        <v>178</v>
      </c>
      <c r="E116" s="61">
        <v>55.715152345247397</v>
      </c>
      <c r="F116" s="61">
        <v>37.401720744429802</v>
      </c>
      <c r="G116" s="58">
        <f t="shared" si="5"/>
        <v>0</v>
      </c>
      <c r="H116" s="62">
        <v>1.7370000000000001</v>
      </c>
      <c r="I116" s="63">
        <f t="shared" si="7"/>
        <v>0.51400000000000001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1</v>
      </c>
      <c r="S116" s="22" t="s">
        <v>82</v>
      </c>
      <c r="T116" s="22">
        <v>1</v>
      </c>
      <c r="U116" s="22" t="s">
        <v>82</v>
      </c>
      <c r="V116" s="37">
        <f t="shared" si="2"/>
        <v>3</v>
      </c>
      <c r="W116" s="40">
        <v>4</v>
      </c>
      <c r="X116" s="39">
        <v>0.25</v>
      </c>
      <c r="Y116" s="22">
        <v>1</v>
      </c>
      <c r="Z116" s="22" t="s">
        <v>49</v>
      </c>
      <c r="AA116" s="22">
        <v>1</v>
      </c>
      <c r="AB116" s="22" t="s">
        <v>49</v>
      </c>
      <c r="AC116" s="37">
        <f t="shared" si="3"/>
        <v>2</v>
      </c>
      <c r="AH116" s="65"/>
    </row>
    <row r="117" spans="1:34" ht="15.75" customHeight="1">
      <c r="A117" s="57">
        <v>2013</v>
      </c>
      <c r="B117" s="58">
        <f t="shared" si="4"/>
        <v>6</v>
      </c>
      <c r="C117" s="59" t="s">
        <v>182</v>
      </c>
      <c r="D117" s="1" t="s">
        <v>183</v>
      </c>
      <c r="E117" s="61">
        <v>55.7168428390207</v>
      </c>
      <c r="F117" s="61">
        <v>37.407681242228001</v>
      </c>
      <c r="G117" s="58">
        <f t="shared" si="5"/>
        <v>0</v>
      </c>
      <c r="H117" s="62">
        <v>2.2120000000000002</v>
      </c>
      <c r="I117" s="63">
        <f t="shared" si="7"/>
        <v>0.47500000000000009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2</v>
      </c>
      <c r="S117" s="22" t="s">
        <v>82</v>
      </c>
      <c r="T117" s="22">
        <v>2</v>
      </c>
      <c r="U117" s="22" t="s">
        <v>82</v>
      </c>
      <c r="V117" s="37">
        <f t="shared" si="2"/>
        <v>5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2</v>
      </c>
      <c r="AH117" s="65"/>
    </row>
    <row r="118" spans="1:34" ht="15.75" customHeight="1">
      <c r="A118" s="57">
        <v>2014</v>
      </c>
      <c r="B118" s="58">
        <f t="shared" si="4"/>
        <v>7</v>
      </c>
      <c r="C118" s="59" t="s">
        <v>184</v>
      </c>
      <c r="D118" s="1" t="s">
        <v>183</v>
      </c>
      <c r="E118" s="61">
        <v>55.717992750813302</v>
      </c>
      <c r="F118" s="61">
        <v>37.413970562591999</v>
      </c>
      <c r="G118" s="58">
        <f t="shared" si="5"/>
        <v>0</v>
      </c>
      <c r="H118" s="62">
        <v>2.6280000000000001</v>
      </c>
      <c r="I118" s="63">
        <f t="shared" si="7"/>
        <v>0.41599999999999993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49</v>
      </c>
      <c r="AA118" s="22">
        <v>1</v>
      </c>
      <c r="AB118" s="22" t="s">
        <v>49</v>
      </c>
      <c r="AC118" s="37">
        <f t="shared" si="3"/>
        <v>3</v>
      </c>
      <c r="AH118" s="65"/>
    </row>
    <row r="119" spans="1:34" ht="15.75" customHeight="1">
      <c r="A119" s="57">
        <v>2391</v>
      </c>
      <c r="B119" s="58">
        <f t="shared" si="4"/>
        <v>8</v>
      </c>
      <c r="C119" s="59" t="s">
        <v>185</v>
      </c>
      <c r="D119" s="1" t="s">
        <v>183</v>
      </c>
      <c r="E119" s="61">
        <v>55.7193473182041</v>
      </c>
      <c r="F119" s="61">
        <v>37.4215933724306</v>
      </c>
      <c r="G119" s="58">
        <f t="shared" si="5"/>
        <v>0</v>
      </c>
      <c r="H119" s="62">
        <v>3.13</v>
      </c>
      <c r="I119" s="63">
        <f t="shared" si="7"/>
        <v>0.50199999999999978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3</v>
      </c>
      <c r="S119" s="22">
        <v>10</v>
      </c>
      <c r="T119" s="22">
        <v>3</v>
      </c>
      <c r="U119" s="22">
        <v>10</v>
      </c>
      <c r="V119" s="37">
        <f t="shared" si="2"/>
        <v>6</v>
      </c>
      <c r="W119" s="40">
        <v>4</v>
      </c>
      <c r="X119" s="39">
        <v>0.3125</v>
      </c>
      <c r="Y119" s="22">
        <v>2</v>
      </c>
      <c r="Z119" s="22" t="s">
        <v>73</v>
      </c>
      <c r="AA119" s="22">
        <v>2</v>
      </c>
      <c r="AB119" s="22" t="s">
        <v>73</v>
      </c>
      <c r="AC119" s="37">
        <f t="shared" si="3"/>
        <v>3</v>
      </c>
      <c r="AH119" s="65"/>
    </row>
    <row r="120" spans="1:34" ht="15.75" customHeight="1">
      <c r="A120" s="57">
        <v>2015</v>
      </c>
      <c r="B120" s="58">
        <f t="shared" si="4"/>
        <v>9</v>
      </c>
      <c r="C120" s="59" t="s">
        <v>186</v>
      </c>
      <c r="D120" s="1" t="s">
        <v>183</v>
      </c>
      <c r="E120" s="61">
        <v>55.720271243418999</v>
      </c>
      <c r="F120" s="61">
        <v>37.428432289070699</v>
      </c>
      <c r="G120" s="58">
        <f t="shared" si="5"/>
        <v>0</v>
      </c>
      <c r="H120" s="62">
        <v>3.573</v>
      </c>
      <c r="I120" s="63">
        <f t="shared" si="7"/>
        <v>0.44300000000000006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10</v>
      </c>
      <c r="T120" s="22">
        <v>3</v>
      </c>
      <c r="U120" s="22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1</v>
      </c>
      <c r="Z120" s="22" t="s">
        <v>73</v>
      </c>
      <c r="AA120" s="22">
        <v>1</v>
      </c>
      <c r="AB120" s="22" t="s">
        <v>73</v>
      </c>
      <c r="AC120" s="37">
        <f t="shared" si="3"/>
        <v>2</v>
      </c>
      <c r="AH120" s="65"/>
    </row>
    <row r="121" spans="1:34" ht="15.75" customHeight="1">
      <c r="A121" s="57">
        <v>2392</v>
      </c>
      <c r="B121" s="58">
        <f t="shared" si="4"/>
        <v>10</v>
      </c>
      <c r="C121" s="59" t="s">
        <v>187</v>
      </c>
      <c r="D121" s="1" t="s">
        <v>183</v>
      </c>
      <c r="E121" s="61">
        <v>55.721169957929597</v>
      </c>
      <c r="F121" s="61">
        <v>37.4379436855112</v>
      </c>
      <c r="G121" s="58">
        <f t="shared" si="5"/>
        <v>0</v>
      </c>
      <c r="H121" s="62">
        <v>4.18</v>
      </c>
      <c r="I121" s="63">
        <f t="shared" si="7"/>
        <v>0.60699999999999976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3</v>
      </c>
      <c r="S121" s="22">
        <v>10</v>
      </c>
      <c r="T121" s="22">
        <v>3</v>
      </c>
      <c r="U121" s="22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73</v>
      </c>
      <c r="AA121" s="22">
        <v>1</v>
      </c>
      <c r="AB121" s="22" t="s">
        <v>73</v>
      </c>
      <c r="AC121" s="37">
        <f t="shared" si="3"/>
        <v>3</v>
      </c>
      <c r="AH121" s="65"/>
    </row>
    <row r="122" spans="1:34" ht="15.75" customHeight="1">
      <c r="A122" s="57">
        <v>2017</v>
      </c>
      <c r="B122" s="58">
        <f t="shared" si="4"/>
        <v>11</v>
      </c>
      <c r="C122" s="59" t="s">
        <v>188</v>
      </c>
      <c r="D122" s="1" t="s">
        <v>183</v>
      </c>
      <c r="E122" s="61">
        <v>55.722139888504998</v>
      </c>
      <c r="F122" s="61">
        <v>37.444972373007602</v>
      </c>
      <c r="G122" s="58">
        <f t="shared" si="5"/>
        <v>0</v>
      </c>
      <c r="H122" s="62">
        <v>4.633</v>
      </c>
      <c r="I122" s="63">
        <f t="shared" si="7"/>
        <v>0.45300000000000029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37">
        <f t="shared" si="2"/>
        <v>6</v>
      </c>
      <c r="W122" s="40">
        <v>4</v>
      </c>
      <c r="X122" s="39">
        <v>0.375</v>
      </c>
      <c r="Y122" s="22">
        <v>2</v>
      </c>
      <c r="Z122" s="22" t="s">
        <v>73</v>
      </c>
      <c r="AA122" s="22">
        <v>2</v>
      </c>
      <c r="AB122" s="22" t="s">
        <v>73</v>
      </c>
      <c r="AC122" s="37">
        <f t="shared" si="3"/>
        <v>3</v>
      </c>
      <c r="AH122" s="65"/>
    </row>
    <row r="123" spans="1:34" ht="15.75" customHeight="1">
      <c r="A123" s="57">
        <v>7131</v>
      </c>
      <c r="B123" s="58">
        <f t="shared" si="4"/>
        <v>12</v>
      </c>
      <c r="C123" s="59" t="s">
        <v>76</v>
      </c>
      <c r="D123" s="1" t="s">
        <v>74</v>
      </c>
      <c r="E123" s="61">
        <v>55.722750468161202</v>
      </c>
      <c r="F123" s="61">
        <v>37.449729013779702</v>
      </c>
      <c r="G123" s="58">
        <f t="shared" si="5"/>
        <v>0</v>
      </c>
      <c r="H123" s="62">
        <v>5.3479999999999999</v>
      </c>
      <c r="I123" s="63">
        <f t="shared" si="7"/>
        <v>0.71499999999999986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3</v>
      </c>
      <c r="S123" s="22">
        <v>10</v>
      </c>
      <c r="T123" s="22">
        <v>3</v>
      </c>
      <c r="U123" s="22">
        <v>10</v>
      </c>
      <c r="V123" s="37">
        <f t="shared" si="2"/>
        <v>4</v>
      </c>
      <c r="W123" s="40">
        <v>4</v>
      </c>
      <c r="X123" s="39">
        <v>0.39583333333333331</v>
      </c>
      <c r="Y123" s="22">
        <v>1</v>
      </c>
      <c r="Z123" s="22" t="s">
        <v>73</v>
      </c>
      <c r="AA123" s="22">
        <v>1</v>
      </c>
      <c r="AB123" s="22" t="s">
        <v>73</v>
      </c>
      <c r="AC123" s="37">
        <f t="shared" si="3"/>
        <v>2</v>
      </c>
      <c r="AH123" s="65"/>
    </row>
    <row r="124" spans="1:34" ht="15.75" customHeight="1">
      <c r="A124" s="57">
        <v>1982</v>
      </c>
      <c r="B124" s="58">
        <f t="shared" si="4"/>
        <v>13</v>
      </c>
      <c r="C124" s="59" t="s">
        <v>77</v>
      </c>
      <c r="D124" s="1" t="s">
        <v>78</v>
      </c>
      <c r="E124" s="61">
        <v>55.725761054851098</v>
      </c>
      <c r="F124" s="61">
        <v>37.4483873481486</v>
      </c>
      <c r="G124" s="58">
        <f t="shared" si="5"/>
        <v>0</v>
      </c>
      <c r="H124" s="62">
        <v>5.6929999999999996</v>
      </c>
      <c r="I124" s="63">
        <f t="shared" si="7"/>
        <v>0.34499999999999975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1</v>
      </c>
      <c r="S124" s="22" t="s">
        <v>70</v>
      </c>
      <c r="T124" s="22">
        <v>1</v>
      </c>
      <c r="U124" s="22" t="s">
        <v>70</v>
      </c>
      <c r="V124" s="37">
        <f t="shared" si="2"/>
        <v>3</v>
      </c>
      <c r="W124" s="40">
        <v>4</v>
      </c>
      <c r="X124" s="39">
        <v>0.41666666666666669</v>
      </c>
      <c r="Y124" s="22">
        <v>1</v>
      </c>
      <c r="Z124" s="22" t="s">
        <v>73</v>
      </c>
      <c r="AA124" s="22">
        <v>1</v>
      </c>
      <c r="AB124" s="22" t="s">
        <v>73</v>
      </c>
      <c r="AC124" s="37">
        <f t="shared" si="3"/>
        <v>3</v>
      </c>
      <c r="AH124" s="65"/>
    </row>
    <row r="125" spans="1:34" ht="15.75" customHeight="1">
      <c r="A125" s="57">
        <v>1997</v>
      </c>
      <c r="B125" s="58">
        <f t="shared" si="4"/>
        <v>14</v>
      </c>
      <c r="C125" s="59" t="s">
        <v>75</v>
      </c>
      <c r="D125" s="1" t="s">
        <v>86</v>
      </c>
      <c r="E125" s="61">
        <v>55.731327906110998</v>
      </c>
      <c r="F125" s="61">
        <v>37.448254719534503</v>
      </c>
      <c r="G125" s="58">
        <f t="shared" si="5"/>
        <v>0</v>
      </c>
      <c r="H125" s="62">
        <v>6.64</v>
      </c>
      <c r="I125" s="63">
        <f t="shared" si="7"/>
        <v>0.94700000000000006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2</v>
      </c>
      <c r="S125" s="22" t="s">
        <v>70</v>
      </c>
      <c r="T125" s="22">
        <v>2</v>
      </c>
      <c r="U125" s="22" t="s">
        <v>70</v>
      </c>
      <c r="V125" s="37">
        <f t="shared" si="2"/>
        <v>3</v>
      </c>
      <c r="W125" s="40">
        <v>4</v>
      </c>
      <c r="X125" s="39">
        <v>0.4375</v>
      </c>
      <c r="Y125" s="22">
        <v>2</v>
      </c>
      <c r="Z125" s="22" t="s">
        <v>73</v>
      </c>
      <c r="AA125" s="22">
        <v>2</v>
      </c>
      <c r="AB125" s="22" t="s">
        <v>73</v>
      </c>
      <c r="AC125" s="37">
        <f t="shared" si="3"/>
        <v>3</v>
      </c>
      <c r="AH125" s="65"/>
    </row>
    <row r="126" spans="1:34" ht="15.75" customHeight="1">
      <c r="A126" s="57">
        <v>2561</v>
      </c>
      <c r="B126" s="58">
        <f t="shared" si="4"/>
        <v>15</v>
      </c>
      <c r="C126" s="59" t="s">
        <v>142</v>
      </c>
      <c r="D126" s="1" t="s">
        <v>141</v>
      </c>
      <c r="E126" s="61">
        <v>55.730459556326799</v>
      </c>
      <c r="F126" s="61">
        <v>37.440862388480298</v>
      </c>
      <c r="G126" s="58">
        <f t="shared" si="5"/>
        <v>0</v>
      </c>
      <c r="H126" s="62">
        <v>7.1340000000000003</v>
      </c>
      <c r="I126" s="63">
        <f t="shared" si="7"/>
        <v>0.49400000000000066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1</v>
      </c>
      <c r="S126" s="22" t="s">
        <v>70</v>
      </c>
      <c r="T126" s="22">
        <v>1</v>
      </c>
      <c r="U126" s="22" t="s">
        <v>70</v>
      </c>
      <c r="V126" s="37">
        <f t="shared" si="2"/>
        <v>3</v>
      </c>
      <c r="W126" s="40">
        <v>4</v>
      </c>
      <c r="X126" s="39">
        <v>0.45833333333333298</v>
      </c>
      <c r="Y126" s="22">
        <v>1</v>
      </c>
      <c r="Z126" s="22" t="s">
        <v>73</v>
      </c>
      <c r="AA126" s="22">
        <v>1</v>
      </c>
      <c r="AB126" s="22" t="s">
        <v>73</v>
      </c>
      <c r="AC126" s="37">
        <f t="shared" si="3"/>
        <v>2</v>
      </c>
      <c r="AH126" s="65"/>
    </row>
    <row r="127" spans="1:34" ht="15.75" customHeight="1">
      <c r="A127" s="57">
        <v>2562</v>
      </c>
      <c r="B127" s="58">
        <f t="shared" si="4"/>
        <v>16</v>
      </c>
      <c r="C127" s="59" t="s">
        <v>140</v>
      </c>
      <c r="D127" s="1" t="s">
        <v>143</v>
      </c>
      <c r="E127" s="61">
        <v>55.733689905157703</v>
      </c>
      <c r="F127" s="61">
        <v>37.434776747020102</v>
      </c>
      <c r="G127" s="58">
        <f t="shared" si="5"/>
        <v>0</v>
      </c>
      <c r="H127" s="62">
        <v>7.8150000000000004</v>
      </c>
      <c r="I127" s="63">
        <f t="shared" si="7"/>
        <v>0.68100000000000005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2</v>
      </c>
      <c r="S127" s="22" t="s">
        <v>70</v>
      </c>
      <c r="T127" s="22">
        <v>2</v>
      </c>
      <c r="U127" s="22" t="s">
        <v>70</v>
      </c>
      <c r="V127" s="37">
        <f t="shared" si="2"/>
        <v>3</v>
      </c>
      <c r="W127" s="40">
        <v>4</v>
      </c>
      <c r="X127" s="39">
        <v>0.47916666666666702</v>
      </c>
      <c r="Y127" s="22">
        <v>1</v>
      </c>
      <c r="Z127" s="22" t="s">
        <v>73</v>
      </c>
      <c r="AA127" s="22">
        <v>1</v>
      </c>
      <c r="AB127" s="22" t="s">
        <v>73</v>
      </c>
      <c r="AC127" s="37">
        <f t="shared" si="3"/>
        <v>3</v>
      </c>
      <c r="AH127" s="65"/>
    </row>
    <row r="128" spans="1:34" ht="15.75" customHeight="1">
      <c r="A128" s="57">
        <v>7993</v>
      </c>
      <c r="B128" s="58">
        <f t="shared" si="4"/>
        <v>17</v>
      </c>
      <c r="C128" s="59" t="s">
        <v>139</v>
      </c>
      <c r="D128" s="1" t="s">
        <v>136</v>
      </c>
      <c r="E128" s="61">
        <v>55.735590561887697</v>
      </c>
      <c r="F128" s="61">
        <v>37.4285333341235</v>
      </c>
      <c r="G128" s="58">
        <f t="shared" si="5"/>
        <v>0</v>
      </c>
      <c r="H128" s="62">
        <v>8.2859999999999996</v>
      </c>
      <c r="I128" s="63">
        <f t="shared" si="7"/>
        <v>0.4709999999999992</v>
      </c>
      <c r="J128" s="58">
        <f t="shared" si="6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1</v>
      </c>
      <c r="S128" s="22" t="s">
        <v>70</v>
      </c>
      <c r="T128" s="22">
        <v>1</v>
      </c>
      <c r="U128" s="22" t="s">
        <v>70</v>
      </c>
      <c r="V128" s="37">
        <f t="shared" si="2"/>
        <v>3</v>
      </c>
      <c r="W128" s="40">
        <v>4</v>
      </c>
      <c r="X128" s="39">
        <v>0.5</v>
      </c>
      <c r="Y128" s="22">
        <v>2</v>
      </c>
      <c r="Z128" s="22" t="s">
        <v>73</v>
      </c>
      <c r="AA128" s="22">
        <v>2</v>
      </c>
      <c r="AB128" s="22" t="s">
        <v>73</v>
      </c>
      <c r="AC128" s="37">
        <f t="shared" si="3"/>
        <v>3</v>
      </c>
      <c r="AH128" s="65"/>
    </row>
    <row r="129" spans="1:34" ht="15.75" customHeight="1">
      <c r="A129" s="57">
        <v>2677</v>
      </c>
      <c r="B129" s="58">
        <f t="shared" si="4"/>
        <v>18</v>
      </c>
      <c r="C129" s="59" t="s">
        <v>138</v>
      </c>
      <c r="D129" s="1" t="s">
        <v>136</v>
      </c>
      <c r="E129" s="61">
        <v>55.736991724333997</v>
      </c>
      <c r="F129" s="61">
        <v>37.425689976316598</v>
      </c>
      <c r="G129" s="58">
        <f t="shared" si="5"/>
        <v>0</v>
      </c>
      <c r="H129" s="62">
        <v>8.5229999999999997</v>
      </c>
      <c r="I129" s="63">
        <f t="shared" si="7"/>
        <v>0.2370000000000001</v>
      </c>
      <c r="J129" s="58">
        <f t="shared" si="6"/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22">
        <v>2</v>
      </c>
      <c r="S129" s="22" t="s">
        <v>70</v>
      </c>
      <c r="T129" s="22">
        <v>2</v>
      </c>
      <c r="U129" s="22" t="s">
        <v>70</v>
      </c>
      <c r="V129" s="37">
        <f t="shared" si="2"/>
        <v>3</v>
      </c>
      <c r="W129" s="40">
        <v>4</v>
      </c>
      <c r="X129" s="39">
        <v>0.52083333333333337</v>
      </c>
      <c r="Y129" s="22">
        <v>1</v>
      </c>
      <c r="Z129" s="22" t="s">
        <v>73</v>
      </c>
      <c r="AA129" s="22">
        <v>1</v>
      </c>
      <c r="AB129" s="22" t="s">
        <v>73</v>
      </c>
      <c r="AC129" s="37">
        <f t="shared" si="3"/>
        <v>2</v>
      </c>
      <c r="AH129" s="65"/>
    </row>
    <row r="130" spans="1:34" ht="15.75" customHeight="1">
      <c r="A130" s="57">
        <v>2678</v>
      </c>
      <c r="B130" s="58">
        <f t="shared" si="4"/>
        <v>19</v>
      </c>
      <c r="C130" s="59" t="s">
        <v>137</v>
      </c>
      <c r="D130" s="1" t="s">
        <v>136</v>
      </c>
      <c r="E130" s="61">
        <v>55.7385472605107</v>
      </c>
      <c r="F130" s="61">
        <v>37.422317241319099</v>
      </c>
      <c r="G130" s="58">
        <f t="shared" si="5"/>
        <v>0</v>
      </c>
      <c r="H130" s="62">
        <v>8.7970000000000006</v>
      </c>
      <c r="I130" s="63">
        <f t="shared" si="7"/>
        <v>0.27400000000000091</v>
      </c>
      <c r="J130" s="58">
        <f t="shared" si="6"/>
        <v>19</v>
      </c>
      <c r="L130" s="14">
        <v>19</v>
      </c>
      <c r="M130" s="64">
        <v>19</v>
      </c>
      <c r="N130" s="64">
        <v>0</v>
      </c>
      <c r="O130" s="56" t="s">
        <v>67</v>
      </c>
      <c r="P130" s="66">
        <v>3</v>
      </c>
      <c r="Q130" s="67">
        <v>0.54166666666666663</v>
      </c>
      <c r="R130" s="22">
        <v>1</v>
      </c>
      <c r="S130" s="22" t="s">
        <v>70</v>
      </c>
      <c r="T130" s="22">
        <v>1</v>
      </c>
      <c r="U130" s="22" t="s">
        <v>70</v>
      </c>
      <c r="V130" s="37">
        <f t="shared" si="2"/>
        <v>3</v>
      </c>
      <c r="W130" s="40">
        <v>4</v>
      </c>
      <c r="X130" s="39">
        <v>0.54166666666666663</v>
      </c>
      <c r="Y130" s="22">
        <v>1</v>
      </c>
      <c r="Z130" s="22" t="s">
        <v>73</v>
      </c>
      <c r="AA130" s="22">
        <v>1</v>
      </c>
      <c r="AB130" s="22" t="s">
        <v>73</v>
      </c>
      <c r="AC130" s="37">
        <f t="shared" si="3"/>
        <v>3</v>
      </c>
      <c r="AH130" s="65"/>
    </row>
    <row r="131" spans="1:34" ht="15.75" customHeight="1">
      <c r="A131" s="57">
        <v>2679</v>
      </c>
      <c r="B131" s="58">
        <f t="shared" si="4"/>
        <v>20</v>
      </c>
      <c r="C131" s="59" t="s">
        <v>189</v>
      </c>
      <c r="D131" s="1" t="s">
        <v>136</v>
      </c>
      <c r="E131" s="61">
        <v>55.740254753926898</v>
      </c>
      <c r="F131" s="61">
        <v>37.418399126026202</v>
      </c>
      <c r="G131" s="58">
        <f t="shared" si="5"/>
        <v>0</v>
      </c>
      <c r="H131" s="62">
        <v>9.5250000000000004</v>
      </c>
      <c r="I131" s="63">
        <f t="shared" si="7"/>
        <v>0.72799999999999976</v>
      </c>
      <c r="J131" s="58">
        <f t="shared" si="6"/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22">
        <v>2</v>
      </c>
      <c r="S131" s="22" t="s">
        <v>70</v>
      </c>
      <c r="T131" s="22">
        <v>2</v>
      </c>
      <c r="U131" s="22" t="s">
        <v>70</v>
      </c>
      <c r="V131" s="37">
        <f t="shared" si="2"/>
        <v>3</v>
      </c>
      <c r="W131" s="40">
        <v>4</v>
      </c>
      <c r="X131" s="39">
        <v>0.5625</v>
      </c>
      <c r="Y131" s="22">
        <v>2</v>
      </c>
      <c r="Z131" s="22" t="s">
        <v>73</v>
      </c>
      <c r="AA131" s="22">
        <v>2</v>
      </c>
      <c r="AB131" s="22" t="s">
        <v>73</v>
      </c>
      <c r="AC131" s="37">
        <f t="shared" si="3"/>
        <v>3</v>
      </c>
      <c r="AH131" s="65"/>
    </row>
    <row r="132" spans="1:34" ht="15.75" customHeight="1">
      <c r="A132" s="57" t="s">
        <v>23</v>
      </c>
      <c r="B132" s="58">
        <f t="shared" si="4"/>
        <v>21</v>
      </c>
      <c r="C132" s="59" t="s">
        <v>189</v>
      </c>
      <c r="D132" s="1" t="s">
        <v>136</v>
      </c>
      <c r="E132" s="61">
        <v>55.740254753926898</v>
      </c>
      <c r="F132" s="61">
        <v>37.418399126026202</v>
      </c>
      <c r="G132" s="58">
        <f t="shared" ref="G132:G150" si="8">IF(M133&gt;0,0,IF(N133&gt;0,1,""))</f>
        <v>1</v>
      </c>
      <c r="H132" s="62">
        <v>0</v>
      </c>
      <c r="I132" s="63" t="str">
        <f>IFERROR(IF(IF(ISERROR(H132-#REF!),"",H132-#REF!)&lt;0,"",H132-#REF!)," ")</f>
        <v xml:space="preserve"> </v>
      </c>
      <c r="J132" s="58">
        <f t="shared" ref="J132:J150" si="9">IF(AND(M133&gt;0,M133&lt;999),M133,IF(AND(N133&gt;0,N133&lt;999),N133," "))</f>
        <v>1</v>
      </c>
      <c r="L132" s="14">
        <v>21</v>
      </c>
      <c r="M132" s="64">
        <v>999</v>
      </c>
      <c r="N132" s="64">
        <v>0</v>
      </c>
      <c r="O132" s="56"/>
      <c r="P132" s="66">
        <v>3</v>
      </c>
      <c r="Q132" s="67">
        <v>0.58333333333333337</v>
      </c>
      <c r="R132" s="22">
        <v>1</v>
      </c>
      <c r="S132" s="22" t="s">
        <v>70</v>
      </c>
      <c r="T132" s="22">
        <v>1</v>
      </c>
      <c r="U132" s="22" t="s">
        <v>70</v>
      </c>
      <c r="V132" s="37">
        <f t="shared" si="2"/>
        <v>3</v>
      </c>
      <c r="W132" s="40">
        <v>4</v>
      </c>
      <c r="X132" s="39">
        <v>0.58333333333333337</v>
      </c>
      <c r="Y132" s="22">
        <v>1</v>
      </c>
      <c r="Z132" s="22" t="s">
        <v>73</v>
      </c>
      <c r="AA132" s="22">
        <v>1</v>
      </c>
      <c r="AB132" s="22" t="s">
        <v>73</v>
      </c>
      <c r="AC132" s="37">
        <f t="shared" si="3"/>
        <v>2</v>
      </c>
      <c r="AH132" s="65"/>
    </row>
    <row r="133" spans="1:34" ht="15.75" customHeight="1">
      <c r="A133" s="57">
        <v>2679</v>
      </c>
      <c r="B133" s="58">
        <f t="shared" si="4"/>
        <v>22</v>
      </c>
      <c r="C133" s="59" t="s">
        <v>137</v>
      </c>
      <c r="D133" s="1" t="s">
        <v>136</v>
      </c>
      <c r="E133" s="61">
        <v>55.738561593290299</v>
      </c>
      <c r="F133" s="61">
        <v>37.421959597409703</v>
      </c>
      <c r="G133" s="58">
        <f t="shared" si="8"/>
        <v>1</v>
      </c>
      <c r="H133" s="62">
        <v>0.29199999999999998</v>
      </c>
      <c r="I133" s="63">
        <f t="shared" si="7"/>
        <v>0.29199999999999998</v>
      </c>
      <c r="J133" s="58">
        <f t="shared" si="9"/>
        <v>2</v>
      </c>
      <c r="L133" s="14">
        <v>22</v>
      </c>
      <c r="M133" s="64">
        <v>0</v>
      </c>
      <c r="N133" s="64">
        <v>1</v>
      </c>
      <c r="O133" s="56"/>
      <c r="P133" s="66">
        <v>3</v>
      </c>
      <c r="Q133" s="67">
        <v>0.60416666666666663</v>
      </c>
      <c r="R133" s="22">
        <v>2</v>
      </c>
      <c r="S133" s="22" t="s">
        <v>50</v>
      </c>
      <c r="T133" s="22">
        <v>2</v>
      </c>
      <c r="U133" s="22" t="s">
        <v>50</v>
      </c>
      <c r="V133" s="37">
        <f t="shared" si="2"/>
        <v>4</v>
      </c>
      <c r="W133" s="40">
        <v>4</v>
      </c>
      <c r="X133" s="39">
        <v>0.60416666666666663</v>
      </c>
      <c r="Y133" s="22">
        <v>1</v>
      </c>
      <c r="Z133" s="22" t="s">
        <v>73</v>
      </c>
      <c r="AA133" s="22">
        <v>1</v>
      </c>
      <c r="AB133" s="22" t="s">
        <v>73</v>
      </c>
      <c r="AC133" s="37">
        <f t="shared" si="3"/>
        <v>3</v>
      </c>
      <c r="AH133" s="65"/>
    </row>
    <row r="134" spans="1:34" ht="15.75" customHeight="1">
      <c r="A134" s="57">
        <v>2680</v>
      </c>
      <c r="B134" s="58">
        <f t="shared" si="4"/>
        <v>23</v>
      </c>
      <c r="C134" s="59" t="s">
        <v>138</v>
      </c>
      <c r="D134" s="1" t="s">
        <v>136</v>
      </c>
      <c r="E134" s="61">
        <v>55.736577082804097</v>
      </c>
      <c r="F134" s="61">
        <v>37.426048106634497</v>
      </c>
      <c r="G134" s="58">
        <f t="shared" si="8"/>
        <v>1</v>
      </c>
      <c r="H134" s="62">
        <v>0.63100000000000001</v>
      </c>
      <c r="I134" s="63">
        <f t="shared" si="7"/>
        <v>0.33900000000000002</v>
      </c>
      <c r="J134" s="58">
        <f t="shared" si="9"/>
        <v>3</v>
      </c>
      <c r="L134" s="14">
        <v>23</v>
      </c>
      <c r="M134" s="64">
        <v>0</v>
      </c>
      <c r="N134" s="64">
        <v>2</v>
      </c>
      <c r="O134" s="56"/>
      <c r="P134" s="66">
        <v>3</v>
      </c>
      <c r="Q134" s="67">
        <v>0.625</v>
      </c>
      <c r="R134" s="22">
        <v>2</v>
      </c>
      <c r="S134" s="22" t="s">
        <v>50</v>
      </c>
      <c r="T134" s="22">
        <v>2</v>
      </c>
      <c r="U134" s="22" t="s">
        <v>50</v>
      </c>
      <c r="V134" s="37">
        <f t="shared" si="2"/>
        <v>4</v>
      </c>
      <c r="W134" s="40">
        <v>4</v>
      </c>
      <c r="X134" s="39">
        <v>0.625</v>
      </c>
      <c r="Y134" s="22">
        <v>2</v>
      </c>
      <c r="Z134" s="22" t="s">
        <v>73</v>
      </c>
      <c r="AA134" s="22">
        <v>2</v>
      </c>
      <c r="AB134" s="22" t="s">
        <v>73</v>
      </c>
      <c r="AC134" s="37">
        <f t="shared" si="3"/>
        <v>3</v>
      </c>
      <c r="AH134" s="65"/>
    </row>
    <row r="135" spans="1:34" ht="15.75" customHeight="1">
      <c r="A135" s="57">
        <v>2681</v>
      </c>
      <c r="B135" s="58">
        <f t="shared" si="4"/>
        <v>24</v>
      </c>
      <c r="C135" s="59" t="s">
        <v>139</v>
      </c>
      <c r="D135" s="1" t="s">
        <v>136</v>
      </c>
      <c r="E135" s="61">
        <v>55.734753873447701</v>
      </c>
      <c r="F135" s="61">
        <v>37.429899775462196</v>
      </c>
      <c r="G135" s="58">
        <f t="shared" si="8"/>
        <v>1</v>
      </c>
      <c r="H135" s="62">
        <v>0.94699999999999995</v>
      </c>
      <c r="I135" s="63">
        <f t="shared" si="7"/>
        <v>0.31599999999999995</v>
      </c>
      <c r="J135" s="58">
        <f t="shared" si="9"/>
        <v>4</v>
      </c>
      <c r="L135" s="14">
        <v>24</v>
      </c>
      <c r="M135" s="64">
        <v>0</v>
      </c>
      <c r="N135" s="64">
        <v>3</v>
      </c>
      <c r="O135" s="56"/>
      <c r="P135" s="66">
        <v>3</v>
      </c>
      <c r="Q135" s="67">
        <v>0.64583333333333337</v>
      </c>
      <c r="R135" s="22">
        <v>2</v>
      </c>
      <c r="S135" s="22" t="s">
        <v>50</v>
      </c>
      <c r="T135" s="22">
        <v>2</v>
      </c>
      <c r="U135" s="22" t="s">
        <v>50</v>
      </c>
      <c r="V135" s="37">
        <f t="shared" si="2"/>
        <v>4</v>
      </c>
      <c r="W135" s="40">
        <v>4</v>
      </c>
      <c r="X135" s="39">
        <v>0.64583333333333337</v>
      </c>
      <c r="Y135" s="22">
        <v>1</v>
      </c>
      <c r="Z135" s="22" t="s">
        <v>73</v>
      </c>
      <c r="AA135" s="22">
        <v>1</v>
      </c>
      <c r="AB135" s="22" t="s">
        <v>73</v>
      </c>
      <c r="AC135" s="37">
        <f t="shared" si="3"/>
        <v>2</v>
      </c>
      <c r="AH135" s="65"/>
    </row>
    <row r="136" spans="1:34" ht="15.75" customHeight="1">
      <c r="A136" s="57">
        <v>2555</v>
      </c>
      <c r="B136" s="58">
        <f t="shared" si="4"/>
        <v>25</v>
      </c>
      <c r="C136" s="59" t="s">
        <v>140</v>
      </c>
      <c r="D136" s="1" t="s">
        <v>141</v>
      </c>
      <c r="E136" s="61">
        <v>55.7323659983265</v>
      </c>
      <c r="F136" s="61">
        <v>37.435890517480502</v>
      </c>
      <c r="G136" s="58">
        <f t="shared" si="8"/>
        <v>1</v>
      </c>
      <c r="H136" s="62">
        <v>1.4930000000000001</v>
      </c>
      <c r="I136" s="63">
        <f t="shared" si="7"/>
        <v>0.54600000000000015</v>
      </c>
      <c r="J136" s="58">
        <f t="shared" si="9"/>
        <v>5</v>
      </c>
      <c r="L136" s="14">
        <v>25</v>
      </c>
      <c r="M136" s="64">
        <v>0</v>
      </c>
      <c r="N136" s="64">
        <v>4</v>
      </c>
      <c r="O136" s="56"/>
      <c r="P136" s="66">
        <v>3</v>
      </c>
      <c r="Q136" s="67">
        <v>0.66666666666666663</v>
      </c>
      <c r="R136" s="22">
        <v>2</v>
      </c>
      <c r="S136" s="22" t="s">
        <v>50</v>
      </c>
      <c r="T136" s="22">
        <v>2</v>
      </c>
      <c r="U136" s="22" t="s">
        <v>50</v>
      </c>
      <c r="V136" s="37">
        <f t="shared" si="2"/>
        <v>4</v>
      </c>
      <c r="W136" s="40">
        <v>4</v>
      </c>
      <c r="X136" s="39">
        <v>0.66666666666666663</v>
      </c>
      <c r="Y136" s="22">
        <v>1</v>
      </c>
      <c r="Z136" s="22" t="s">
        <v>73</v>
      </c>
      <c r="AA136" s="22">
        <v>1</v>
      </c>
      <c r="AB136" s="22" t="s">
        <v>73</v>
      </c>
      <c r="AC136" s="37">
        <f t="shared" si="3"/>
        <v>3</v>
      </c>
      <c r="AH136" s="65"/>
    </row>
    <row r="137" spans="1:34" ht="15.75" customHeight="1">
      <c r="A137" s="57">
        <v>2556</v>
      </c>
      <c r="B137" s="58">
        <f t="shared" si="4"/>
        <v>26</v>
      </c>
      <c r="C137" s="59" t="s">
        <v>142</v>
      </c>
      <c r="D137" s="1" t="s">
        <v>141</v>
      </c>
      <c r="E137" s="61">
        <v>55.7303700133699</v>
      </c>
      <c r="F137" s="61">
        <v>37.441435530924203</v>
      </c>
      <c r="G137" s="58">
        <f t="shared" si="8"/>
        <v>1</v>
      </c>
      <c r="H137" s="62">
        <v>2.0089999999999999</v>
      </c>
      <c r="I137" s="63">
        <f t="shared" si="7"/>
        <v>0.51599999999999979</v>
      </c>
      <c r="J137" s="58">
        <f t="shared" si="9"/>
        <v>6</v>
      </c>
      <c r="L137" s="14">
        <v>26</v>
      </c>
      <c r="M137" s="64">
        <v>0</v>
      </c>
      <c r="N137" s="64">
        <v>5</v>
      </c>
      <c r="O137" s="56"/>
      <c r="P137" s="66">
        <v>3</v>
      </c>
      <c r="Q137" s="67">
        <v>0.6875</v>
      </c>
      <c r="R137" s="22">
        <v>2</v>
      </c>
      <c r="S137" s="22" t="s">
        <v>50</v>
      </c>
      <c r="T137" s="22">
        <v>2</v>
      </c>
      <c r="U137" s="22" t="s">
        <v>50</v>
      </c>
      <c r="V137" s="37">
        <f t="shared" si="2"/>
        <v>4</v>
      </c>
      <c r="W137" s="40">
        <v>4</v>
      </c>
      <c r="X137" s="39">
        <v>0.6875</v>
      </c>
      <c r="Y137" s="22">
        <v>2</v>
      </c>
      <c r="Z137" s="22" t="s">
        <v>73</v>
      </c>
      <c r="AA137" s="22">
        <v>2</v>
      </c>
      <c r="AB137" s="22" t="s">
        <v>73</v>
      </c>
      <c r="AC137" s="37">
        <f t="shared" si="3"/>
        <v>3</v>
      </c>
      <c r="AH137" s="65"/>
    </row>
    <row r="138" spans="1:34" ht="15.75" customHeight="1">
      <c r="A138" s="57">
        <v>2557</v>
      </c>
      <c r="B138" s="58">
        <f t="shared" si="4"/>
        <v>27</v>
      </c>
      <c r="C138" s="59" t="s">
        <v>75</v>
      </c>
      <c r="D138" s="1" t="s">
        <v>78</v>
      </c>
      <c r="E138" s="61">
        <v>55.731381726153103</v>
      </c>
      <c r="F138" s="61">
        <v>37.444811073281301</v>
      </c>
      <c r="G138" s="58">
        <f t="shared" si="8"/>
        <v>1</v>
      </c>
      <c r="H138" s="62">
        <v>2.2930000000000001</v>
      </c>
      <c r="I138" s="63">
        <f t="shared" si="7"/>
        <v>0.28400000000000025</v>
      </c>
      <c r="J138" s="58">
        <f t="shared" si="9"/>
        <v>7</v>
      </c>
      <c r="L138" s="14">
        <v>27</v>
      </c>
      <c r="M138" s="64">
        <v>0</v>
      </c>
      <c r="N138" s="64">
        <v>6</v>
      </c>
      <c r="O138" s="56"/>
      <c r="P138" s="66">
        <v>3</v>
      </c>
      <c r="Q138" s="67">
        <v>0.70833333333333337</v>
      </c>
      <c r="R138" s="22">
        <v>2</v>
      </c>
      <c r="S138" s="22" t="s">
        <v>72</v>
      </c>
      <c r="T138" s="22">
        <v>2</v>
      </c>
      <c r="U138" s="22" t="s">
        <v>72</v>
      </c>
      <c r="V138" s="37">
        <f t="shared" si="2"/>
        <v>5</v>
      </c>
      <c r="W138" s="40">
        <v>4</v>
      </c>
      <c r="X138" s="39">
        <v>0.70833333333333337</v>
      </c>
      <c r="Y138" s="22">
        <v>1</v>
      </c>
      <c r="Z138" s="22" t="s">
        <v>73</v>
      </c>
      <c r="AA138" s="22">
        <v>1</v>
      </c>
      <c r="AB138" s="22" t="s">
        <v>73</v>
      </c>
      <c r="AC138" s="37">
        <f t="shared" si="3"/>
        <v>2</v>
      </c>
      <c r="AH138" s="65"/>
    </row>
    <row r="139" spans="1:34" ht="15.75" customHeight="1">
      <c r="A139" s="57">
        <v>11218</v>
      </c>
      <c r="B139" s="58">
        <f t="shared" si="4"/>
        <v>28</v>
      </c>
      <c r="C139" s="59" t="s">
        <v>77</v>
      </c>
      <c r="D139" s="1" t="s">
        <v>78</v>
      </c>
      <c r="E139" s="61">
        <v>55.725509364333902</v>
      </c>
      <c r="F139" s="61">
        <v>37.4479525830588</v>
      </c>
      <c r="G139" s="58">
        <f t="shared" si="8"/>
        <v>1</v>
      </c>
      <c r="H139" s="62">
        <v>3.0649999999999999</v>
      </c>
      <c r="I139" s="63">
        <f t="shared" si="7"/>
        <v>0.7719999999999998</v>
      </c>
      <c r="J139" s="58">
        <f t="shared" si="9"/>
        <v>8</v>
      </c>
      <c r="L139" s="14">
        <v>28</v>
      </c>
      <c r="M139" s="64">
        <v>0</v>
      </c>
      <c r="N139" s="64">
        <v>7</v>
      </c>
      <c r="O139" s="56"/>
      <c r="P139" s="66">
        <v>3</v>
      </c>
      <c r="Q139" s="67">
        <v>0.72916666666666663</v>
      </c>
      <c r="R139" s="22">
        <v>3</v>
      </c>
      <c r="S139" s="22" t="s">
        <v>72</v>
      </c>
      <c r="T139" s="22">
        <v>3</v>
      </c>
      <c r="U139" s="22" t="s">
        <v>72</v>
      </c>
      <c r="V139" s="37">
        <f t="shared" si="2"/>
        <v>5</v>
      </c>
      <c r="W139" s="40">
        <v>4</v>
      </c>
      <c r="X139" s="39">
        <v>0.72916666666666663</v>
      </c>
      <c r="Y139" s="22">
        <v>1</v>
      </c>
      <c r="Z139" s="22" t="s">
        <v>73</v>
      </c>
      <c r="AA139" s="22">
        <v>1</v>
      </c>
      <c r="AB139" s="22" t="s">
        <v>73</v>
      </c>
      <c r="AC139" s="37">
        <f t="shared" si="3"/>
        <v>3</v>
      </c>
      <c r="AH139" s="65"/>
    </row>
    <row r="140" spans="1:34" ht="15.75" customHeight="1">
      <c r="A140" s="57">
        <v>2019</v>
      </c>
      <c r="B140" s="58">
        <f t="shared" si="4"/>
        <v>29</v>
      </c>
      <c r="C140" s="59" t="s">
        <v>188</v>
      </c>
      <c r="D140" s="1" t="s">
        <v>190</v>
      </c>
      <c r="E140" s="61">
        <v>55.722431595269697</v>
      </c>
      <c r="F140" s="61">
        <v>37.444566483435104</v>
      </c>
      <c r="G140" s="58">
        <f t="shared" si="8"/>
        <v>1</v>
      </c>
      <c r="H140" s="62">
        <v>3.569</v>
      </c>
      <c r="I140" s="63">
        <f t="shared" si="7"/>
        <v>0.504</v>
      </c>
      <c r="J140" s="58">
        <f t="shared" si="9"/>
        <v>9</v>
      </c>
      <c r="L140" s="14">
        <v>29</v>
      </c>
      <c r="M140" s="64">
        <v>0</v>
      </c>
      <c r="N140" s="64">
        <v>8</v>
      </c>
      <c r="O140" s="56"/>
      <c r="P140" s="66">
        <v>3</v>
      </c>
      <c r="Q140" s="67">
        <v>0.75</v>
      </c>
      <c r="R140" s="22">
        <v>2</v>
      </c>
      <c r="S140" s="22" t="s">
        <v>72</v>
      </c>
      <c r="T140" s="22">
        <v>2</v>
      </c>
      <c r="U140" s="22" t="s">
        <v>72</v>
      </c>
      <c r="V140" s="37">
        <f t="shared" si="2"/>
        <v>5</v>
      </c>
      <c r="W140" s="40">
        <v>4</v>
      </c>
      <c r="X140" s="39">
        <v>0.75</v>
      </c>
      <c r="Y140" s="22">
        <v>2</v>
      </c>
      <c r="Z140" s="22" t="s">
        <v>73</v>
      </c>
      <c r="AA140" s="22">
        <v>2</v>
      </c>
      <c r="AB140" s="22" t="s">
        <v>73</v>
      </c>
      <c r="AC140" s="37">
        <f t="shared" si="3"/>
        <v>3</v>
      </c>
      <c r="AH140" s="65"/>
    </row>
    <row r="141" spans="1:34" ht="15.75" customHeight="1">
      <c r="A141" s="57">
        <v>2020</v>
      </c>
      <c r="B141" s="58">
        <f t="shared" si="4"/>
        <v>30</v>
      </c>
      <c r="C141" s="59" t="s">
        <v>187</v>
      </c>
      <c r="D141" s="1" t="s">
        <v>190</v>
      </c>
      <c r="E141" s="61">
        <v>55.721530302614099</v>
      </c>
      <c r="F141" s="61">
        <v>37.4380433199915</v>
      </c>
      <c r="G141" s="58">
        <f t="shared" si="8"/>
        <v>1</v>
      </c>
      <c r="H141" s="62">
        <v>3.9929999999999999</v>
      </c>
      <c r="I141" s="63">
        <f t="shared" si="7"/>
        <v>0.42399999999999993</v>
      </c>
      <c r="J141" s="58">
        <f t="shared" si="9"/>
        <v>10</v>
      </c>
      <c r="L141" s="14">
        <v>30</v>
      </c>
      <c r="M141" s="64">
        <v>0</v>
      </c>
      <c r="N141" s="64">
        <v>9</v>
      </c>
      <c r="O141" s="56"/>
      <c r="P141" s="66">
        <v>3</v>
      </c>
      <c r="Q141" s="67">
        <v>0.77083333333333337</v>
      </c>
      <c r="R141" s="22">
        <v>3</v>
      </c>
      <c r="S141" s="22" t="s">
        <v>72</v>
      </c>
      <c r="T141" s="22">
        <v>3</v>
      </c>
      <c r="U141" s="22" t="s">
        <v>72</v>
      </c>
      <c r="V141" s="37">
        <f t="shared" si="2"/>
        <v>5</v>
      </c>
      <c r="W141" s="40">
        <v>4</v>
      </c>
      <c r="X141" s="39">
        <v>0.77083333333333337</v>
      </c>
      <c r="Y141" s="22">
        <v>1</v>
      </c>
      <c r="Z141" s="22" t="s">
        <v>73</v>
      </c>
      <c r="AA141" s="22">
        <v>1</v>
      </c>
      <c r="AB141" s="22" t="s">
        <v>73</v>
      </c>
      <c r="AC141" s="37">
        <f t="shared" si="3"/>
        <v>2</v>
      </c>
      <c r="AH141" s="65"/>
    </row>
    <row r="142" spans="1:34" ht="15.75" customHeight="1">
      <c r="A142" s="57">
        <v>2683</v>
      </c>
      <c r="B142" s="58">
        <f t="shared" si="4"/>
        <v>31</v>
      </c>
      <c r="C142" s="59" t="s">
        <v>186</v>
      </c>
      <c r="D142" s="1" t="s">
        <v>190</v>
      </c>
      <c r="E142" s="61">
        <v>55.720723958337203</v>
      </c>
      <c r="F142" s="61">
        <v>37.429579118522199</v>
      </c>
      <c r="G142" s="58">
        <f t="shared" si="8"/>
        <v>1</v>
      </c>
      <c r="H142" s="62">
        <v>4.5330000000000004</v>
      </c>
      <c r="I142" s="63">
        <f t="shared" si="7"/>
        <v>0.54000000000000048</v>
      </c>
      <c r="J142" s="58">
        <f t="shared" si="9"/>
        <v>11</v>
      </c>
      <c r="L142" s="14">
        <v>31</v>
      </c>
      <c r="M142" s="64">
        <v>0</v>
      </c>
      <c r="N142" s="64">
        <v>10</v>
      </c>
      <c r="O142" s="56"/>
      <c r="P142" s="66">
        <v>3</v>
      </c>
      <c r="Q142" s="67">
        <v>0.79166666666666663</v>
      </c>
      <c r="R142" s="22">
        <v>2</v>
      </c>
      <c r="S142" s="22" t="s">
        <v>72</v>
      </c>
      <c r="T142" s="22">
        <v>2</v>
      </c>
      <c r="U142" s="22" t="s">
        <v>72</v>
      </c>
      <c r="V142" s="37">
        <f t="shared" si="2"/>
        <v>5</v>
      </c>
      <c r="W142" s="40">
        <v>4</v>
      </c>
      <c r="X142" s="39">
        <v>0.79166666666666663</v>
      </c>
      <c r="Y142" s="22">
        <v>1</v>
      </c>
      <c r="Z142" s="22" t="s">
        <v>73</v>
      </c>
      <c r="AA142" s="22">
        <v>1</v>
      </c>
      <c r="AB142" s="22" t="s">
        <v>73</v>
      </c>
      <c r="AC142" s="37">
        <f t="shared" si="3"/>
        <v>3</v>
      </c>
      <c r="AH142" s="65"/>
    </row>
    <row r="143" spans="1:34" ht="15.75" customHeight="1">
      <c r="A143" s="57">
        <v>2684</v>
      </c>
      <c r="B143" s="58">
        <f t="shared" si="4"/>
        <v>32</v>
      </c>
      <c r="C143" s="59" t="s">
        <v>185</v>
      </c>
      <c r="D143" s="1" t="s">
        <v>190</v>
      </c>
      <c r="E143" s="61">
        <v>55.719868724945599</v>
      </c>
      <c r="F143" s="61">
        <v>37.422324307286502</v>
      </c>
      <c r="G143" s="58">
        <f t="shared" si="8"/>
        <v>1</v>
      </c>
      <c r="H143" s="62">
        <v>4.9980000000000002</v>
      </c>
      <c r="I143" s="63">
        <f t="shared" si="7"/>
        <v>0.46499999999999986</v>
      </c>
      <c r="J143" s="58">
        <f t="shared" si="9"/>
        <v>12</v>
      </c>
      <c r="L143" s="14">
        <v>32</v>
      </c>
      <c r="M143" s="64">
        <v>0</v>
      </c>
      <c r="N143" s="64">
        <v>11</v>
      </c>
      <c r="O143" s="56"/>
      <c r="P143" s="66">
        <v>3</v>
      </c>
      <c r="Q143" s="67">
        <v>0.8125</v>
      </c>
      <c r="R143" s="22">
        <v>3</v>
      </c>
      <c r="S143" s="22" t="s">
        <v>72</v>
      </c>
      <c r="T143" s="22">
        <v>3</v>
      </c>
      <c r="U143" s="22" t="s">
        <v>72</v>
      </c>
      <c r="V143" s="37">
        <f t="shared" si="2"/>
        <v>4</v>
      </c>
      <c r="W143" s="40">
        <v>4</v>
      </c>
      <c r="X143" s="39">
        <v>0.8125</v>
      </c>
      <c r="Y143" s="22">
        <v>2</v>
      </c>
      <c r="Z143" s="22" t="s">
        <v>73</v>
      </c>
      <c r="AA143" s="22">
        <v>2</v>
      </c>
      <c r="AB143" s="22" t="s">
        <v>73</v>
      </c>
      <c r="AC143" s="37">
        <f t="shared" si="3"/>
        <v>3</v>
      </c>
      <c r="AH143" s="65"/>
    </row>
    <row r="144" spans="1:34" ht="15.75" customHeight="1">
      <c r="A144" s="57">
        <v>2023</v>
      </c>
      <c r="B144" s="58">
        <f t="shared" si="4"/>
        <v>33</v>
      </c>
      <c r="C144" s="59" t="s">
        <v>184</v>
      </c>
      <c r="D144" s="1" t="s">
        <v>190</v>
      </c>
      <c r="E144" s="61">
        <v>55.718282158033503</v>
      </c>
      <c r="F144" s="61">
        <v>37.413671354645601</v>
      </c>
      <c r="G144" s="58">
        <f t="shared" si="8"/>
        <v>1</v>
      </c>
      <c r="H144" s="62">
        <v>5.57</v>
      </c>
      <c r="I144" s="63">
        <f t="shared" si="7"/>
        <v>0.57200000000000006</v>
      </c>
      <c r="J144" s="58">
        <f t="shared" si="9"/>
        <v>13</v>
      </c>
      <c r="L144" s="14">
        <v>33</v>
      </c>
      <c r="M144" s="64">
        <v>0</v>
      </c>
      <c r="N144" s="64">
        <v>12</v>
      </c>
      <c r="O144" s="56"/>
      <c r="P144" s="66">
        <v>3</v>
      </c>
      <c r="Q144" s="67">
        <v>0.83333333333333337</v>
      </c>
      <c r="R144" s="22">
        <v>1</v>
      </c>
      <c r="S144" s="22" t="s">
        <v>70</v>
      </c>
      <c r="T144" s="22">
        <v>1</v>
      </c>
      <c r="U144" s="22" t="s">
        <v>70</v>
      </c>
      <c r="V144" s="37">
        <f t="shared" si="2"/>
        <v>3</v>
      </c>
      <c r="W144" s="40">
        <v>4</v>
      </c>
      <c r="X144" s="39">
        <v>0.83333333333333337</v>
      </c>
      <c r="Y144" s="22">
        <v>1</v>
      </c>
      <c r="Z144" s="22" t="s">
        <v>73</v>
      </c>
      <c r="AA144" s="22">
        <v>1</v>
      </c>
      <c r="AB144" s="22" t="s">
        <v>73</v>
      </c>
      <c r="AC144" s="37">
        <f t="shared" si="3"/>
        <v>2</v>
      </c>
      <c r="AH144" s="65"/>
    </row>
    <row r="145" spans="1:34" ht="15.75" customHeight="1">
      <c r="A145" s="57">
        <v>2024</v>
      </c>
      <c r="B145" s="58">
        <f t="shared" si="4"/>
        <v>34</v>
      </c>
      <c r="C145" s="59" t="s">
        <v>182</v>
      </c>
      <c r="D145" s="1" t="s">
        <v>190</v>
      </c>
      <c r="E145" s="61">
        <v>55.717126709267703</v>
      </c>
      <c r="F145" s="61">
        <v>37.407218137302401</v>
      </c>
      <c r="G145" s="58">
        <f t="shared" si="8"/>
        <v>1</v>
      </c>
      <c r="H145" s="62">
        <v>5.9950000000000001</v>
      </c>
      <c r="I145" s="63">
        <f t="shared" si="7"/>
        <v>0.42499999999999982</v>
      </c>
      <c r="J145" s="58">
        <f t="shared" si="9"/>
        <v>14</v>
      </c>
      <c r="L145" s="14">
        <v>34</v>
      </c>
      <c r="M145" s="64">
        <v>0</v>
      </c>
      <c r="N145" s="64">
        <v>13</v>
      </c>
      <c r="O145" s="56"/>
      <c r="P145" s="66">
        <v>3</v>
      </c>
      <c r="Q145" s="67">
        <v>0.85416666666666663</v>
      </c>
      <c r="R145" s="22">
        <v>2</v>
      </c>
      <c r="S145" s="22" t="s">
        <v>70</v>
      </c>
      <c r="T145" s="22">
        <v>2</v>
      </c>
      <c r="U145" s="22" t="s">
        <v>70</v>
      </c>
      <c r="V145" s="37">
        <f t="shared" si="2"/>
        <v>3</v>
      </c>
      <c r="W145" s="40">
        <v>4</v>
      </c>
      <c r="X145" s="39">
        <v>0.85416666666666663</v>
      </c>
      <c r="Y145" s="22">
        <v>1</v>
      </c>
      <c r="Z145" s="22" t="s">
        <v>73</v>
      </c>
      <c r="AA145" s="22">
        <v>1</v>
      </c>
      <c r="AB145" s="22" t="s">
        <v>73</v>
      </c>
      <c r="AC145" s="37">
        <f t="shared" si="3"/>
        <v>2</v>
      </c>
      <c r="AH145" s="65"/>
    </row>
    <row r="146" spans="1:34" ht="15.75" customHeight="1">
      <c r="A146" s="57">
        <v>2687</v>
      </c>
      <c r="B146" s="58">
        <f t="shared" si="4"/>
        <v>35</v>
      </c>
      <c r="C146" s="59" t="s">
        <v>181</v>
      </c>
      <c r="D146" s="1" t="s">
        <v>178</v>
      </c>
      <c r="E146" s="61">
        <v>55.715254354201299</v>
      </c>
      <c r="F146" s="61">
        <v>37.401567379443698</v>
      </c>
      <c r="G146" s="58">
        <f t="shared" si="8"/>
        <v>1</v>
      </c>
      <c r="H146" s="62">
        <v>6.4729999999999999</v>
      </c>
      <c r="I146" s="63">
        <f t="shared" si="7"/>
        <v>0.47799999999999976</v>
      </c>
      <c r="J146" s="58">
        <f t="shared" si="9"/>
        <v>15</v>
      </c>
      <c r="L146" s="14">
        <v>35</v>
      </c>
      <c r="M146" s="64">
        <v>0</v>
      </c>
      <c r="N146" s="64">
        <v>14</v>
      </c>
      <c r="O146" s="56"/>
      <c r="P146" s="66">
        <v>3</v>
      </c>
      <c r="Q146" s="67">
        <v>0.875</v>
      </c>
      <c r="R146" s="22">
        <v>1</v>
      </c>
      <c r="S146" s="22" t="s">
        <v>70</v>
      </c>
      <c r="T146" s="22">
        <v>1</v>
      </c>
      <c r="U146" s="22" t="s">
        <v>70</v>
      </c>
      <c r="V146" s="37">
        <f t="shared" si="2"/>
        <v>3</v>
      </c>
      <c r="W146" s="40">
        <v>4</v>
      </c>
      <c r="X146" s="39">
        <v>0.875</v>
      </c>
      <c r="Y146" s="22">
        <v>1</v>
      </c>
      <c r="Z146" s="22" t="s">
        <v>49</v>
      </c>
      <c r="AA146" s="22">
        <v>1</v>
      </c>
      <c r="AB146" s="22" t="s">
        <v>49</v>
      </c>
      <c r="AC146" s="37">
        <f t="shared" si="3"/>
        <v>2</v>
      </c>
      <c r="AH146" s="65"/>
    </row>
    <row r="147" spans="1:34" ht="15.75" customHeight="1">
      <c r="A147" s="57">
        <v>2688</v>
      </c>
      <c r="B147" s="58">
        <f t="shared" si="4"/>
        <v>36</v>
      </c>
      <c r="C147" s="59" t="s">
        <v>180</v>
      </c>
      <c r="D147" s="1" t="s">
        <v>178</v>
      </c>
      <c r="E147" s="61">
        <v>55.714189458229001</v>
      </c>
      <c r="F147" s="61">
        <v>37.394492571194597</v>
      </c>
      <c r="G147" s="58">
        <f t="shared" si="8"/>
        <v>1</v>
      </c>
      <c r="H147" s="62">
        <v>6.9329999999999998</v>
      </c>
      <c r="I147" s="63">
        <f t="shared" si="7"/>
        <v>0.45999999999999996</v>
      </c>
      <c r="J147" s="58">
        <f t="shared" si="9"/>
        <v>16</v>
      </c>
      <c r="L147" s="14">
        <v>36</v>
      </c>
      <c r="M147" s="64">
        <v>0</v>
      </c>
      <c r="N147" s="64">
        <v>15</v>
      </c>
      <c r="O147" s="56"/>
      <c r="P147" s="66">
        <v>3</v>
      </c>
      <c r="Q147" s="67">
        <v>0.89583333333333304</v>
      </c>
      <c r="R147" s="22">
        <v>2</v>
      </c>
      <c r="S147" s="22" t="s">
        <v>70</v>
      </c>
      <c r="T147" s="22">
        <v>2</v>
      </c>
      <c r="U147" s="22" t="s">
        <v>70</v>
      </c>
      <c r="V147" s="37">
        <f t="shared" si="2"/>
        <v>3</v>
      </c>
      <c r="W147" s="40">
        <v>4</v>
      </c>
      <c r="X147" s="39">
        <v>0.89583333333333304</v>
      </c>
      <c r="Y147" s="22">
        <v>1</v>
      </c>
      <c r="Z147" s="22" t="s">
        <v>49</v>
      </c>
      <c r="AA147" s="22">
        <v>1</v>
      </c>
      <c r="AB147" s="22" t="s">
        <v>49</v>
      </c>
      <c r="AC147" s="37">
        <f t="shared" si="3"/>
        <v>2</v>
      </c>
      <c r="AH147" s="65"/>
    </row>
    <row r="148" spans="1:34" ht="15.75" customHeight="1">
      <c r="A148" s="57">
        <v>2689</v>
      </c>
      <c r="B148" s="58">
        <f t="shared" si="4"/>
        <v>37</v>
      </c>
      <c r="C148" s="59" t="s">
        <v>66</v>
      </c>
      <c r="D148" s="1" t="s">
        <v>178</v>
      </c>
      <c r="E148" s="61">
        <v>55.709050404444199</v>
      </c>
      <c r="F148" s="61">
        <v>37.392788333463997</v>
      </c>
      <c r="G148" s="58">
        <f t="shared" si="8"/>
        <v>1</v>
      </c>
      <c r="H148" s="62">
        <v>7.6150000000000002</v>
      </c>
      <c r="I148" s="63">
        <f t="shared" si="7"/>
        <v>0.68200000000000038</v>
      </c>
      <c r="J148" s="58">
        <f t="shared" si="9"/>
        <v>17</v>
      </c>
      <c r="L148" s="14">
        <v>37</v>
      </c>
      <c r="M148" s="64">
        <v>0</v>
      </c>
      <c r="N148" s="64">
        <v>16</v>
      </c>
      <c r="O148" s="56"/>
      <c r="P148" s="66">
        <v>3</v>
      </c>
      <c r="Q148" s="67">
        <v>0.91666666666666663</v>
      </c>
      <c r="R148" s="22">
        <v>1</v>
      </c>
      <c r="S148" s="22" t="s">
        <v>70</v>
      </c>
      <c r="T148" s="22">
        <v>1</v>
      </c>
      <c r="U148" s="22" t="s">
        <v>70</v>
      </c>
      <c r="V148" s="37">
        <f t="shared" si="2"/>
        <v>3</v>
      </c>
      <c r="W148" s="40">
        <v>4</v>
      </c>
      <c r="X148" s="39">
        <v>0.91666666666666663</v>
      </c>
      <c r="Y148" s="22">
        <v>1</v>
      </c>
      <c r="Z148" s="22" t="s">
        <v>49</v>
      </c>
      <c r="AA148" s="22">
        <v>1</v>
      </c>
      <c r="AB148" s="22" t="s">
        <v>49</v>
      </c>
      <c r="AC148" s="37">
        <f t="shared" si="3"/>
        <v>2</v>
      </c>
      <c r="AH148" s="65"/>
    </row>
    <row r="149" spans="1:34" ht="15.75" customHeight="1">
      <c r="A149" s="57">
        <v>2690</v>
      </c>
      <c r="B149" s="58">
        <f t="shared" si="4"/>
        <v>38</v>
      </c>
      <c r="C149" s="59" t="s">
        <v>191</v>
      </c>
      <c r="D149" s="1" t="s">
        <v>178</v>
      </c>
      <c r="E149" s="61">
        <v>55.708009761217099</v>
      </c>
      <c r="F149" s="61">
        <v>37.394222883009498</v>
      </c>
      <c r="G149" s="58">
        <f t="shared" si="8"/>
        <v>1</v>
      </c>
      <c r="H149" s="62">
        <v>7.7619999999999996</v>
      </c>
      <c r="I149" s="63">
        <f t="shared" si="7"/>
        <v>0.14699999999999935</v>
      </c>
      <c r="J149" s="58">
        <f t="shared" si="9"/>
        <v>18</v>
      </c>
      <c r="L149" s="14">
        <v>38</v>
      </c>
      <c r="M149" s="64">
        <v>0</v>
      </c>
      <c r="N149" s="64">
        <v>17</v>
      </c>
      <c r="O149" s="56"/>
      <c r="P149" s="66">
        <v>3</v>
      </c>
      <c r="Q149" s="67">
        <v>0.9375</v>
      </c>
      <c r="R149" s="22">
        <v>2</v>
      </c>
      <c r="S149" s="22" t="s">
        <v>70</v>
      </c>
      <c r="T149" s="22">
        <v>2</v>
      </c>
      <c r="U149" s="22" t="s">
        <v>70</v>
      </c>
      <c r="V149" s="37">
        <f t="shared" si="2"/>
        <v>3</v>
      </c>
      <c r="W149" s="40">
        <v>4</v>
      </c>
      <c r="X149" s="39">
        <v>0.9375</v>
      </c>
      <c r="Y149" s="22">
        <v>1</v>
      </c>
      <c r="Z149" s="22" t="s">
        <v>49</v>
      </c>
      <c r="AA149" s="22">
        <v>1</v>
      </c>
      <c r="AB149" s="22" t="s">
        <v>49</v>
      </c>
      <c r="AC149" s="37">
        <f t="shared" si="3"/>
        <v>2</v>
      </c>
      <c r="AH149" s="65"/>
    </row>
    <row r="150" spans="1:34" ht="15.75" customHeight="1">
      <c r="A150" s="57">
        <v>2691</v>
      </c>
      <c r="B150" s="58">
        <f t="shared" si="4"/>
        <v>39</v>
      </c>
      <c r="C150" s="59" t="s">
        <v>177</v>
      </c>
      <c r="D150" s="1" t="s">
        <v>178</v>
      </c>
      <c r="E150" s="61">
        <v>55.706841779333203</v>
      </c>
      <c r="F150" s="61">
        <v>37.395059742278697</v>
      </c>
      <c r="G150" s="58">
        <f t="shared" si="8"/>
        <v>1</v>
      </c>
      <c r="H150" s="62">
        <v>7.92</v>
      </c>
      <c r="I150" s="63">
        <f t="shared" si="7"/>
        <v>0.15800000000000036</v>
      </c>
      <c r="J150" s="58">
        <f t="shared" si="9"/>
        <v>19</v>
      </c>
      <c r="L150" s="14">
        <v>39</v>
      </c>
      <c r="M150" s="64">
        <v>0</v>
      </c>
      <c r="N150" s="64">
        <v>18</v>
      </c>
      <c r="O150" s="56"/>
      <c r="P150" s="66">
        <v>3</v>
      </c>
      <c r="Q150" s="67">
        <v>0.95833333333333337</v>
      </c>
      <c r="R150" s="22">
        <v>1</v>
      </c>
      <c r="S150" s="22" t="s">
        <v>70</v>
      </c>
      <c r="T150" s="22">
        <v>1</v>
      </c>
      <c r="U150" s="22" t="s">
        <v>70</v>
      </c>
      <c r="V150" s="37">
        <f t="shared" si="2"/>
        <v>3</v>
      </c>
      <c r="W150" s="40">
        <v>4</v>
      </c>
      <c r="X150" s="39">
        <v>0.95833333333333337</v>
      </c>
      <c r="Y150" s="22">
        <v>1</v>
      </c>
      <c r="Z150" s="22" t="s">
        <v>49</v>
      </c>
      <c r="AA150" s="22">
        <v>1</v>
      </c>
      <c r="AB150" s="22" t="s">
        <v>49</v>
      </c>
      <c r="AC150" s="37">
        <f t="shared" si="3"/>
        <v>2</v>
      </c>
      <c r="AH150" s="65"/>
    </row>
    <row r="151" spans="1:34" ht="15.75" customHeight="1">
      <c r="A151" s="57">
        <v>2675</v>
      </c>
      <c r="B151" s="58" t="str">
        <f>IF(C151=" ","",IF(C151=$L$9,#REF!,#REF!+1))</f>
        <v/>
      </c>
      <c r="C151" s="59" t="s">
        <v>67</v>
      </c>
      <c r="D151" s="1" t="s">
        <v>67</v>
      </c>
      <c r="E151" s="61" t="s">
        <v>67</v>
      </c>
      <c r="F151" s="61" t="s">
        <v>67</v>
      </c>
      <c r="G151" s="58" t="str">
        <f t="shared" ref="G151:G214" si="10">IF(M153&gt;0,0,IF(N153&gt;0,1,""))</f>
        <v/>
      </c>
      <c r="H151" s="62" t="s">
        <v>68</v>
      </c>
      <c r="I151" s="63" t="str">
        <f>IFERROR(IF(IF(ISERROR(H151-#REF!),"",H151-#REF!)&lt;0,"",H151-#REF!)," ")</f>
        <v xml:space="preserve"> </v>
      </c>
      <c r="J151" s="58" t="str">
        <f t="shared" ref="J151:J214" si="11">IF(AND(M153&gt;0,M153&lt;999),M153,IF(AND(N153&gt;0,N153&lt;999),N153," "))</f>
        <v xml:space="preserve"> </v>
      </c>
      <c r="L151" s="14">
        <v>40</v>
      </c>
      <c r="M151" s="64">
        <v>0</v>
      </c>
      <c r="N151" s="64">
        <v>19</v>
      </c>
      <c r="O151" s="56"/>
      <c r="P151" s="66">
        <v>3</v>
      </c>
      <c r="Q151" s="67">
        <v>0.97916666666666663</v>
      </c>
      <c r="R151" s="22">
        <v>2</v>
      </c>
      <c r="S151" s="22" t="s">
        <v>70</v>
      </c>
      <c r="T151" s="22">
        <v>2</v>
      </c>
      <c r="U151" s="22" t="s">
        <v>70</v>
      </c>
      <c r="V151" s="37">
        <f t="shared" si="2"/>
        <v>3</v>
      </c>
      <c r="W151" s="40">
        <v>4</v>
      </c>
      <c r="X151" s="39">
        <v>0.97916666666666663</v>
      </c>
      <c r="Y151" s="22">
        <v>1</v>
      </c>
      <c r="Z151" s="22" t="s">
        <v>49</v>
      </c>
      <c r="AA151" s="22">
        <v>1</v>
      </c>
      <c r="AB151" s="22" t="s">
        <v>49</v>
      </c>
      <c r="AC151" s="37">
        <f t="shared" si="3"/>
        <v>2</v>
      </c>
      <c r="AH151" s="65"/>
    </row>
    <row r="152" spans="1:34" ht="15.75" customHeight="1">
      <c r="A152" s="57" t="s">
        <v>23</v>
      </c>
      <c r="B152" s="58" t="str">
        <f t="shared" si="4"/>
        <v/>
      </c>
      <c r="C152" s="59" t="s">
        <v>67</v>
      </c>
      <c r="D152" s="1" t="s">
        <v>67</v>
      </c>
      <c r="E152" s="61" t="s">
        <v>67</v>
      </c>
      <c r="F152" s="61" t="s">
        <v>67</v>
      </c>
      <c r="G152" s="58" t="str">
        <f t="shared" si="10"/>
        <v/>
      </c>
      <c r="H152" s="62" t="s">
        <v>68</v>
      </c>
      <c r="I152" s="63" t="str">
        <f t="shared" si="7"/>
        <v xml:space="preserve"> </v>
      </c>
      <c r="J152" s="58" t="str">
        <f t="shared" si="11"/>
        <v xml:space="preserve"> </v>
      </c>
      <c r="L152" s="14">
        <v>41</v>
      </c>
      <c r="M152" s="64">
        <v>0</v>
      </c>
      <c r="N152" s="64">
        <v>999</v>
      </c>
      <c r="O152" s="56"/>
      <c r="P152" s="66">
        <v>3</v>
      </c>
      <c r="Q152" s="67">
        <v>0</v>
      </c>
      <c r="R152" s="22">
        <v>1</v>
      </c>
      <c r="S152" s="22" t="s">
        <v>49</v>
      </c>
      <c r="T152" s="22">
        <v>1</v>
      </c>
      <c r="U152" s="22" t="s">
        <v>49</v>
      </c>
      <c r="V152" s="37">
        <f t="shared" si="2"/>
        <v>1</v>
      </c>
      <c r="W152" s="40">
        <v>4</v>
      </c>
      <c r="X152" s="39">
        <v>0</v>
      </c>
      <c r="Y152" s="22">
        <v>1</v>
      </c>
      <c r="Z152" s="22" t="s">
        <v>49</v>
      </c>
      <c r="AA152" s="22">
        <v>1</v>
      </c>
      <c r="AB152" s="22" t="s">
        <v>49</v>
      </c>
      <c r="AC152" s="37">
        <f t="shared" si="3"/>
        <v>2</v>
      </c>
      <c r="AH152" s="65"/>
    </row>
    <row r="153" spans="1:34" ht="15.75" customHeight="1">
      <c r="A153" s="57" t="s">
        <v>67</v>
      </c>
      <c r="B153" s="58" t="str">
        <f t="shared" si="4"/>
        <v/>
      </c>
      <c r="C153" s="59" t="s">
        <v>67</v>
      </c>
      <c r="D153" s="1" t="s">
        <v>67</v>
      </c>
      <c r="E153" s="61" t="s">
        <v>67</v>
      </c>
      <c r="F153" s="61" t="s">
        <v>67</v>
      </c>
      <c r="G153" s="58" t="str">
        <f t="shared" si="10"/>
        <v/>
      </c>
      <c r="H153" s="62" t="s">
        <v>68</v>
      </c>
      <c r="I153" s="63" t="str">
        <f t="shared" si="7"/>
        <v xml:space="preserve"> </v>
      </c>
      <c r="J153" s="58" t="str">
        <f t="shared" si="11"/>
        <v xml:space="preserve"> </v>
      </c>
      <c r="L153" s="14">
        <v>42</v>
      </c>
      <c r="M153" s="64">
        <v>0</v>
      </c>
      <c r="N153" s="64">
        <v>0</v>
      </c>
      <c r="O153" s="56"/>
      <c r="P153" s="66">
        <v>3</v>
      </c>
      <c r="Q153" s="67">
        <v>2.0833333333333332E-2</v>
      </c>
      <c r="R153" s="22">
        <v>0</v>
      </c>
      <c r="S153" s="22" t="s">
        <v>47</v>
      </c>
      <c r="T153" s="22">
        <v>0</v>
      </c>
      <c r="U153" s="22" t="s">
        <v>47</v>
      </c>
      <c r="V153" s="37">
        <f t="shared" si="2"/>
        <v>0</v>
      </c>
      <c r="W153" s="40">
        <v>4</v>
      </c>
      <c r="X153" s="39">
        <v>2.0833333333333332E-2</v>
      </c>
      <c r="Y153" s="22">
        <v>1</v>
      </c>
      <c r="Z153" s="22" t="s">
        <v>49</v>
      </c>
      <c r="AA153" s="22">
        <v>1</v>
      </c>
      <c r="AB153" s="22" t="s">
        <v>49</v>
      </c>
      <c r="AC153" s="37">
        <f t="shared" si="3"/>
        <v>1</v>
      </c>
      <c r="AH153" s="65"/>
    </row>
    <row r="154" spans="1:34" ht="15.75" customHeight="1">
      <c r="A154" s="57" t="s">
        <v>67</v>
      </c>
      <c r="B154" s="58" t="str">
        <f t="shared" si="4"/>
        <v/>
      </c>
      <c r="C154" s="59" t="s">
        <v>67</v>
      </c>
      <c r="D154" s="1" t="s">
        <v>67</v>
      </c>
      <c r="E154" s="61" t="s">
        <v>67</v>
      </c>
      <c r="F154" s="61" t="s">
        <v>67</v>
      </c>
      <c r="G154" s="58" t="str">
        <f t="shared" si="10"/>
        <v/>
      </c>
      <c r="H154" s="62" t="s">
        <v>68</v>
      </c>
      <c r="I154" s="63" t="str">
        <f t="shared" si="7"/>
        <v xml:space="preserve"> </v>
      </c>
      <c r="J154" s="58" t="str">
        <f t="shared" si="11"/>
        <v xml:space="preserve"> </v>
      </c>
      <c r="L154" s="14">
        <v>43</v>
      </c>
      <c r="M154" s="64">
        <v>0</v>
      </c>
      <c r="N154" s="64">
        <v>0</v>
      </c>
      <c r="O154" s="56"/>
      <c r="P154" s="66">
        <v>3</v>
      </c>
      <c r="Q154" s="67">
        <v>4.1666666666666699E-2</v>
      </c>
      <c r="R154" s="22">
        <v>0</v>
      </c>
      <c r="S154" s="22" t="s">
        <v>47</v>
      </c>
      <c r="T154" s="22">
        <v>0</v>
      </c>
      <c r="U154" s="22" t="s">
        <v>47</v>
      </c>
      <c r="V154" s="37">
        <f t="shared" si="2"/>
        <v>0</v>
      </c>
      <c r="W154" s="40">
        <v>4</v>
      </c>
      <c r="X154" s="39">
        <v>4.1666666666666699E-2</v>
      </c>
      <c r="Y154" s="22">
        <v>0</v>
      </c>
      <c r="Z154" s="22" t="s">
        <v>47</v>
      </c>
      <c r="AA154" s="22">
        <v>0</v>
      </c>
      <c r="AB154" s="22" t="s">
        <v>47</v>
      </c>
      <c r="AC154" s="37">
        <f t="shared" si="3"/>
        <v>0</v>
      </c>
      <c r="AH154" s="65"/>
    </row>
    <row r="155" spans="1:34" ht="15.75" customHeight="1">
      <c r="A155" s="57" t="s">
        <v>67</v>
      </c>
      <c r="B155" s="58" t="str">
        <f t="shared" si="4"/>
        <v/>
      </c>
      <c r="C155" s="59" t="s">
        <v>67</v>
      </c>
      <c r="D155" s="1" t="s">
        <v>67</v>
      </c>
      <c r="E155" s="61" t="s">
        <v>67</v>
      </c>
      <c r="F155" s="61" t="s">
        <v>67</v>
      </c>
      <c r="G155" s="58" t="str">
        <f t="shared" si="10"/>
        <v/>
      </c>
      <c r="H155" s="62" t="s">
        <v>68</v>
      </c>
      <c r="I155" s="63" t="str">
        <f t="shared" si="7"/>
        <v xml:space="preserve"> </v>
      </c>
      <c r="J155" s="58" t="str">
        <f t="shared" si="11"/>
        <v xml:space="preserve"> </v>
      </c>
      <c r="L155" s="14">
        <v>44</v>
      </c>
      <c r="M155" s="64">
        <v>0</v>
      </c>
      <c r="N155" s="64">
        <v>0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 t="s">
        <v>67</v>
      </c>
      <c r="B156" s="58" t="str">
        <f t="shared" si="4"/>
        <v/>
      </c>
      <c r="C156" s="59" t="s">
        <v>67</v>
      </c>
      <c r="D156" s="1" t="s">
        <v>67</v>
      </c>
      <c r="E156" s="61" t="s">
        <v>67</v>
      </c>
      <c r="F156" s="61" t="s">
        <v>67</v>
      </c>
      <c r="G156" s="58" t="str">
        <f t="shared" si="10"/>
        <v/>
      </c>
      <c r="H156" s="62" t="s">
        <v>68</v>
      </c>
      <c r="I156" s="63" t="str">
        <f t="shared" si="7"/>
        <v xml:space="preserve"> </v>
      </c>
      <c r="J156" s="58" t="str">
        <f t="shared" si="11"/>
        <v xml:space="preserve"> </v>
      </c>
      <c r="L156" s="14">
        <v>45</v>
      </c>
      <c r="M156" s="64">
        <v>0</v>
      </c>
      <c r="N156" s="64">
        <v>0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 t="s">
        <v>67</v>
      </c>
      <c r="B157" s="58" t="str">
        <f t="shared" si="4"/>
        <v/>
      </c>
      <c r="C157" s="59" t="s">
        <v>67</v>
      </c>
      <c r="D157" s="1" t="s">
        <v>67</v>
      </c>
      <c r="E157" s="61" t="s">
        <v>67</v>
      </c>
      <c r="F157" s="61" t="s">
        <v>67</v>
      </c>
      <c r="G157" s="58" t="str">
        <f t="shared" si="10"/>
        <v/>
      </c>
      <c r="H157" s="62" t="s">
        <v>68</v>
      </c>
      <c r="I157" s="63" t="str">
        <f t="shared" si="7"/>
        <v xml:space="preserve"> </v>
      </c>
      <c r="J157" s="58" t="str">
        <f t="shared" si="11"/>
        <v xml:space="preserve"> </v>
      </c>
      <c r="L157" s="14">
        <v>46</v>
      </c>
      <c r="M157" s="64">
        <v>0</v>
      </c>
      <c r="N157" s="64">
        <v>0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 t="s">
        <v>67</v>
      </c>
      <c r="B158" s="58" t="str">
        <f t="shared" si="4"/>
        <v/>
      </c>
      <c r="C158" s="59" t="s">
        <v>67</v>
      </c>
      <c r="D158" s="1" t="s">
        <v>67</v>
      </c>
      <c r="E158" s="61" t="s">
        <v>67</v>
      </c>
      <c r="F158" s="61" t="s">
        <v>67</v>
      </c>
      <c r="G158" s="58" t="str">
        <f t="shared" si="10"/>
        <v/>
      </c>
      <c r="H158" s="62" t="s">
        <v>68</v>
      </c>
      <c r="I158" s="63" t="str">
        <f t="shared" si="7"/>
        <v xml:space="preserve"> </v>
      </c>
      <c r="J158" s="58" t="str">
        <f t="shared" si="11"/>
        <v xml:space="preserve"> </v>
      </c>
      <c r="L158" s="14">
        <v>47</v>
      </c>
      <c r="M158" s="64">
        <v>0</v>
      </c>
      <c r="N158" s="64">
        <v>0</v>
      </c>
      <c r="O158" s="56"/>
      <c r="P158" s="74" t="s">
        <v>44</v>
      </c>
      <c r="Q158" s="75"/>
      <c r="R158" s="47">
        <f>SUM(R110:R157)</f>
        <v>74</v>
      </c>
      <c r="S158" s="47"/>
      <c r="T158" s="47">
        <f>SUM(T110:T157)</f>
        <v>74</v>
      </c>
      <c r="U158" s="47"/>
      <c r="V158" s="68"/>
      <c r="W158" s="74" t="s">
        <v>44</v>
      </c>
      <c r="X158" s="75"/>
      <c r="Y158" s="47">
        <f>SUM(Y110:Y157)</f>
        <v>48</v>
      </c>
      <c r="Z158" s="47"/>
      <c r="AA158" s="47">
        <f>SUM(AA110:AA157)</f>
        <v>48</v>
      </c>
      <c r="AB158" s="47"/>
      <c r="AH158" s="15"/>
    </row>
    <row r="159" spans="1:34" ht="15.75" customHeight="1">
      <c r="A159" s="57" t="s">
        <v>67</v>
      </c>
      <c r="B159" s="58" t="str">
        <f t="shared" si="4"/>
        <v/>
      </c>
      <c r="C159" s="59" t="s">
        <v>67</v>
      </c>
      <c r="D159" s="1" t="s">
        <v>67</v>
      </c>
      <c r="E159" s="61" t="s">
        <v>67</v>
      </c>
      <c r="F159" s="61" t="s">
        <v>67</v>
      </c>
      <c r="G159" s="58" t="str">
        <f t="shared" si="10"/>
        <v/>
      </c>
      <c r="H159" s="62" t="s">
        <v>68</v>
      </c>
      <c r="I159" s="63" t="str">
        <f t="shared" si="7"/>
        <v xml:space="preserve"> </v>
      </c>
      <c r="J159" s="58" t="str">
        <f t="shared" si="11"/>
        <v xml:space="preserve"> </v>
      </c>
      <c r="L159" s="14">
        <v>48</v>
      </c>
      <c r="M159" s="64">
        <v>0</v>
      </c>
      <c r="N159" s="64">
        <v>0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 t="s">
        <v>67</v>
      </c>
      <c r="B160" s="58" t="str">
        <f t="shared" si="4"/>
        <v/>
      </c>
      <c r="C160" s="59" t="s">
        <v>67</v>
      </c>
      <c r="D160" s="1" t="s">
        <v>67</v>
      </c>
      <c r="E160" s="61" t="s">
        <v>67</v>
      </c>
      <c r="F160" s="61" t="s">
        <v>67</v>
      </c>
      <c r="G160" s="58" t="str">
        <f t="shared" si="10"/>
        <v/>
      </c>
      <c r="H160" s="62" t="s">
        <v>68</v>
      </c>
      <c r="I160" s="63" t="str">
        <f t="shared" si="7"/>
        <v xml:space="preserve"> </v>
      </c>
      <c r="J160" s="58" t="str">
        <f t="shared" si="11"/>
        <v xml:space="preserve"> </v>
      </c>
      <c r="L160" s="14">
        <v>49</v>
      </c>
      <c r="M160" s="64">
        <v>0</v>
      </c>
      <c r="N160" s="64">
        <v>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 t="s">
        <v>67</v>
      </c>
      <c r="B161" s="58" t="str">
        <f t="shared" si="4"/>
        <v/>
      </c>
      <c r="C161" s="59" t="s">
        <v>67</v>
      </c>
      <c r="D161" s="1" t="s">
        <v>67</v>
      </c>
      <c r="E161" s="61" t="s">
        <v>67</v>
      </c>
      <c r="F161" s="61" t="s">
        <v>67</v>
      </c>
      <c r="G161" s="58" t="str">
        <f t="shared" si="10"/>
        <v/>
      </c>
      <c r="H161" s="62" t="s">
        <v>68</v>
      </c>
      <c r="I161" s="63" t="str">
        <f t="shared" si="7"/>
        <v xml:space="preserve"> </v>
      </c>
      <c r="J161" s="58" t="str">
        <f t="shared" si="11"/>
        <v xml:space="preserve"> </v>
      </c>
      <c r="L161" s="14">
        <v>50</v>
      </c>
      <c r="M161" s="64">
        <v>0</v>
      </c>
      <c r="N161" s="64">
        <v>0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 t="s">
        <v>67</v>
      </c>
      <c r="B162" s="58" t="str">
        <f t="shared" si="4"/>
        <v/>
      </c>
      <c r="C162" s="59" t="s">
        <v>67</v>
      </c>
      <c r="D162" s="1" t="s">
        <v>67</v>
      </c>
      <c r="E162" s="61" t="s">
        <v>67</v>
      </c>
      <c r="F162" s="61" t="s">
        <v>67</v>
      </c>
      <c r="G162" s="58" t="str">
        <f t="shared" si="10"/>
        <v/>
      </c>
      <c r="H162" s="62" t="s">
        <v>68</v>
      </c>
      <c r="I162" s="63" t="str">
        <f t="shared" si="7"/>
        <v xml:space="preserve"> </v>
      </c>
      <c r="J162" s="58" t="str">
        <f t="shared" si="11"/>
        <v xml:space="preserve"> </v>
      </c>
      <c r="L162" s="14">
        <v>51</v>
      </c>
      <c r="M162" s="64">
        <v>0</v>
      </c>
      <c r="N162" s="64">
        <v>0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 t="s">
        <v>67</v>
      </c>
      <c r="B163" s="58" t="str">
        <f t="shared" si="4"/>
        <v/>
      </c>
      <c r="C163" s="59" t="s">
        <v>67</v>
      </c>
      <c r="D163" s="1" t="s">
        <v>67</v>
      </c>
      <c r="E163" s="61" t="s">
        <v>67</v>
      </c>
      <c r="F163" s="61" t="s">
        <v>67</v>
      </c>
      <c r="G163" s="58" t="str">
        <f t="shared" si="10"/>
        <v/>
      </c>
      <c r="H163" s="62" t="s">
        <v>68</v>
      </c>
      <c r="I163" s="63" t="str">
        <f t="shared" si="7"/>
        <v xml:space="preserve"> </v>
      </c>
      <c r="J163" s="58" t="str">
        <f t="shared" si="11"/>
        <v xml:space="preserve"> </v>
      </c>
      <c r="L163" s="14">
        <v>52</v>
      </c>
      <c r="M163" s="64">
        <v>0</v>
      </c>
      <c r="N163" s="64">
        <v>0</v>
      </c>
      <c r="O163" s="56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 t="s">
        <v>67</v>
      </c>
      <c r="B164" s="58" t="str">
        <f t="shared" si="4"/>
        <v/>
      </c>
      <c r="C164" s="59" t="s">
        <v>67</v>
      </c>
      <c r="D164" s="1" t="s">
        <v>67</v>
      </c>
      <c r="E164" s="61" t="s">
        <v>67</v>
      </c>
      <c r="F164" s="61" t="s">
        <v>67</v>
      </c>
      <c r="G164" s="58" t="str">
        <f t="shared" si="10"/>
        <v/>
      </c>
      <c r="H164" s="62" t="s">
        <v>68</v>
      </c>
      <c r="I164" s="63" t="str">
        <f t="shared" si="7"/>
        <v xml:space="preserve"> </v>
      </c>
      <c r="J164" s="58" t="str">
        <f t="shared" si="11"/>
        <v xml:space="preserve"> </v>
      </c>
      <c r="L164" s="14">
        <v>53</v>
      </c>
      <c r="M164" s="64">
        <v>0</v>
      </c>
      <c r="N164" s="64">
        <v>0</v>
      </c>
      <c r="O164" s="56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 t="s">
        <v>67</v>
      </c>
      <c r="B165" s="58" t="str">
        <f t="shared" si="4"/>
        <v/>
      </c>
      <c r="C165" s="59" t="s">
        <v>67</v>
      </c>
      <c r="D165" s="1" t="s">
        <v>67</v>
      </c>
      <c r="E165" s="61" t="s">
        <v>67</v>
      </c>
      <c r="F165" s="61" t="s">
        <v>67</v>
      </c>
      <c r="G165" s="58" t="str">
        <f t="shared" si="10"/>
        <v/>
      </c>
      <c r="H165" s="62" t="s">
        <v>68</v>
      </c>
      <c r="I165" s="63" t="str">
        <f t="shared" si="7"/>
        <v xml:space="preserve"> </v>
      </c>
      <c r="J165" s="58" t="str">
        <f t="shared" si="11"/>
        <v xml:space="preserve"> </v>
      </c>
      <c r="L165" s="14">
        <v>54</v>
      </c>
      <c r="M165" s="64">
        <v>0</v>
      </c>
      <c r="N165" s="64">
        <v>0</v>
      </c>
      <c r="O165" s="56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 t="s">
        <v>67</v>
      </c>
      <c r="B166" s="58" t="str">
        <f t="shared" si="4"/>
        <v/>
      </c>
      <c r="C166" s="59" t="s">
        <v>67</v>
      </c>
      <c r="D166" s="1" t="s">
        <v>67</v>
      </c>
      <c r="E166" s="61" t="s">
        <v>67</v>
      </c>
      <c r="F166" s="61" t="s">
        <v>67</v>
      </c>
      <c r="G166" s="58" t="str">
        <f t="shared" si="10"/>
        <v/>
      </c>
      <c r="H166" s="62" t="s">
        <v>68</v>
      </c>
      <c r="I166" s="63" t="str">
        <f t="shared" si="7"/>
        <v xml:space="preserve"> </v>
      </c>
      <c r="J166" s="58" t="str">
        <f t="shared" si="11"/>
        <v xml:space="preserve"> </v>
      </c>
      <c r="L166" s="14">
        <v>55</v>
      </c>
      <c r="M166" s="64">
        <v>0</v>
      </c>
      <c r="N166" s="64">
        <v>0</v>
      </c>
      <c r="O166" s="56"/>
      <c r="P166" s="69"/>
      <c r="Q166" s="33"/>
      <c r="R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 t="s">
        <v>67</v>
      </c>
      <c r="B167" s="58" t="str">
        <f t="shared" si="4"/>
        <v/>
      </c>
      <c r="C167" s="59" t="s">
        <v>67</v>
      </c>
      <c r="D167" s="1" t="s">
        <v>67</v>
      </c>
      <c r="E167" s="61" t="s">
        <v>67</v>
      </c>
      <c r="F167" s="61" t="s">
        <v>67</v>
      </c>
      <c r="G167" s="58" t="str">
        <f t="shared" si="10"/>
        <v/>
      </c>
      <c r="H167" s="62" t="s">
        <v>68</v>
      </c>
      <c r="I167" s="63" t="str">
        <f t="shared" si="7"/>
        <v xml:space="preserve"> </v>
      </c>
      <c r="J167" s="58" t="str">
        <f t="shared" si="11"/>
        <v xml:space="preserve"> </v>
      </c>
      <c r="L167" s="14">
        <v>56</v>
      </c>
      <c r="M167" s="64">
        <v>0</v>
      </c>
      <c r="N167" s="64">
        <v>0</v>
      </c>
      <c r="O167" s="56"/>
      <c r="P167" s="69"/>
      <c r="Q167" s="33"/>
      <c r="R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 t="s">
        <v>67</v>
      </c>
      <c r="B168" s="58" t="str">
        <f t="shared" si="4"/>
        <v/>
      </c>
      <c r="C168" s="59" t="s">
        <v>67</v>
      </c>
      <c r="D168" s="1" t="s">
        <v>67</v>
      </c>
      <c r="E168" s="61" t="s">
        <v>67</v>
      </c>
      <c r="F168" s="61" t="s">
        <v>67</v>
      </c>
      <c r="G168" s="58" t="str">
        <f t="shared" si="10"/>
        <v/>
      </c>
      <c r="H168" s="62" t="s">
        <v>68</v>
      </c>
      <c r="I168" s="63" t="str">
        <f t="shared" si="7"/>
        <v xml:space="preserve"> </v>
      </c>
      <c r="J168" s="58" t="str">
        <f t="shared" si="11"/>
        <v xml:space="preserve"> </v>
      </c>
      <c r="L168" s="14">
        <v>57</v>
      </c>
      <c r="M168" s="64">
        <v>0</v>
      </c>
      <c r="N168" s="64">
        <v>0</v>
      </c>
      <c r="O168" s="56"/>
      <c r="P168" s="71"/>
      <c r="Q168" s="52"/>
      <c r="R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67</v>
      </c>
      <c r="B169" s="58" t="str">
        <f t="shared" si="4"/>
        <v/>
      </c>
      <c r="C169" s="59" t="s">
        <v>67</v>
      </c>
      <c r="D169" s="1" t="s">
        <v>67</v>
      </c>
      <c r="E169" s="61" t="s">
        <v>67</v>
      </c>
      <c r="F169" s="61" t="s">
        <v>67</v>
      </c>
      <c r="G169" s="58" t="str">
        <f t="shared" si="10"/>
        <v/>
      </c>
      <c r="H169" s="62" t="s">
        <v>68</v>
      </c>
      <c r="I169" s="63" t="str">
        <f t="shared" si="7"/>
        <v xml:space="preserve"> </v>
      </c>
      <c r="J169" s="58" t="str">
        <f t="shared" si="11"/>
        <v xml:space="preserve"> </v>
      </c>
      <c r="L169" s="14">
        <v>58</v>
      </c>
      <c r="M169" s="64">
        <v>0</v>
      </c>
      <c r="N169" s="64">
        <v>0</v>
      </c>
      <c r="O169" s="56"/>
      <c r="P169" s="71"/>
      <c r="Q169" s="52"/>
      <c r="R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67</v>
      </c>
      <c r="B170" s="58" t="str">
        <f t="shared" si="4"/>
        <v/>
      </c>
      <c r="C170" s="59" t="s">
        <v>67</v>
      </c>
      <c r="D170" s="1" t="s">
        <v>67</v>
      </c>
      <c r="E170" s="61" t="s">
        <v>67</v>
      </c>
      <c r="F170" s="61" t="s">
        <v>67</v>
      </c>
      <c r="G170" s="58" t="str">
        <f t="shared" si="10"/>
        <v/>
      </c>
      <c r="H170" s="62" t="s">
        <v>68</v>
      </c>
      <c r="I170" s="63" t="str">
        <f t="shared" si="7"/>
        <v xml:space="preserve"> </v>
      </c>
      <c r="J170" s="58" t="str">
        <f t="shared" si="11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R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67</v>
      </c>
      <c r="B171" s="58" t="str">
        <f t="shared" si="4"/>
        <v/>
      </c>
      <c r="C171" s="59" t="s">
        <v>67</v>
      </c>
      <c r="D171" s="1" t="s">
        <v>67</v>
      </c>
      <c r="E171" s="61" t="s">
        <v>67</v>
      </c>
      <c r="F171" s="61" t="s">
        <v>67</v>
      </c>
      <c r="G171" s="58" t="str">
        <f t="shared" si="10"/>
        <v/>
      </c>
      <c r="H171" s="62" t="s">
        <v>68</v>
      </c>
      <c r="I171" s="63" t="str">
        <f t="shared" si="7"/>
        <v xml:space="preserve"> </v>
      </c>
      <c r="J171" s="58" t="str">
        <f t="shared" si="11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R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67</v>
      </c>
      <c r="B172" s="58" t="str">
        <f t="shared" si="4"/>
        <v/>
      </c>
      <c r="C172" s="59" t="s">
        <v>67</v>
      </c>
      <c r="D172" s="1" t="s">
        <v>67</v>
      </c>
      <c r="E172" s="61" t="s">
        <v>67</v>
      </c>
      <c r="F172" s="61" t="s">
        <v>67</v>
      </c>
      <c r="G172" s="58" t="str">
        <f t="shared" si="10"/>
        <v/>
      </c>
      <c r="H172" s="62" t="s">
        <v>68</v>
      </c>
      <c r="I172" s="63" t="str">
        <f t="shared" si="7"/>
        <v xml:space="preserve"> </v>
      </c>
      <c r="J172" s="58" t="str">
        <f t="shared" si="11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R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67</v>
      </c>
      <c r="B173" s="58" t="str">
        <f t="shared" si="4"/>
        <v/>
      </c>
      <c r="C173" s="59" t="s">
        <v>67</v>
      </c>
      <c r="D173" s="1" t="s">
        <v>67</v>
      </c>
      <c r="E173" s="61" t="s">
        <v>67</v>
      </c>
      <c r="F173" s="61" t="s">
        <v>67</v>
      </c>
      <c r="G173" s="58" t="str">
        <f t="shared" si="10"/>
        <v/>
      </c>
      <c r="H173" s="62" t="s">
        <v>68</v>
      </c>
      <c r="I173" s="63" t="str">
        <f t="shared" si="7"/>
        <v xml:space="preserve"> </v>
      </c>
      <c r="J173" s="58" t="str">
        <f t="shared" si="11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R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67</v>
      </c>
      <c r="B174" s="58" t="str">
        <f t="shared" si="4"/>
        <v/>
      </c>
      <c r="C174" s="59" t="s">
        <v>67</v>
      </c>
      <c r="D174" s="1" t="s">
        <v>67</v>
      </c>
      <c r="E174" s="61" t="s">
        <v>67</v>
      </c>
      <c r="F174" s="61" t="s">
        <v>67</v>
      </c>
      <c r="G174" s="58" t="str">
        <f t="shared" si="10"/>
        <v/>
      </c>
      <c r="H174" s="62" t="s">
        <v>68</v>
      </c>
      <c r="I174" s="63" t="str">
        <f t="shared" si="7"/>
        <v xml:space="preserve"> </v>
      </c>
      <c r="J174" s="58" t="str">
        <f t="shared" si="11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R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67</v>
      </c>
      <c r="B175" s="58" t="str">
        <f t="shared" si="4"/>
        <v/>
      </c>
      <c r="C175" s="59" t="s">
        <v>67</v>
      </c>
      <c r="D175" s="1" t="s">
        <v>67</v>
      </c>
      <c r="E175" s="61" t="s">
        <v>67</v>
      </c>
      <c r="F175" s="61" t="s">
        <v>67</v>
      </c>
      <c r="G175" s="58" t="str">
        <f t="shared" si="10"/>
        <v/>
      </c>
      <c r="H175" s="62" t="s">
        <v>68</v>
      </c>
      <c r="I175" s="63" t="str">
        <f t="shared" si="7"/>
        <v xml:space="preserve"> </v>
      </c>
      <c r="J175" s="58" t="str">
        <f t="shared" si="11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R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67</v>
      </c>
      <c r="B176" s="58" t="str">
        <f t="shared" si="4"/>
        <v/>
      </c>
      <c r="C176" s="59" t="s">
        <v>67</v>
      </c>
      <c r="D176" s="1" t="s">
        <v>67</v>
      </c>
      <c r="E176" s="61" t="s">
        <v>67</v>
      </c>
      <c r="F176" s="61" t="s">
        <v>67</v>
      </c>
      <c r="G176" s="58" t="str">
        <f t="shared" si="10"/>
        <v/>
      </c>
      <c r="H176" s="62" t="s">
        <v>68</v>
      </c>
      <c r="I176" s="63" t="str">
        <f t="shared" si="7"/>
        <v xml:space="preserve"> </v>
      </c>
      <c r="J176" s="58" t="str">
        <f t="shared" si="11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R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ref="B177:B219" si="12">IF(C177=" ","",IF(C177=$L$9,B176,B176+1))</f>
        <v/>
      </c>
      <c r="C177" s="59" t="s">
        <v>67</v>
      </c>
      <c r="D177" s="1" t="s">
        <v>67</v>
      </c>
      <c r="E177" s="61" t="s">
        <v>67</v>
      </c>
      <c r="F177" s="61" t="s">
        <v>67</v>
      </c>
      <c r="G177" s="58" t="str">
        <f t="shared" si="10"/>
        <v/>
      </c>
      <c r="H177" s="62" t="s">
        <v>68</v>
      </c>
      <c r="I177" s="63" t="str">
        <f t="shared" si="7"/>
        <v xml:space="preserve"> </v>
      </c>
      <c r="J177" s="58" t="str">
        <f t="shared" si="11"/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R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12"/>
        <v/>
      </c>
      <c r="C178" s="59" t="s">
        <v>67</v>
      </c>
      <c r="D178" s="1" t="s">
        <v>67</v>
      </c>
      <c r="E178" s="61" t="s">
        <v>67</v>
      </c>
      <c r="F178" s="61" t="s">
        <v>67</v>
      </c>
      <c r="G178" s="58" t="str">
        <f t="shared" si="10"/>
        <v/>
      </c>
      <c r="H178" s="62" t="s">
        <v>68</v>
      </c>
      <c r="I178" s="63" t="str">
        <f t="shared" ref="I178:I219" si="13">IFERROR(IF(IF(ISERROR(H178-H177),"",H178-H177)&lt;0,"",H178-H177)," ")</f>
        <v xml:space="preserve"> </v>
      </c>
      <c r="J178" s="58" t="str">
        <f t="shared" si="11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R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12"/>
        <v/>
      </c>
      <c r="C179" s="59" t="s">
        <v>67</v>
      </c>
      <c r="D179" s="1" t="s">
        <v>67</v>
      </c>
      <c r="E179" s="61" t="s">
        <v>67</v>
      </c>
      <c r="F179" s="61" t="s">
        <v>67</v>
      </c>
      <c r="G179" s="58" t="str">
        <f t="shared" si="10"/>
        <v/>
      </c>
      <c r="H179" s="62" t="s">
        <v>68</v>
      </c>
      <c r="I179" s="63" t="str">
        <f t="shared" si="13"/>
        <v xml:space="preserve"> </v>
      </c>
      <c r="J179" s="58" t="str">
        <f t="shared" si="11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R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12"/>
        <v/>
      </c>
      <c r="C180" s="59" t="s">
        <v>67</v>
      </c>
      <c r="D180" s="1" t="s">
        <v>67</v>
      </c>
      <c r="E180" s="61" t="s">
        <v>67</v>
      </c>
      <c r="F180" s="61" t="s">
        <v>67</v>
      </c>
      <c r="G180" s="58" t="str">
        <f t="shared" si="10"/>
        <v/>
      </c>
      <c r="H180" s="62" t="s">
        <v>68</v>
      </c>
      <c r="I180" s="63" t="str">
        <f t="shared" si="13"/>
        <v xml:space="preserve"> </v>
      </c>
      <c r="J180" s="58" t="str">
        <f t="shared" si="11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R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12"/>
        <v/>
      </c>
      <c r="C181" s="59" t="s">
        <v>67</v>
      </c>
      <c r="D181" s="1" t="s">
        <v>67</v>
      </c>
      <c r="E181" s="61" t="s">
        <v>67</v>
      </c>
      <c r="F181" s="61" t="s">
        <v>67</v>
      </c>
      <c r="G181" s="58" t="str">
        <f t="shared" si="10"/>
        <v/>
      </c>
      <c r="H181" s="62" t="s">
        <v>68</v>
      </c>
      <c r="I181" s="63" t="str">
        <f t="shared" si="13"/>
        <v xml:space="preserve"> </v>
      </c>
      <c r="J181" s="58" t="str">
        <f t="shared" si="11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R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12"/>
        <v/>
      </c>
      <c r="C182" s="59" t="s">
        <v>67</v>
      </c>
      <c r="D182" s="1" t="s">
        <v>67</v>
      </c>
      <c r="E182" s="61" t="s">
        <v>67</v>
      </c>
      <c r="F182" s="61" t="s">
        <v>67</v>
      </c>
      <c r="G182" s="58" t="str">
        <f t="shared" si="10"/>
        <v/>
      </c>
      <c r="H182" s="62" t="s">
        <v>68</v>
      </c>
      <c r="I182" s="63" t="str">
        <f t="shared" si="13"/>
        <v xml:space="preserve"> </v>
      </c>
      <c r="J182" s="58" t="str">
        <f t="shared" si="11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R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12"/>
        <v/>
      </c>
      <c r="C183" s="59" t="s">
        <v>67</v>
      </c>
      <c r="D183" s="1" t="s">
        <v>67</v>
      </c>
      <c r="E183" s="61" t="s">
        <v>67</v>
      </c>
      <c r="F183" s="61" t="s">
        <v>67</v>
      </c>
      <c r="G183" s="58" t="str">
        <f t="shared" si="10"/>
        <v/>
      </c>
      <c r="H183" s="62" t="s">
        <v>68</v>
      </c>
      <c r="I183" s="63" t="str">
        <f t="shared" si="13"/>
        <v xml:space="preserve"> </v>
      </c>
      <c r="J183" s="58" t="str">
        <f t="shared" si="11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R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12"/>
        <v/>
      </c>
      <c r="C184" s="59" t="s">
        <v>67</v>
      </c>
      <c r="D184" s="1" t="s">
        <v>67</v>
      </c>
      <c r="E184" s="61" t="s">
        <v>67</v>
      </c>
      <c r="F184" s="61" t="s">
        <v>67</v>
      </c>
      <c r="G184" s="58" t="str">
        <f t="shared" si="10"/>
        <v/>
      </c>
      <c r="H184" s="62" t="s">
        <v>68</v>
      </c>
      <c r="I184" s="63" t="str">
        <f t="shared" si="13"/>
        <v xml:space="preserve"> </v>
      </c>
      <c r="J184" s="58" t="str">
        <f t="shared" si="11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R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12"/>
        <v/>
      </c>
      <c r="C185" s="59" t="s">
        <v>67</v>
      </c>
      <c r="D185" s="1" t="s">
        <v>67</v>
      </c>
      <c r="E185" s="61" t="s">
        <v>67</v>
      </c>
      <c r="F185" s="61" t="s">
        <v>67</v>
      </c>
      <c r="G185" s="58" t="str">
        <f t="shared" si="10"/>
        <v/>
      </c>
      <c r="H185" s="62" t="s">
        <v>68</v>
      </c>
      <c r="I185" s="63" t="str">
        <f t="shared" si="13"/>
        <v xml:space="preserve"> </v>
      </c>
      <c r="J185" s="58" t="str">
        <f t="shared" si="11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R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12"/>
        <v/>
      </c>
      <c r="C186" s="59" t="s">
        <v>67</v>
      </c>
      <c r="D186" s="1" t="s">
        <v>67</v>
      </c>
      <c r="E186" s="61" t="s">
        <v>67</v>
      </c>
      <c r="F186" s="61" t="s">
        <v>67</v>
      </c>
      <c r="G186" s="58" t="str">
        <f t="shared" si="10"/>
        <v/>
      </c>
      <c r="H186" s="62" t="s">
        <v>68</v>
      </c>
      <c r="I186" s="63" t="str">
        <f t="shared" si="13"/>
        <v xml:space="preserve"> </v>
      </c>
      <c r="J186" s="58" t="str">
        <f t="shared" si="11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R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12"/>
        <v/>
      </c>
      <c r="C187" s="59" t="s">
        <v>67</v>
      </c>
      <c r="D187" s="1" t="s">
        <v>67</v>
      </c>
      <c r="E187" s="61" t="s">
        <v>67</v>
      </c>
      <c r="F187" s="61" t="s">
        <v>67</v>
      </c>
      <c r="G187" s="58" t="str">
        <f t="shared" si="10"/>
        <v/>
      </c>
      <c r="H187" s="62" t="s">
        <v>68</v>
      </c>
      <c r="I187" s="63" t="str">
        <f t="shared" si="13"/>
        <v xml:space="preserve"> </v>
      </c>
      <c r="J187" s="58" t="str">
        <f t="shared" si="11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R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12"/>
        <v/>
      </c>
      <c r="C188" s="59" t="s">
        <v>67</v>
      </c>
      <c r="D188" s="1" t="s">
        <v>67</v>
      </c>
      <c r="E188" s="61" t="s">
        <v>67</v>
      </c>
      <c r="F188" s="61" t="s">
        <v>67</v>
      </c>
      <c r="G188" s="58" t="str">
        <f t="shared" si="10"/>
        <v/>
      </c>
      <c r="H188" s="62" t="s">
        <v>68</v>
      </c>
      <c r="I188" s="63" t="str">
        <f t="shared" si="13"/>
        <v xml:space="preserve"> </v>
      </c>
      <c r="J188" s="58" t="str">
        <f t="shared" si="11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R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12"/>
        <v/>
      </c>
      <c r="C189" s="59" t="s">
        <v>67</v>
      </c>
      <c r="D189" s="1" t="s">
        <v>67</v>
      </c>
      <c r="E189" s="61" t="s">
        <v>67</v>
      </c>
      <c r="F189" s="61" t="s">
        <v>67</v>
      </c>
      <c r="G189" s="58" t="str">
        <f t="shared" si="10"/>
        <v/>
      </c>
      <c r="H189" s="62" t="s">
        <v>68</v>
      </c>
      <c r="I189" s="63" t="str">
        <f t="shared" si="13"/>
        <v xml:space="preserve"> </v>
      </c>
      <c r="J189" s="58" t="str">
        <f t="shared" si="11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R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12"/>
        <v/>
      </c>
      <c r="C190" s="59" t="s">
        <v>67</v>
      </c>
      <c r="D190" s="1" t="s">
        <v>67</v>
      </c>
      <c r="E190" s="61" t="s">
        <v>67</v>
      </c>
      <c r="F190" s="61" t="s">
        <v>67</v>
      </c>
      <c r="G190" s="58" t="str">
        <f t="shared" si="10"/>
        <v/>
      </c>
      <c r="H190" s="62" t="s">
        <v>68</v>
      </c>
      <c r="I190" s="63" t="str">
        <f t="shared" si="13"/>
        <v xml:space="preserve"> </v>
      </c>
      <c r="J190" s="58" t="str">
        <f t="shared" si="11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R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12"/>
        <v/>
      </c>
      <c r="C191" s="59" t="s">
        <v>67</v>
      </c>
      <c r="D191" s="1" t="s">
        <v>67</v>
      </c>
      <c r="E191" s="61" t="s">
        <v>67</v>
      </c>
      <c r="F191" s="61" t="s">
        <v>67</v>
      </c>
      <c r="G191" s="58" t="str">
        <f t="shared" si="10"/>
        <v/>
      </c>
      <c r="H191" s="62" t="s">
        <v>68</v>
      </c>
      <c r="I191" s="63" t="str">
        <f t="shared" si="13"/>
        <v xml:space="preserve"> </v>
      </c>
      <c r="J191" s="58" t="str">
        <f t="shared" si="11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12"/>
        <v/>
      </c>
      <c r="C192" s="59" t="s">
        <v>67</v>
      </c>
      <c r="D192" s="1" t="s">
        <v>67</v>
      </c>
      <c r="E192" s="61" t="s">
        <v>67</v>
      </c>
      <c r="F192" s="61" t="s">
        <v>67</v>
      </c>
      <c r="G192" s="58" t="str">
        <f t="shared" si="10"/>
        <v/>
      </c>
      <c r="H192" s="62" t="s">
        <v>68</v>
      </c>
      <c r="I192" s="63" t="str">
        <f t="shared" si="13"/>
        <v xml:space="preserve"> </v>
      </c>
      <c r="J192" s="58" t="str">
        <f t="shared" si="11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12"/>
        <v/>
      </c>
      <c r="C193" s="59" t="s">
        <v>67</v>
      </c>
      <c r="D193" s="1" t="s">
        <v>67</v>
      </c>
      <c r="E193" s="61" t="s">
        <v>67</v>
      </c>
      <c r="F193" s="61" t="s">
        <v>67</v>
      </c>
      <c r="G193" s="58" t="str">
        <f t="shared" si="10"/>
        <v/>
      </c>
      <c r="H193" s="62" t="s">
        <v>68</v>
      </c>
      <c r="I193" s="63" t="str">
        <f t="shared" si="13"/>
        <v xml:space="preserve"> </v>
      </c>
      <c r="J193" s="58" t="str">
        <f t="shared" si="11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12"/>
        <v/>
      </c>
      <c r="C194" s="59" t="s">
        <v>67</v>
      </c>
      <c r="D194" s="1" t="s">
        <v>67</v>
      </c>
      <c r="E194" s="61" t="s">
        <v>67</v>
      </c>
      <c r="F194" s="61" t="s">
        <v>67</v>
      </c>
      <c r="G194" s="58" t="str">
        <f t="shared" si="10"/>
        <v/>
      </c>
      <c r="H194" s="62" t="s">
        <v>68</v>
      </c>
      <c r="I194" s="63" t="str">
        <f t="shared" si="13"/>
        <v xml:space="preserve"> </v>
      </c>
      <c r="J194" s="58" t="str">
        <f t="shared" si="11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12"/>
        <v/>
      </c>
      <c r="C195" s="59" t="s">
        <v>67</v>
      </c>
      <c r="D195" s="1" t="s">
        <v>67</v>
      </c>
      <c r="E195" s="61" t="s">
        <v>67</v>
      </c>
      <c r="F195" s="61" t="s">
        <v>67</v>
      </c>
      <c r="G195" s="58" t="str">
        <f t="shared" si="10"/>
        <v/>
      </c>
      <c r="H195" s="62" t="s">
        <v>68</v>
      </c>
      <c r="I195" s="63" t="str">
        <f t="shared" si="13"/>
        <v xml:space="preserve"> </v>
      </c>
      <c r="J195" s="58" t="str">
        <f t="shared" si="11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12"/>
        <v/>
      </c>
      <c r="C196" s="59" t="s">
        <v>67</v>
      </c>
      <c r="D196" s="1" t="s">
        <v>67</v>
      </c>
      <c r="E196" s="61" t="s">
        <v>67</v>
      </c>
      <c r="F196" s="61" t="s">
        <v>67</v>
      </c>
      <c r="G196" s="58" t="str">
        <f t="shared" si="10"/>
        <v/>
      </c>
      <c r="H196" s="62" t="s">
        <v>68</v>
      </c>
      <c r="I196" s="63" t="str">
        <f t="shared" si="13"/>
        <v xml:space="preserve"> </v>
      </c>
      <c r="J196" s="58" t="str">
        <f t="shared" si="11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12"/>
        <v/>
      </c>
      <c r="C197" s="59" t="s">
        <v>67</v>
      </c>
      <c r="D197" s="1" t="s">
        <v>67</v>
      </c>
      <c r="E197" s="61" t="s">
        <v>67</v>
      </c>
      <c r="F197" s="61" t="s">
        <v>67</v>
      </c>
      <c r="G197" s="58" t="str">
        <f t="shared" si="10"/>
        <v/>
      </c>
      <c r="H197" s="62" t="s">
        <v>68</v>
      </c>
      <c r="I197" s="63" t="str">
        <f t="shared" si="13"/>
        <v xml:space="preserve"> </v>
      </c>
      <c r="J197" s="58" t="str">
        <f t="shared" si="11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12"/>
        <v/>
      </c>
      <c r="C198" s="59" t="s">
        <v>67</v>
      </c>
      <c r="D198" s="1" t="s">
        <v>67</v>
      </c>
      <c r="E198" s="61" t="s">
        <v>67</v>
      </c>
      <c r="F198" s="61" t="s">
        <v>67</v>
      </c>
      <c r="G198" s="58" t="str">
        <f t="shared" si="10"/>
        <v/>
      </c>
      <c r="H198" s="62" t="s">
        <v>68</v>
      </c>
      <c r="I198" s="63" t="str">
        <f t="shared" si="13"/>
        <v xml:space="preserve"> </v>
      </c>
      <c r="J198" s="58" t="str">
        <f t="shared" si="11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si="12"/>
        <v/>
      </c>
      <c r="C199" s="59" t="s">
        <v>67</v>
      </c>
      <c r="D199" s="1" t="s">
        <v>67</v>
      </c>
      <c r="E199" s="61" t="s">
        <v>67</v>
      </c>
      <c r="F199" s="61" t="s">
        <v>67</v>
      </c>
      <c r="G199" s="58" t="str">
        <f t="shared" si="10"/>
        <v/>
      </c>
      <c r="H199" s="62" t="s">
        <v>68</v>
      </c>
      <c r="I199" s="63" t="str">
        <f t="shared" si="13"/>
        <v xml:space="preserve"> </v>
      </c>
      <c r="J199" s="58" t="str">
        <f t="shared" si="11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12"/>
        <v/>
      </c>
      <c r="C200" s="59" t="s">
        <v>67</v>
      </c>
      <c r="D200" s="1" t="s">
        <v>67</v>
      </c>
      <c r="E200" s="61" t="s">
        <v>67</v>
      </c>
      <c r="F200" s="61" t="s">
        <v>67</v>
      </c>
      <c r="G200" s="58" t="str">
        <f t="shared" si="10"/>
        <v/>
      </c>
      <c r="H200" s="62" t="s">
        <v>68</v>
      </c>
      <c r="I200" s="63" t="str">
        <f t="shared" si="13"/>
        <v xml:space="preserve"> </v>
      </c>
      <c r="J200" s="58" t="str">
        <f t="shared" si="11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12"/>
        <v/>
      </c>
      <c r="C201" s="59" t="s">
        <v>67</v>
      </c>
      <c r="D201" s="1" t="s">
        <v>67</v>
      </c>
      <c r="E201" s="61" t="s">
        <v>67</v>
      </c>
      <c r="F201" s="61" t="s">
        <v>67</v>
      </c>
      <c r="G201" s="58" t="str">
        <f t="shared" si="10"/>
        <v/>
      </c>
      <c r="H201" s="62" t="s">
        <v>68</v>
      </c>
      <c r="I201" s="63" t="str">
        <f t="shared" si="13"/>
        <v xml:space="preserve"> </v>
      </c>
      <c r="J201" s="58" t="str">
        <f t="shared" si="11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12"/>
        <v/>
      </c>
      <c r="C202" s="59" t="s">
        <v>67</v>
      </c>
      <c r="D202" s="1" t="s">
        <v>67</v>
      </c>
      <c r="E202" s="61" t="s">
        <v>67</v>
      </c>
      <c r="F202" s="61" t="s">
        <v>67</v>
      </c>
      <c r="G202" s="58" t="str">
        <f t="shared" si="10"/>
        <v/>
      </c>
      <c r="H202" s="62" t="s">
        <v>68</v>
      </c>
      <c r="I202" s="63" t="str">
        <f t="shared" si="13"/>
        <v xml:space="preserve"> </v>
      </c>
      <c r="J202" s="58" t="str">
        <f t="shared" si="11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12"/>
        <v/>
      </c>
      <c r="C203" s="59" t="s">
        <v>67</v>
      </c>
      <c r="D203" s="1" t="s">
        <v>67</v>
      </c>
      <c r="E203" s="61" t="s">
        <v>67</v>
      </c>
      <c r="F203" s="61" t="s">
        <v>67</v>
      </c>
      <c r="G203" s="58" t="str">
        <f t="shared" si="10"/>
        <v/>
      </c>
      <c r="H203" s="62" t="s">
        <v>68</v>
      </c>
      <c r="I203" s="63" t="str">
        <f t="shared" si="13"/>
        <v xml:space="preserve"> </v>
      </c>
      <c r="J203" s="58" t="str">
        <f t="shared" si="11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12"/>
        <v/>
      </c>
      <c r="C204" s="59" t="s">
        <v>67</v>
      </c>
      <c r="D204" s="1" t="s">
        <v>67</v>
      </c>
      <c r="E204" s="61" t="s">
        <v>67</v>
      </c>
      <c r="F204" s="61" t="s">
        <v>67</v>
      </c>
      <c r="G204" s="58" t="str">
        <f t="shared" si="10"/>
        <v/>
      </c>
      <c r="H204" s="62" t="s">
        <v>68</v>
      </c>
      <c r="I204" s="63" t="str">
        <f t="shared" si="13"/>
        <v xml:space="preserve"> </v>
      </c>
      <c r="J204" s="58" t="str">
        <f t="shared" si="11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12"/>
        <v/>
      </c>
      <c r="C205" s="59" t="s">
        <v>67</v>
      </c>
      <c r="D205" s="1" t="s">
        <v>67</v>
      </c>
      <c r="E205" s="61" t="s">
        <v>67</v>
      </c>
      <c r="F205" s="61" t="s">
        <v>67</v>
      </c>
      <c r="G205" s="58" t="str">
        <f t="shared" si="10"/>
        <v/>
      </c>
      <c r="H205" s="62" t="s">
        <v>68</v>
      </c>
      <c r="I205" s="63" t="str">
        <f t="shared" si="13"/>
        <v xml:space="preserve"> </v>
      </c>
      <c r="J205" s="58" t="str">
        <f t="shared" si="11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12"/>
        <v/>
      </c>
      <c r="C206" s="59" t="s">
        <v>67</v>
      </c>
      <c r="D206" s="1" t="s">
        <v>67</v>
      </c>
      <c r="E206" s="61" t="s">
        <v>67</v>
      </c>
      <c r="F206" s="61" t="s">
        <v>67</v>
      </c>
      <c r="G206" s="58" t="str">
        <f t="shared" si="10"/>
        <v/>
      </c>
      <c r="H206" s="62" t="s">
        <v>68</v>
      </c>
      <c r="I206" s="63" t="str">
        <f t="shared" si="13"/>
        <v xml:space="preserve"> </v>
      </c>
      <c r="J206" s="58" t="str">
        <f t="shared" si="11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12"/>
        <v/>
      </c>
      <c r="C207" s="59" t="s">
        <v>67</v>
      </c>
      <c r="D207" s="1" t="s">
        <v>67</v>
      </c>
      <c r="E207" s="61" t="s">
        <v>67</v>
      </c>
      <c r="F207" s="61" t="s">
        <v>67</v>
      </c>
      <c r="G207" s="58" t="str">
        <f t="shared" si="10"/>
        <v/>
      </c>
      <c r="H207" s="62" t="s">
        <v>68</v>
      </c>
      <c r="I207" s="63" t="str">
        <f t="shared" si="13"/>
        <v xml:space="preserve"> </v>
      </c>
      <c r="J207" s="58" t="str">
        <f t="shared" si="11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12"/>
        <v/>
      </c>
      <c r="C208" s="59" t="s">
        <v>67</v>
      </c>
      <c r="D208" s="1" t="s">
        <v>67</v>
      </c>
      <c r="E208" s="61" t="s">
        <v>67</v>
      </c>
      <c r="F208" s="61" t="s">
        <v>67</v>
      </c>
      <c r="G208" s="58" t="str">
        <f t="shared" si="10"/>
        <v/>
      </c>
      <c r="H208" s="62" t="s">
        <v>68</v>
      </c>
      <c r="I208" s="63" t="str">
        <f t="shared" si="13"/>
        <v xml:space="preserve"> </v>
      </c>
      <c r="J208" s="58" t="str">
        <f t="shared" si="11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12"/>
        <v/>
      </c>
      <c r="C209" s="59" t="s">
        <v>67</v>
      </c>
      <c r="D209" s="1" t="s">
        <v>67</v>
      </c>
      <c r="E209" s="61" t="s">
        <v>67</v>
      </c>
      <c r="F209" s="61" t="s">
        <v>67</v>
      </c>
      <c r="G209" s="58" t="str">
        <f t="shared" si="10"/>
        <v/>
      </c>
      <c r="H209" s="62" t="s">
        <v>68</v>
      </c>
      <c r="I209" s="63" t="str">
        <f t="shared" si="13"/>
        <v xml:space="preserve"> </v>
      </c>
      <c r="J209" s="58" t="str">
        <f t="shared" si="11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12"/>
        <v/>
      </c>
      <c r="C210" s="59" t="s">
        <v>67</v>
      </c>
      <c r="D210" s="1" t="s">
        <v>67</v>
      </c>
      <c r="E210" s="61" t="s">
        <v>67</v>
      </c>
      <c r="F210" s="61" t="s">
        <v>67</v>
      </c>
      <c r="G210" s="58" t="str">
        <f t="shared" si="10"/>
        <v/>
      </c>
      <c r="H210" s="62" t="s">
        <v>68</v>
      </c>
      <c r="I210" s="63" t="str">
        <f t="shared" si="13"/>
        <v xml:space="preserve"> </v>
      </c>
      <c r="J210" s="58" t="str">
        <f t="shared" si="11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12"/>
        <v/>
      </c>
      <c r="C211" s="59" t="s">
        <v>67</v>
      </c>
      <c r="D211" s="1" t="s">
        <v>67</v>
      </c>
      <c r="E211" s="61" t="s">
        <v>67</v>
      </c>
      <c r="F211" s="61" t="s">
        <v>67</v>
      </c>
      <c r="G211" s="58" t="str">
        <f t="shared" si="10"/>
        <v/>
      </c>
      <c r="H211" s="62" t="s">
        <v>68</v>
      </c>
      <c r="I211" s="63" t="str">
        <f t="shared" si="13"/>
        <v xml:space="preserve"> </v>
      </c>
      <c r="J211" s="58" t="str">
        <f t="shared" si="11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12"/>
        <v/>
      </c>
      <c r="C212" s="59" t="s">
        <v>67</v>
      </c>
      <c r="D212" s="1" t="s">
        <v>67</v>
      </c>
      <c r="E212" s="61" t="s">
        <v>67</v>
      </c>
      <c r="F212" s="61" t="s">
        <v>67</v>
      </c>
      <c r="G212" s="58" t="str">
        <f t="shared" si="10"/>
        <v/>
      </c>
      <c r="H212" s="62" t="s">
        <v>68</v>
      </c>
      <c r="I212" s="63" t="str">
        <f t="shared" si="13"/>
        <v xml:space="preserve"> </v>
      </c>
      <c r="J212" s="58" t="str">
        <f t="shared" si="11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12"/>
        <v/>
      </c>
      <c r="C213" s="59" t="s">
        <v>67</v>
      </c>
      <c r="D213" s="1" t="s">
        <v>67</v>
      </c>
      <c r="E213" s="61" t="s">
        <v>67</v>
      </c>
      <c r="F213" s="61" t="s">
        <v>67</v>
      </c>
      <c r="G213" s="58" t="str">
        <f t="shared" si="10"/>
        <v/>
      </c>
      <c r="H213" s="62" t="s">
        <v>68</v>
      </c>
      <c r="I213" s="63" t="str">
        <f t="shared" si="13"/>
        <v xml:space="preserve"> </v>
      </c>
      <c r="J213" s="58" t="str">
        <f t="shared" si="11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12"/>
        <v/>
      </c>
      <c r="C214" s="59" t="s">
        <v>67</v>
      </c>
      <c r="D214" s="1" t="s">
        <v>67</v>
      </c>
      <c r="E214" s="61" t="s">
        <v>67</v>
      </c>
      <c r="F214" s="61" t="s">
        <v>67</v>
      </c>
      <c r="G214" s="58" t="str">
        <f t="shared" si="10"/>
        <v/>
      </c>
      <c r="H214" s="62" t="s">
        <v>68</v>
      </c>
      <c r="I214" s="63" t="str">
        <f t="shared" si="13"/>
        <v xml:space="preserve"> </v>
      </c>
      <c r="J214" s="58" t="str">
        <f t="shared" si="11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12"/>
        <v/>
      </c>
      <c r="C215" s="59" t="s">
        <v>67</v>
      </c>
      <c r="D215" s="1" t="s">
        <v>67</v>
      </c>
      <c r="E215" s="61" t="s">
        <v>67</v>
      </c>
      <c r="F215" s="61" t="s">
        <v>67</v>
      </c>
      <c r="G215" s="58" t="str">
        <f t="shared" ref="G215:G219" si="14">IF(M217&gt;0,0,IF(N217&gt;0,1,""))</f>
        <v/>
      </c>
      <c r="H215" s="62" t="s">
        <v>68</v>
      </c>
      <c r="I215" s="63" t="str">
        <f t="shared" si="13"/>
        <v xml:space="preserve"> </v>
      </c>
      <c r="J215" s="58" t="str">
        <f t="shared" ref="J215:J219" si="15">IF(AND(M217&gt;0,M217&lt;999),M217,IF(AND(N217&gt;0,N217&lt;999),N217," "))</f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12"/>
        <v/>
      </c>
      <c r="C216" s="59" t="s">
        <v>67</v>
      </c>
      <c r="D216" s="1" t="s">
        <v>67</v>
      </c>
      <c r="E216" s="61" t="s">
        <v>67</v>
      </c>
      <c r="F216" s="61" t="s">
        <v>67</v>
      </c>
      <c r="G216" s="58" t="str">
        <f t="shared" si="14"/>
        <v/>
      </c>
      <c r="H216" s="62" t="s">
        <v>68</v>
      </c>
      <c r="I216" s="63" t="str">
        <f t="shared" si="13"/>
        <v xml:space="preserve"> </v>
      </c>
      <c r="J216" s="58" t="str">
        <f t="shared" si="15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12"/>
        <v/>
      </c>
      <c r="C217" s="59" t="s">
        <v>67</v>
      </c>
      <c r="D217" s="1" t="s">
        <v>67</v>
      </c>
      <c r="E217" s="61" t="s">
        <v>67</v>
      </c>
      <c r="F217" s="61" t="s">
        <v>67</v>
      </c>
      <c r="G217" s="58" t="str">
        <f t="shared" si="14"/>
        <v/>
      </c>
      <c r="H217" s="62" t="s">
        <v>68</v>
      </c>
      <c r="I217" s="63" t="str">
        <f t="shared" si="13"/>
        <v xml:space="preserve"> </v>
      </c>
      <c r="J217" s="58" t="str">
        <f t="shared" si="15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58" t="str">
        <f t="shared" si="12"/>
        <v/>
      </c>
      <c r="C218" s="59" t="s">
        <v>67</v>
      </c>
      <c r="D218" s="1" t="s">
        <v>67</v>
      </c>
      <c r="E218" s="61" t="s">
        <v>67</v>
      </c>
      <c r="F218" s="61" t="s">
        <v>67</v>
      </c>
      <c r="G218" s="58" t="str">
        <f t="shared" si="14"/>
        <v/>
      </c>
      <c r="H218" s="62" t="s">
        <v>68</v>
      </c>
      <c r="I218" s="63" t="str">
        <f t="shared" si="13"/>
        <v xml:space="preserve"> </v>
      </c>
      <c r="J218" s="58" t="str">
        <f t="shared" si="15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B219" s="58" t="str">
        <f t="shared" si="12"/>
        <v/>
      </c>
      <c r="C219" s="59" t="s">
        <v>67</v>
      </c>
      <c r="D219" s="1" t="s">
        <v>67</v>
      </c>
      <c r="E219" s="61" t="s">
        <v>67</v>
      </c>
      <c r="F219" s="61" t="s">
        <v>67</v>
      </c>
      <c r="G219" s="58" t="str">
        <f t="shared" si="14"/>
        <v/>
      </c>
      <c r="H219" s="62" t="s">
        <v>68</v>
      </c>
      <c r="I219" s="63" t="str">
        <f t="shared" si="13"/>
        <v xml:space="preserve"> </v>
      </c>
      <c r="J219" s="58" t="str">
        <f t="shared" si="15"/>
        <v xml:space="preserve"> </v>
      </c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J220" s="1"/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J221" s="1"/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J222" s="1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J223" s="1"/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6:34" ht="15.75" customHeight="1"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6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6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6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6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6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6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6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6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6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6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6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15:15">
      <c r="O40432" s="1"/>
    </row>
    <row r="40433" spans="4:34">
      <c r="D40433" s="1">
        <v>1888</v>
      </c>
      <c r="J40433" s="1"/>
      <c r="AH40433" s="1"/>
    </row>
    <row r="40435" spans="4:34"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19">
    <cfRule type="notContainsBlanks" dxfId="7" priority="2">
      <formula>LEN(TRIM(C112))&gt;0</formula>
    </cfRule>
  </conditionalFormatting>
  <conditionalFormatting sqref="B112:B219 D112:J219">
    <cfRule type="expression" dxfId="6" priority="3">
      <formula>IF($C112=" ",FALSE,TRUE)</formula>
    </cfRule>
  </conditionalFormatting>
  <conditionalFormatting sqref="B112:B219">
    <cfRule type="expression" dxfId="5" priority="1">
      <formula>IF($C112=$L$9,TRUE,FALSE)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58" max="28" man="1"/>
  </rowBreaks>
  <colBreaks count="1" manualBreakCount="1">
    <brk id="14" max="15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L40435"/>
  <sheetViews>
    <sheetView tabSelected="1" view="pageBreakPreview" zoomScale="50" zoomScaleNormal="50" zoomScaleSheetLayoutView="50" workbookViewId="0">
      <selection activeCell="E1" sqref="E1:J3"/>
    </sheetView>
  </sheetViews>
  <sheetFormatPr defaultRowHeight="15.75"/>
  <cols>
    <col min="1" max="1" width="5.7109375" style="1" customWidth="1"/>
    <col min="2" max="2" width="9.7109375" style="1" customWidth="1"/>
    <col min="3" max="3" width="49.42578125" style="1" customWidth="1"/>
    <col min="4" max="4" width="33" style="1" customWidth="1"/>
    <col min="5" max="5" width="18.7109375" style="1" customWidth="1"/>
    <col min="6" max="6" width="19.140625" style="1" customWidth="1"/>
    <col min="7" max="7" width="10.85546875" style="1" customWidth="1"/>
    <col min="8" max="8" width="12" style="1" customWidth="1"/>
    <col min="9" max="9" width="12.5703125" style="1" customWidth="1"/>
    <col min="10" max="10" width="16.140625" style="2" customWidth="1"/>
    <col min="11" max="11" width="5.5703125" style="2" customWidth="1"/>
    <col min="12" max="12" width="11" style="1" hidden="1" customWidth="1"/>
    <col min="13" max="13" width="43" style="1" hidden="1" customWidth="1"/>
    <col min="14" max="14" width="19.42578125" style="1" hidden="1" customWidth="1"/>
    <col min="15" max="15" width="5.7109375" style="6" customWidth="1"/>
    <col min="16" max="16" width="9.5703125" style="6" customWidth="1"/>
    <col min="17" max="17" width="10" style="7" customWidth="1"/>
    <col min="18" max="18" width="13.5703125" style="7" customWidth="1"/>
    <col min="19" max="19" width="18.85546875" style="7" customWidth="1"/>
    <col min="20" max="20" width="13.5703125" style="7" customWidth="1"/>
    <col min="21" max="21" width="18.85546875" style="7" customWidth="1"/>
    <col min="22" max="22" width="9.42578125" style="7" customWidth="1"/>
    <col min="23" max="23" width="9.5703125" style="7" customWidth="1"/>
    <col min="24" max="24" width="10" style="6" customWidth="1"/>
    <col min="25" max="25" width="13.5703125" style="6" customWidth="1"/>
    <col min="26" max="26" width="18.85546875" style="6" customWidth="1"/>
    <col min="27" max="27" width="13.5703125" style="6" customWidth="1"/>
    <col min="28" max="28" width="18.85546875" style="6" customWidth="1"/>
    <col min="29" max="29" width="5.7109375" style="6" customWidth="1"/>
    <col min="30" max="30" width="17.5703125" style="1" customWidth="1"/>
    <col min="31" max="31" width="14.28515625" style="1" customWidth="1"/>
    <col min="32" max="32" width="17.7109375" style="1" customWidth="1"/>
    <col min="33" max="33" width="7.140625" style="1" customWidth="1"/>
    <col min="34" max="34" width="14.42578125" style="8" customWidth="1"/>
    <col min="35" max="35" width="17.5703125" style="1" customWidth="1"/>
    <col min="36" max="36" width="14.42578125" style="1" customWidth="1"/>
    <col min="37" max="37" width="17.7109375" style="1" customWidth="1"/>
    <col min="38" max="16384" width="9.140625" style="1"/>
  </cols>
  <sheetData>
    <row r="1" spans="1:38" ht="74.25" customHeight="1">
      <c r="E1" s="106" t="s">
        <v>222</v>
      </c>
      <c r="F1" s="106"/>
      <c r="G1" s="106"/>
      <c r="H1" s="106"/>
      <c r="I1" s="106"/>
      <c r="J1" s="106"/>
      <c r="L1" s="3" t="s">
        <v>0</v>
      </c>
      <c r="M1" s="4"/>
      <c r="N1" s="5">
        <v>20</v>
      </c>
    </row>
    <row r="2" spans="1:38" ht="16.5" customHeight="1">
      <c r="D2" s="9"/>
      <c r="E2" s="106"/>
      <c r="F2" s="106"/>
      <c r="G2" s="106"/>
      <c r="H2" s="106"/>
      <c r="I2" s="106"/>
      <c r="J2" s="106"/>
      <c r="L2" s="10" t="e">
        <f ca="1">INDIRECT("лоты!C"&amp;SUM(N1,3))</f>
        <v>#REF!</v>
      </c>
      <c r="M2" s="11" t="s">
        <v>1</v>
      </c>
      <c r="N2" s="12"/>
      <c r="O2" s="13"/>
      <c r="P2" s="87" t="s">
        <v>2</v>
      </c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D2" s="14"/>
      <c r="AE2" s="14"/>
      <c r="AF2" s="14"/>
      <c r="AG2" s="14"/>
      <c r="AH2" s="15"/>
      <c r="AI2" s="14"/>
      <c r="AJ2" s="14"/>
      <c r="AK2" s="15"/>
      <c r="AL2" s="14"/>
    </row>
    <row r="3" spans="1:38" ht="15" customHeight="1">
      <c r="D3" s="9"/>
      <c r="E3" s="106"/>
      <c r="F3" s="106"/>
      <c r="G3" s="106"/>
      <c r="H3" s="106"/>
      <c r="I3" s="106"/>
      <c r="J3" s="106"/>
      <c r="L3" s="16" t="e">
        <f ca="1">IF(INDIRECT("лоты!d"&amp;SUM(N1,3))="","",INDIRECT("лоты!d"&amp;SUM(N1,3)))</f>
        <v>#REF!</v>
      </c>
      <c r="M3" s="1" t="s">
        <v>3</v>
      </c>
      <c r="N3" s="17"/>
      <c r="O3" s="13"/>
      <c r="AI3" s="14"/>
      <c r="AJ3" s="14"/>
      <c r="AK3" s="15"/>
      <c r="AL3" s="14"/>
    </row>
    <row r="4" spans="1:38" ht="15" customHeight="1">
      <c r="L4" s="11">
        <v>204</v>
      </c>
      <c r="M4" s="11" t="s">
        <v>4</v>
      </c>
      <c r="N4" s="12"/>
      <c r="O4" s="13"/>
      <c r="P4" s="107" t="s">
        <v>5</v>
      </c>
      <c r="Q4" s="107" t="s">
        <v>6</v>
      </c>
      <c r="R4" s="107" t="s">
        <v>7</v>
      </c>
      <c r="S4" s="107" t="s">
        <v>8</v>
      </c>
      <c r="T4" s="107" t="s">
        <v>9</v>
      </c>
      <c r="U4" s="107" t="s">
        <v>10</v>
      </c>
      <c r="V4" s="107" t="s">
        <v>11</v>
      </c>
      <c r="W4" s="107" t="s">
        <v>12</v>
      </c>
      <c r="X4" s="97" t="s">
        <v>13</v>
      </c>
      <c r="Y4" s="99" t="s">
        <v>14</v>
      </c>
      <c r="Z4" s="100"/>
      <c r="AA4" s="99" t="s">
        <v>15</v>
      </c>
      <c r="AB4" s="100"/>
      <c r="AI4" s="14"/>
      <c r="AJ4" s="14"/>
      <c r="AK4" s="15"/>
      <c r="AL4" s="14"/>
    </row>
    <row r="5" spans="1:38" ht="15" customHeight="1">
      <c r="B5" s="94" t="s">
        <v>192</v>
      </c>
      <c r="C5" s="94"/>
      <c r="D5" s="94"/>
      <c r="E5" s="94"/>
      <c r="F5" s="94"/>
      <c r="G5" s="94"/>
      <c r="H5" s="94"/>
      <c r="I5" s="94"/>
      <c r="J5" s="94"/>
      <c r="L5" s="18">
        <v>220</v>
      </c>
      <c r="M5" s="14" t="s">
        <v>16</v>
      </c>
      <c r="N5" s="17"/>
      <c r="O5" s="13"/>
      <c r="P5" s="108"/>
      <c r="Q5" s="108"/>
      <c r="R5" s="108"/>
      <c r="S5" s="108"/>
      <c r="T5" s="108"/>
      <c r="U5" s="108"/>
      <c r="V5" s="108"/>
      <c r="W5" s="108"/>
      <c r="X5" s="97"/>
      <c r="Y5" s="101"/>
      <c r="Z5" s="102"/>
      <c r="AA5" s="101"/>
      <c r="AB5" s="102"/>
      <c r="AI5" s="14"/>
      <c r="AJ5" s="14"/>
      <c r="AK5" s="15"/>
      <c r="AL5" s="14"/>
    </row>
    <row r="6" spans="1:38" ht="15.75" customHeight="1">
      <c r="B6" s="94"/>
      <c r="C6" s="94"/>
      <c r="D6" s="94"/>
      <c r="E6" s="94"/>
      <c r="F6" s="94"/>
      <c r="G6" s="94"/>
      <c r="H6" s="94"/>
      <c r="I6" s="94"/>
      <c r="J6" s="94"/>
      <c r="L6" s="19">
        <v>434</v>
      </c>
      <c r="M6" s="11" t="s">
        <v>17</v>
      </c>
      <c r="N6" s="11"/>
      <c r="P6" s="108"/>
      <c r="Q6" s="108"/>
      <c r="R6" s="108"/>
      <c r="S6" s="108"/>
      <c r="T6" s="108"/>
      <c r="U6" s="108"/>
      <c r="V6" s="108"/>
      <c r="W6" s="108"/>
      <c r="X6" s="97"/>
      <c r="Y6" s="101"/>
      <c r="Z6" s="102"/>
      <c r="AA6" s="101"/>
      <c r="AB6" s="102"/>
      <c r="AI6" s="14"/>
      <c r="AJ6" s="14"/>
      <c r="AK6" s="15"/>
      <c r="AL6" s="14"/>
    </row>
    <row r="7" spans="1:38" ht="15.75" customHeight="1">
      <c r="A7" s="20"/>
      <c r="L7" s="18">
        <v>435</v>
      </c>
      <c r="M7" s="14" t="s">
        <v>18</v>
      </c>
      <c r="N7" s="14"/>
      <c r="P7" s="109"/>
      <c r="Q7" s="109"/>
      <c r="R7" s="109"/>
      <c r="S7" s="109"/>
      <c r="T7" s="109"/>
      <c r="U7" s="109"/>
      <c r="V7" s="109"/>
      <c r="W7" s="109"/>
      <c r="X7" s="97"/>
      <c r="Y7" s="103"/>
      <c r="Z7" s="104"/>
      <c r="AA7" s="103"/>
      <c r="AB7" s="104"/>
      <c r="AI7" s="14"/>
      <c r="AJ7" s="14"/>
      <c r="AK7" s="15"/>
      <c r="AL7" s="14"/>
    </row>
    <row r="8" spans="1:38" ht="15.75" customHeight="1">
      <c r="A8" s="20"/>
      <c r="B8" s="94" t="s">
        <v>19</v>
      </c>
      <c r="C8" s="94"/>
      <c r="D8" s="94"/>
      <c r="E8" s="94"/>
      <c r="F8" s="94"/>
      <c r="G8" s="94"/>
      <c r="H8" s="94"/>
      <c r="I8" s="94"/>
      <c r="J8" s="94"/>
      <c r="L8" s="21">
        <v>1</v>
      </c>
      <c r="M8" s="11" t="s">
        <v>20</v>
      </c>
      <c r="N8" s="11"/>
      <c r="P8" s="22">
        <v>1</v>
      </c>
      <c r="Q8" s="23">
        <v>1</v>
      </c>
      <c r="R8" s="23">
        <v>1</v>
      </c>
      <c r="S8" s="23">
        <v>1</v>
      </c>
      <c r="T8" s="23">
        <v>1</v>
      </c>
      <c r="U8" s="23">
        <v>1</v>
      </c>
      <c r="V8" s="23">
        <v>0</v>
      </c>
      <c r="W8" s="23">
        <v>0</v>
      </c>
      <c r="X8" s="23">
        <v>0</v>
      </c>
      <c r="Y8" s="105" t="s">
        <v>21</v>
      </c>
      <c r="Z8" s="105"/>
      <c r="AA8" s="105" t="s">
        <v>22</v>
      </c>
      <c r="AB8" s="105"/>
      <c r="AD8" s="14"/>
      <c r="AE8" s="14"/>
      <c r="AF8" s="14"/>
      <c r="AG8" s="14"/>
      <c r="AH8" s="15"/>
      <c r="AI8" s="14"/>
      <c r="AJ8" s="14"/>
      <c r="AK8" s="15"/>
      <c r="AL8" s="14"/>
    </row>
    <row r="9" spans="1:38" ht="15.75" customHeight="1">
      <c r="A9" s="20"/>
      <c r="B9" s="94"/>
      <c r="C9" s="94"/>
      <c r="D9" s="94"/>
      <c r="E9" s="94"/>
      <c r="F9" s="94"/>
      <c r="G9" s="94"/>
      <c r="H9" s="94"/>
      <c r="I9" s="94"/>
      <c r="J9" s="94"/>
      <c r="L9" s="21" t="s">
        <v>23</v>
      </c>
      <c r="M9" s="11" t="s">
        <v>24</v>
      </c>
      <c r="N9" s="11"/>
      <c r="P9" s="22">
        <v>2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1</v>
      </c>
      <c r="W9" s="23">
        <v>1</v>
      </c>
      <c r="X9" s="23">
        <v>1</v>
      </c>
      <c r="Y9" s="105" t="s">
        <v>21</v>
      </c>
      <c r="Z9" s="105"/>
      <c r="AA9" s="105" t="s">
        <v>22</v>
      </c>
      <c r="AB9" s="105"/>
      <c r="AD9" s="14"/>
      <c r="AE9" s="14"/>
      <c r="AF9" s="14"/>
      <c r="AG9" s="14"/>
      <c r="AH9" s="15"/>
      <c r="AI9" s="14"/>
      <c r="AJ9" s="14"/>
      <c r="AK9" s="15"/>
      <c r="AL9" s="14"/>
    </row>
    <row r="10" spans="1:38" ht="15.75" customHeight="1">
      <c r="A10" s="20"/>
      <c r="B10" s="92" t="s">
        <v>25</v>
      </c>
      <c r="C10" s="92"/>
      <c r="D10" s="92"/>
      <c r="E10" s="92"/>
      <c r="F10" s="92"/>
      <c r="G10" s="92"/>
      <c r="H10" s="92"/>
      <c r="I10" s="92"/>
      <c r="J10" s="92"/>
      <c r="L10" s="24" t="e">
        <f ca="1">INDIRECT("лоты!e"&amp;SUM(N1,3))</f>
        <v>#REF!</v>
      </c>
      <c r="M10" s="11" t="s">
        <v>26</v>
      </c>
      <c r="N10" s="11"/>
      <c r="P10" s="22">
        <v>3</v>
      </c>
      <c r="Q10" s="23">
        <v>1</v>
      </c>
      <c r="R10" s="23">
        <v>1</v>
      </c>
      <c r="S10" s="23">
        <v>1</v>
      </c>
      <c r="T10" s="23">
        <v>1</v>
      </c>
      <c r="U10" s="23">
        <v>1</v>
      </c>
      <c r="V10" s="23">
        <v>0</v>
      </c>
      <c r="W10" s="23">
        <v>0</v>
      </c>
      <c r="X10" s="23">
        <v>0</v>
      </c>
      <c r="Y10" s="105" t="s">
        <v>27</v>
      </c>
      <c r="Z10" s="105"/>
      <c r="AA10" s="105" t="s">
        <v>28</v>
      </c>
      <c r="AB10" s="105"/>
      <c r="AD10" s="14"/>
      <c r="AE10" s="14"/>
      <c r="AF10" s="14"/>
      <c r="AG10" s="14"/>
      <c r="AH10" s="15"/>
      <c r="AI10" s="14"/>
      <c r="AJ10" s="14"/>
      <c r="AK10" s="15"/>
      <c r="AL10" s="14"/>
    </row>
    <row r="11" spans="1:38" ht="15.75" customHeight="1">
      <c r="A11" s="20"/>
      <c r="B11" s="92"/>
      <c r="C11" s="92"/>
      <c r="D11" s="92"/>
      <c r="E11" s="92"/>
      <c r="F11" s="92"/>
      <c r="G11" s="92"/>
      <c r="H11" s="92"/>
      <c r="I11" s="92"/>
      <c r="J11" s="92"/>
      <c r="L11" s="18" t="s">
        <v>193</v>
      </c>
      <c r="M11" s="25" t="s">
        <v>29</v>
      </c>
      <c r="N11" s="18"/>
      <c r="O11" s="26"/>
      <c r="P11" s="22">
        <v>4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1</v>
      </c>
      <c r="W11" s="23">
        <v>1</v>
      </c>
      <c r="X11" s="23">
        <v>1</v>
      </c>
      <c r="Y11" s="105" t="s">
        <v>27</v>
      </c>
      <c r="Z11" s="105"/>
      <c r="AA11" s="105" t="s">
        <v>28</v>
      </c>
      <c r="AB11" s="105"/>
      <c r="AD11" s="14"/>
      <c r="AE11" s="14"/>
      <c r="AF11" s="14"/>
      <c r="AG11" s="14"/>
      <c r="AH11" s="15"/>
      <c r="AI11" s="14"/>
      <c r="AJ11" s="14"/>
      <c r="AK11" s="15"/>
      <c r="AL11" s="14"/>
    </row>
    <row r="12" spans="1:38" ht="15.75" customHeight="1">
      <c r="A12" s="20"/>
      <c r="L12" s="25"/>
      <c r="M12" s="18"/>
      <c r="N12" s="18"/>
      <c r="O12" s="26"/>
      <c r="P12" s="27"/>
      <c r="Q12" s="28"/>
      <c r="R12" s="28"/>
      <c r="S12" s="28"/>
      <c r="T12" s="28"/>
      <c r="U12" s="28"/>
      <c r="V12" s="28"/>
      <c r="W12" s="28"/>
      <c r="X12" s="27"/>
      <c r="Y12" s="27"/>
      <c r="Z12" s="27"/>
      <c r="AA12" s="27"/>
      <c r="AB12" s="27"/>
      <c r="AD12" s="14"/>
      <c r="AE12" s="14"/>
      <c r="AF12" s="14"/>
      <c r="AG12" s="14"/>
      <c r="AH12" s="15"/>
      <c r="AI12" s="14"/>
      <c r="AJ12" s="14"/>
      <c r="AK12" s="15"/>
      <c r="AL12" s="14"/>
    </row>
    <row r="13" spans="1:38" ht="15.75" customHeight="1">
      <c r="A13" s="20"/>
      <c r="M13" s="18"/>
      <c r="N13" s="18"/>
      <c r="O13" s="26"/>
      <c r="P13" s="98" t="s">
        <v>30</v>
      </c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29"/>
      <c r="AD13" s="14"/>
      <c r="AE13" s="14"/>
      <c r="AF13" s="14"/>
      <c r="AG13" s="14"/>
      <c r="AH13" s="15"/>
      <c r="AI13" s="14"/>
      <c r="AJ13" s="14"/>
      <c r="AK13" s="15"/>
      <c r="AL13" s="14"/>
    </row>
    <row r="14" spans="1:38" ht="15.75" customHeight="1">
      <c r="A14" s="20"/>
      <c r="B14" s="94" t="s">
        <v>31</v>
      </c>
      <c r="C14" s="94"/>
      <c r="D14" s="94"/>
      <c r="E14" s="94"/>
      <c r="F14" s="94"/>
      <c r="G14" s="94"/>
      <c r="H14" s="94"/>
      <c r="I14" s="94"/>
      <c r="J14" s="94"/>
      <c r="L14" s="25"/>
      <c r="M14" s="18"/>
      <c r="N14" s="18"/>
      <c r="O14" s="26"/>
      <c r="P14" s="27"/>
      <c r="Q14" s="28"/>
      <c r="R14" s="28"/>
      <c r="S14" s="28"/>
      <c r="T14" s="28"/>
      <c r="U14" s="28"/>
      <c r="V14" s="28"/>
      <c r="W14" s="28"/>
      <c r="X14" s="27"/>
      <c r="Y14" s="27"/>
      <c r="Z14" s="27"/>
      <c r="AA14" s="27"/>
      <c r="AB14" s="27"/>
      <c r="AD14" s="14"/>
      <c r="AE14" s="14"/>
      <c r="AF14" s="14"/>
      <c r="AG14" s="14"/>
      <c r="AH14" s="15"/>
      <c r="AI14" s="14"/>
      <c r="AJ14" s="14"/>
      <c r="AK14" s="15"/>
      <c r="AL14" s="14"/>
    </row>
    <row r="15" spans="1:38" ht="15.75" customHeight="1">
      <c r="A15" s="20"/>
      <c r="B15" s="94"/>
      <c r="C15" s="94"/>
      <c r="D15" s="94"/>
      <c r="E15" s="94"/>
      <c r="F15" s="94"/>
      <c r="G15" s="94"/>
      <c r="H15" s="94"/>
      <c r="I15" s="94"/>
      <c r="J15" s="94"/>
      <c r="L15" s="25"/>
      <c r="M15" s="18"/>
      <c r="N15" s="18"/>
      <c r="O15" s="26"/>
      <c r="P15" s="96" t="s">
        <v>5</v>
      </c>
      <c r="Q15" s="96"/>
      <c r="R15" s="96"/>
      <c r="S15" s="96"/>
      <c r="T15" s="97" t="s">
        <v>32</v>
      </c>
      <c r="U15" s="97"/>
      <c r="V15" s="97"/>
      <c r="W15" s="97" t="s">
        <v>33</v>
      </c>
      <c r="X15" s="97"/>
      <c r="Y15" s="97"/>
      <c r="Z15" s="97" t="s">
        <v>34</v>
      </c>
      <c r="AA15" s="97"/>
      <c r="AB15" s="97"/>
      <c r="AD15" s="14"/>
      <c r="AE15" s="14"/>
      <c r="AF15" s="14"/>
      <c r="AG15" s="14"/>
      <c r="AH15" s="15"/>
      <c r="AI15" s="14"/>
      <c r="AJ15" s="14"/>
      <c r="AK15" s="15"/>
      <c r="AL15" s="14"/>
    </row>
    <row r="16" spans="1:38" ht="15.75" customHeight="1">
      <c r="A16" s="20"/>
      <c r="B16" s="92" t="s">
        <v>69</v>
      </c>
      <c r="C16" s="92"/>
      <c r="D16" s="92"/>
      <c r="E16" s="92"/>
      <c r="F16" s="92"/>
      <c r="G16" s="92"/>
      <c r="H16" s="92"/>
      <c r="I16" s="92"/>
      <c r="J16" s="92"/>
      <c r="L16" s="25"/>
      <c r="M16" s="18"/>
      <c r="N16" s="18"/>
      <c r="O16" s="26"/>
      <c r="P16" s="96"/>
      <c r="Q16" s="96"/>
      <c r="R16" s="96"/>
      <c r="S16" s="96"/>
      <c r="T16" s="97"/>
      <c r="U16" s="97"/>
      <c r="V16" s="97"/>
      <c r="W16" s="97"/>
      <c r="X16" s="97"/>
      <c r="Y16" s="97"/>
      <c r="Z16" s="97"/>
      <c r="AA16" s="97"/>
      <c r="AB16" s="97"/>
      <c r="AD16" s="30"/>
      <c r="AE16" s="31"/>
      <c r="AF16" s="30"/>
      <c r="AG16" s="14"/>
      <c r="AH16" s="32"/>
      <c r="AI16" s="14"/>
      <c r="AJ16" s="32"/>
      <c r="AK16" s="14"/>
      <c r="AL16" s="14"/>
    </row>
    <row r="17" spans="1:38" ht="15.75" customHeight="1">
      <c r="A17" s="20"/>
      <c r="B17" s="92"/>
      <c r="C17" s="92"/>
      <c r="D17" s="92"/>
      <c r="E17" s="92"/>
      <c r="F17" s="92"/>
      <c r="G17" s="92"/>
      <c r="H17" s="92"/>
      <c r="I17" s="92"/>
      <c r="J17" s="92"/>
      <c r="L17" s="18"/>
      <c r="M17" s="18"/>
      <c r="N17" s="18"/>
      <c r="O17" s="26"/>
      <c r="P17" s="96" t="s">
        <v>36</v>
      </c>
      <c r="Q17" s="96"/>
      <c r="R17" s="96"/>
      <c r="S17" s="96"/>
      <c r="T17" s="97" t="s">
        <v>37</v>
      </c>
      <c r="U17" s="97"/>
      <c r="V17" s="97"/>
      <c r="W17" s="97" t="s">
        <v>38</v>
      </c>
      <c r="X17" s="97"/>
      <c r="Y17" s="97"/>
      <c r="Z17" s="97" t="s">
        <v>36</v>
      </c>
      <c r="AA17" s="97"/>
      <c r="AB17" s="97"/>
      <c r="AD17" s="30"/>
      <c r="AE17" s="31"/>
      <c r="AF17" s="30"/>
      <c r="AG17" s="14"/>
      <c r="AH17" s="32"/>
      <c r="AI17" s="14"/>
      <c r="AJ17" s="32"/>
      <c r="AK17" s="14"/>
      <c r="AL17" s="14"/>
    </row>
    <row r="18" spans="1:38" ht="15.75" customHeight="1">
      <c r="A18" s="20"/>
      <c r="L18" s="18"/>
      <c r="M18" s="18"/>
      <c r="N18" s="18"/>
      <c r="O18" s="26"/>
      <c r="P18" s="27"/>
      <c r="Q18" s="28"/>
      <c r="R18" s="28"/>
      <c r="S18" s="28"/>
      <c r="T18" s="28"/>
      <c r="U18" s="28"/>
      <c r="V18" s="28"/>
      <c r="W18" s="28"/>
      <c r="X18" s="27"/>
      <c r="Y18" s="27"/>
      <c r="Z18" s="27"/>
      <c r="AA18" s="27"/>
      <c r="AB18" s="27"/>
      <c r="AD18" s="30"/>
      <c r="AE18" s="31"/>
      <c r="AF18" s="30"/>
      <c r="AG18" s="14"/>
      <c r="AH18" s="32"/>
      <c r="AI18" s="14"/>
      <c r="AJ18" s="32"/>
      <c r="AK18" s="14"/>
      <c r="AL18" s="14"/>
    </row>
    <row r="19" spans="1:38" ht="15.75" customHeight="1">
      <c r="A19" s="20"/>
      <c r="B19" s="94" t="s">
        <v>39</v>
      </c>
      <c r="C19" s="94"/>
      <c r="D19" s="94"/>
      <c r="E19" s="94"/>
      <c r="F19" s="94"/>
      <c r="G19" s="94"/>
      <c r="H19" s="94"/>
      <c r="I19" s="94"/>
      <c r="J19" s="94"/>
      <c r="L19" s="18"/>
      <c r="M19" s="18"/>
      <c r="N19" s="18"/>
      <c r="O19" s="26"/>
      <c r="P19" s="95" t="s">
        <v>40</v>
      </c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D19" s="30"/>
      <c r="AE19" s="31"/>
      <c r="AF19" s="30"/>
      <c r="AG19" s="14"/>
      <c r="AH19" s="32"/>
      <c r="AI19" s="14"/>
      <c r="AJ19" s="32"/>
      <c r="AK19" s="14"/>
      <c r="AL19" s="14"/>
    </row>
    <row r="20" spans="1:38" ht="15.75" customHeight="1">
      <c r="A20" s="20"/>
      <c r="B20" s="94"/>
      <c r="C20" s="94"/>
      <c r="D20" s="94"/>
      <c r="E20" s="94"/>
      <c r="F20" s="94"/>
      <c r="G20" s="94"/>
      <c r="H20" s="94"/>
      <c r="I20" s="94"/>
      <c r="J20" s="94"/>
      <c r="L20" s="18"/>
      <c r="M20" s="18"/>
      <c r="N20" s="18"/>
      <c r="O20" s="26"/>
      <c r="P20" s="27"/>
      <c r="Q20" s="28"/>
      <c r="R20" s="28"/>
      <c r="S20" s="28"/>
      <c r="T20" s="28"/>
      <c r="U20" s="28"/>
      <c r="V20" s="28"/>
      <c r="W20" s="28"/>
      <c r="X20" s="27"/>
      <c r="Y20" s="27"/>
      <c r="Z20" s="27"/>
      <c r="AA20" s="27"/>
      <c r="AB20" s="27"/>
      <c r="AD20" s="30"/>
      <c r="AE20" s="31"/>
      <c r="AF20" s="30"/>
      <c r="AG20" s="14"/>
      <c r="AH20" s="32"/>
      <c r="AI20" s="14"/>
      <c r="AJ20" s="32"/>
      <c r="AK20" s="14"/>
      <c r="AL20" s="14"/>
    </row>
    <row r="21" spans="1:38" ht="15.75" customHeight="1">
      <c r="A21" s="20"/>
      <c r="P21" s="81" t="s">
        <v>5</v>
      </c>
      <c r="Q21" s="81" t="s">
        <v>41</v>
      </c>
      <c r="R21" s="79" t="s">
        <v>42</v>
      </c>
      <c r="S21" s="80"/>
      <c r="T21" s="79" t="s">
        <v>43</v>
      </c>
      <c r="U21" s="80"/>
      <c r="V21" s="33"/>
      <c r="W21" s="81" t="s">
        <v>5</v>
      </c>
      <c r="X21" s="81" t="s">
        <v>41</v>
      </c>
      <c r="Y21" s="79" t="s">
        <v>42</v>
      </c>
      <c r="Z21" s="80"/>
      <c r="AA21" s="79" t="s">
        <v>43</v>
      </c>
      <c r="AB21" s="80"/>
      <c r="AD21" s="30"/>
      <c r="AE21" s="31"/>
      <c r="AF21" s="30"/>
      <c r="AG21" s="14"/>
      <c r="AH21" s="32"/>
      <c r="AI21" s="14"/>
      <c r="AJ21" s="32"/>
      <c r="AK21" s="14"/>
      <c r="AL21" s="14"/>
    </row>
    <row r="22" spans="1:38" ht="15.75" customHeight="1">
      <c r="A22" s="20"/>
      <c r="B22" s="92" t="s">
        <v>81</v>
      </c>
      <c r="C22" s="92"/>
      <c r="D22" s="92"/>
      <c r="E22" s="92"/>
      <c r="F22" s="92"/>
      <c r="G22" s="92"/>
      <c r="H22" s="92"/>
      <c r="I22" s="92"/>
      <c r="J22" s="92"/>
      <c r="P22" s="82"/>
      <c r="Q22" s="82"/>
      <c r="R22" s="81" t="s">
        <v>44</v>
      </c>
      <c r="S22" s="81" t="s">
        <v>45</v>
      </c>
      <c r="T22" s="81" t="s">
        <v>44</v>
      </c>
      <c r="U22" s="81" t="s">
        <v>45</v>
      </c>
      <c r="V22" s="33"/>
      <c r="W22" s="82"/>
      <c r="X22" s="82"/>
      <c r="Y22" s="81" t="s">
        <v>44</v>
      </c>
      <c r="Z22" s="81" t="s">
        <v>45</v>
      </c>
      <c r="AA22" s="81" t="s">
        <v>44</v>
      </c>
      <c r="AB22" s="81" t="s">
        <v>45</v>
      </c>
      <c r="AD22" s="30"/>
      <c r="AE22" s="31"/>
      <c r="AF22" s="30"/>
      <c r="AG22" s="14"/>
      <c r="AH22" s="32"/>
      <c r="AI22" s="14"/>
      <c r="AJ22" s="32"/>
      <c r="AK22" s="14"/>
      <c r="AL22" s="14"/>
    </row>
    <row r="23" spans="1:38" ht="15.75" customHeight="1">
      <c r="A23" s="20"/>
      <c r="B23" s="92"/>
      <c r="C23" s="92"/>
      <c r="D23" s="92"/>
      <c r="E23" s="92"/>
      <c r="F23" s="92"/>
      <c r="G23" s="92"/>
      <c r="H23" s="92"/>
      <c r="I23" s="92"/>
      <c r="J23" s="92"/>
      <c r="P23" s="82"/>
      <c r="Q23" s="82"/>
      <c r="R23" s="82"/>
      <c r="S23" s="82"/>
      <c r="T23" s="82"/>
      <c r="U23" s="82"/>
      <c r="V23" s="33"/>
      <c r="W23" s="82"/>
      <c r="X23" s="82"/>
      <c r="Y23" s="82"/>
      <c r="Z23" s="82"/>
      <c r="AA23" s="82"/>
      <c r="AB23" s="82"/>
      <c r="AD23" s="30"/>
      <c r="AE23" s="31"/>
      <c r="AF23" s="30"/>
      <c r="AG23" s="14"/>
      <c r="AH23" s="32"/>
      <c r="AI23" s="14"/>
      <c r="AJ23" s="32"/>
      <c r="AK23" s="14"/>
      <c r="AL23" s="14"/>
    </row>
    <row r="24" spans="1:38" ht="15.75" customHeight="1">
      <c r="A24" s="20"/>
      <c r="P24" s="82"/>
      <c r="Q24" s="82"/>
      <c r="R24" s="82"/>
      <c r="S24" s="82"/>
      <c r="T24" s="82"/>
      <c r="U24" s="82"/>
      <c r="V24" s="33"/>
      <c r="W24" s="82"/>
      <c r="X24" s="82"/>
      <c r="Y24" s="82"/>
      <c r="Z24" s="82"/>
      <c r="AA24" s="82"/>
      <c r="AB24" s="82"/>
      <c r="AD24" s="30"/>
      <c r="AE24" s="31"/>
      <c r="AF24" s="30"/>
      <c r="AG24" s="14"/>
      <c r="AH24" s="32"/>
      <c r="AI24" s="14"/>
      <c r="AJ24" s="32"/>
      <c r="AK24" s="14"/>
      <c r="AL24" s="14"/>
    </row>
    <row r="25" spans="1:38" ht="15.75" customHeight="1">
      <c r="A25" s="20"/>
      <c r="P25" s="82"/>
      <c r="Q25" s="82"/>
      <c r="R25" s="82"/>
      <c r="S25" s="82"/>
      <c r="T25" s="82"/>
      <c r="U25" s="82"/>
      <c r="V25" s="33"/>
      <c r="W25" s="82"/>
      <c r="X25" s="82"/>
      <c r="Y25" s="82"/>
      <c r="Z25" s="82"/>
      <c r="AA25" s="82"/>
      <c r="AB25" s="82"/>
      <c r="AD25" s="30"/>
      <c r="AE25" s="31"/>
      <c r="AF25" s="30"/>
      <c r="AG25" s="14"/>
      <c r="AH25" s="32"/>
      <c r="AI25" s="14"/>
      <c r="AJ25" s="32"/>
      <c r="AK25" s="14"/>
      <c r="AL25" s="14"/>
    </row>
    <row r="26" spans="1:38" ht="15.75" customHeight="1">
      <c r="A26" s="20"/>
      <c r="B26" s="92" t="s">
        <v>46</v>
      </c>
      <c r="C26" s="92"/>
      <c r="D26" s="92"/>
      <c r="E26" s="92"/>
      <c r="F26" s="92"/>
      <c r="G26" s="92"/>
      <c r="H26" s="92"/>
      <c r="I26" s="92"/>
      <c r="J26" s="92"/>
      <c r="P26" s="83"/>
      <c r="Q26" s="83"/>
      <c r="R26" s="83"/>
      <c r="S26" s="83"/>
      <c r="T26" s="83"/>
      <c r="U26" s="83"/>
      <c r="V26" s="34"/>
      <c r="W26" s="83"/>
      <c r="X26" s="83"/>
      <c r="Y26" s="83"/>
      <c r="Z26" s="83"/>
      <c r="AA26" s="83"/>
      <c r="AB26" s="83"/>
      <c r="AC26" s="29"/>
      <c r="AD26" s="30"/>
      <c r="AE26" s="31"/>
      <c r="AF26" s="30"/>
      <c r="AG26" s="14"/>
      <c r="AH26" s="32"/>
      <c r="AI26" s="14"/>
      <c r="AJ26" s="32"/>
      <c r="AK26" s="14"/>
      <c r="AL26" s="14"/>
    </row>
    <row r="27" spans="1:38" ht="15.75" customHeight="1">
      <c r="A27" s="20"/>
      <c r="B27" s="92"/>
      <c r="C27" s="92"/>
      <c r="D27" s="92"/>
      <c r="E27" s="92"/>
      <c r="F27" s="92"/>
      <c r="G27" s="92"/>
      <c r="H27" s="92"/>
      <c r="I27" s="92"/>
      <c r="J27" s="92"/>
      <c r="N27" s="1">
        <v>180</v>
      </c>
      <c r="P27" s="35">
        <v>1</v>
      </c>
      <c r="Q27" s="36">
        <v>0.125</v>
      </c>
      <c r="R27" s="35">
        <v>0</v>
      </c>
      <c r="S27" s="35" t="s">
        <v>47</v>
      </c>
      <c r="T27" s="35">
        <v>0</v>
      </c>
      <c r="U27" s="35" t="s">
        <v>47</v>
      </c>
      <c r="V27" s="37">
        <f>R27+R28</f>
        <v>0</v>
      </c>
      <c r="W27" s="38">
        <v>2</v>
      </c>
      <c r="X27" s="36">
        <v>0.125</v>
      </c>
      <c r="Y27" s="35">
        <v>0</v>
      </c>
      <c r="Z27" s="35" t="s">
        <v>47</v>
      </c>
      <c r="AA27" s="35">
        <v>0</v>
      </c>
      <c r="AB27" s="35" t="s">
        <v>47</v>
      </c>
      <c r="AC27" s="37">
        <f>Y27+Y28</f>
        <v>0</v>
      </c>
      <c r="AD27" s="30"/>
      <c r="AE27" s="31"/>
      <c r="AF27" s="30"/>
      <c r="AG27" s="14"/>
      <c r="AH27" s="32"/>
      <c r="AI27" s="14"/>
      <c r="AJ27" s="32"/>
      <c r="AK27" s="14"/>
      <c r="AL27" s="14"/>
    </row>
    <row r="28" spans="1:38" ht="15.75" customHeight="1">
      <c r="A28" s="20"/>
      <c r="B28" s="92" t="s">
        <v>153</v>
      </c>
      <c r="C28" s="92"/>
      <c r="D28" s="92"/>
      <c r="E28" s="92"/>
      <c r="F28" s="92"/>
      <c r="G28" s="92"/>
      <c r="H28" s="92"/>
      <c r="I28" s="92"/>
      <c r="J28" s="92"/>
      <c r="N28" s="1">
        <v>210</v>
      </c>
      <c r="P28" s="22">
        <v>1</v>
      </c>
      <c r="Q28" s="39">
        <v>0.14583333333333301</v>
      </c>
      <c r="R28" s="35">
        <v>0</v>
      </c>
      <c r="S28" s="35" t="s">
        <v>47</v>
      </c>
      <c r="T28" s="35">
        <v>0</v>
      </c>
      <c r="U28" s="35" t="s">
        <v>47</v>
      </c>
      <c r="V28" s="37">
        <f t="shared" ref="V28:V73" si="0">R28+R29</f>
        <v>0</v>
      </c>
      <c r="W28" s="40">
        <v>2</v>
      </c>
      <c r="X28" s="39">
        <v>0.14583333333333301</v>
      </c>
      <c r="Y28" s="35">
        <v>0</v>
      </c>
      <c r="Z28" s="35" t="s">
        <v>47</v>
      </c>
      <c r="AA28" s="35">
        <v>0</v>
      </c>
      <c r="AB28" s="35" t="s">
        <v>47</v>
      </c>
      <c r="AC28" s="37">
        <f t="shared" ref="AC28:AC73" si="1">Y28+Y29</f>
        <v>0</v>
      </c>
      <c r="AD28" s="30"/>
      <c r="AE28" s="31"/>
      <c r="AF28" s="30"/>
      <c r="AG28" s="14"/>
      <c r="AH28" s="32"/>
      <c r="AI28" s="14"/>
      <c r="AJ28" s="32"/>
      <c r="AK28" s="14"/>
      <c r="AL28" s="14"/>
    </row>
    <row r="29" spans="1:38" ht="15.75" customHeight="1">
      <c r="A29" s="20"/>
      <c r="B29" s="92"/>
      <c r="C29" s="92"/>
      <c r="D29" s="92"/>
      <c r="E29" s="92"/>
      <c r="F29" s="92"/>
      <c r="G29" s="92"/>
      <c r="H29" s="92"/>
      <c r="I29" s="92"/>
      <c r="J29" s="92"/>
      <c r="N29" s="1">
        <v>240</v>
      </c>
      <c r="P29" s="22">
        <v>1</v>
      </c>
      <c r="Q29" s="39">
        <v>0.16666666666666699</v>
      </c>
      <c r="R29" s="35">
        <v>0</v>
      </c>
      <c r="S29" s="35" t="s">
        <v>47</v>
      </c>
      <c r="T29" s="35">
        <v>0</v>
      </c>
      <c r="U29" s="35" t="s">
        <v>47</v>
      </c>
      <c r="V29" s="37">
        <f t="shared" si="0"/>
        <v>0</v>
      </c>
      <c r="W29" s="40">
        <v>2</v>
      </c>
      <c r="X29" s="39">
        <v>0.16666666666666699</v>
      </c>
      <c r="Y29" s="35">
        <v>0</v>
      </c>
      <c r="Z29" s="35" t="s">
        <v>47</v>
      </c>
      <c r="AA29" s="35">
        <v>0</v>
      </c>
      <c r="AB29" s="35" t="s">
        <v>47</v>
      </c>
      <c r="AC29" s="37">
        <f t="shared" si="1"/>
        <v>0</v>
      </c>
      <c r="AD29" s="30"/>
      <c r="AE29" s="31"/>
      <c r="AF29" s="30"/>
      <c r="AG29" s="14"/>
      <c r="AH29" s="32"/>
      <c r="AI29" s="14"/>
      <c r="AJ29" s="32"/>
      <c r="AK29" s="14"/>
      <c r="AL29" s="14"/>
    </row>
    <row r="30" spans="1:38" ht="15.75" customHeight="1">
      <c r="A30" s="20"/>
      <c r="B30" s="92" t="s">
        <v>194</v>
      </c>
      <c r="C30" s="92"/>
      <c r="D30" s="92"/>
      <c r="E30" s="92"/>
      <c r="F30" s="92"/>
      <c r="G30" s="92"/>
      <c r="H30" s="92"/>
      <c r="I30" s="92"/>
      <c r="J30" s="92"/>
      <c r="N30" s="1">
        <v>270</v>
      </c>
      <c r="P30" s="22">
        <v>1</v>
      </c>
      <c r="Q30" s="39">
        <v>0.1875</v>
      </c>
      <c r="R30" s="35">
        <v>0</v>
      </c>
      <c r="S30" s="35" t="s">
        <v>47</v>
      </c>
      <c r="T30" s="35">
        <v>0</v>
      </c>
      <c r="U30" s="35" t="s">
        <v>47</v>
      </c>
      <c r="V30" s="37">
        <f t="shared" si="0"/>
        <v>1</v>
      </c>
      <c r="W30" s="40">
        <v>2</v>
      </c>
      <c r="X30" s="39">
        <v>0.1875</v>
      </c>
      <c r="Y30" s="35">
        <v>0</v>
      </c>
      <c r="Z30" s="35" t="s">
        <v>47</v>
      </c>
      <c r="AA30" s="35">
        <v>0</v>
      </c>
      <c r="AB30" s="35" t="s">
        <v>47</v>
      </c>
      <c r="AC30" s="37">
        <f t="shared" si="1"/>
        <v>0</v>
      </c>
      <c r="AD30" s="30"/>
      <c r="AE30" s="31"/>
      <c r="AF30" s="30"/>
      <c r="AG30" s="14"/>
      <c r="AH30" s="32"/>
      <c r="AI30" s="14"/>
      <c r="AJ30" s="32"/>
      <c r="AK30" s="14"/>
      <c r="AL30" s="14"/>
    </row>
    <row r="31" spans="1:38" ht="15.75" customHeight="1">
      <c r="A31" s="20"/>
      <c r="B31" s="92"/>
      <c r="C31" s="92"/>
      <c r="D31" s="92"/>
      <c r="E31" s="92"/>
      <c r="F31" s="92"/>
      <c r="G31" s="92"/>
      <c r="H31" s="92"/>
      <c r="I31" s="92"/>
      <c r="J31" s="92"/>
      <c r="N31" s="1">
        <v>300</v>
      </c>
      <c r="P31" s="22">
        <v>1</v>
      </c>
      <c r="Q31" s="39">
        <v>0.20833333333333334</v>
      </c>
      <c r="R31" s="35">
        <v>1</v>
      </c>
      <c r="S31" s="44" t="s">
        <v>70</v>
      </c>
      <c r="T31" s="35">
        <v>1</v>
      </c>
      <c r="U31" s="35" t="s">
        <v>70</v>
      </c>
      <c r="V31" s="37">
        <f t="shared" si="0"/>
        <v>3</v>
      </c>
      <c r="W31" s="40">
        <v>2</v>
      </c>
      <c r="X31" s="41">
        <v>0.20833333333333334</v>
      </c>
      <c r="Y31" s="35">
        <v>0</v>
      </c>
      <c r="Z31" s="35" t="s">
        <v>47</v>
      </c>
      <c r="AA31" s="35">
        <v>0</v>
      </c>
      <c r="AB31" s="35" t="s">
        <v>47</v>
      </c>
      <c r="AC31" s="37">
        <f t="shared" si="1"/>
        <v>1</v>
      </c>
      <c r="AD31" s="30"/>
      <c r="AE31" s="31"/>
      <c r="AF31" s="30"/>
      <c r="AG31" s="14"/>
      <c r="AH31" s="32"/>
      <c r="AI31" s="14"/>
      <c r="AJ31" s="32"/>
      <c r="AK31" s="14"/>
      <c r="AL31" s="14"/>
    </row>
    <row r="32" spans="1:38" ht="15.75" customHeight="1">
      <c r="A32" s="20"/>
      <c r="B32" s="20"/>
      <c r="C32" s="20"/>
      <c r="D32" s="20"/>
      <c r="E32" s="20"/>
      <c r="F32" s="20"/>
      <c r="G32" s="20"/>
      <c r="H32" s="20"/>
      <c r="I32" s="20"/>
      <c r="N32" s="42">
        <v>330</v>
      </c>
      <c r="P32" s="35">
        <v>1</v>
      </c>
      <c r="Q32" s="36">
        <v>0.22916666666666666</v>
      </c>
      <c r="R32" s="35">
        <v>2</v>
      </c>
      <c r="S32" s="44" t="s">
        <v>70</v>
      </c>
      <c r="T32" s="35">
        <v>2</v>
      </c>
      <c r="U32" s="35" t="s">
        <v>70</v>
      </c>
      <c r="V32" s="37">
        <f t="shared" si="0"/>
        <v>3</v>
      </c>
      <c r="W32" s="38">
        <v>2</v>
      </c>
      <c r="X32" s="43">
        <v>0.22916666666666666</v>
      </c>
      <c r="Y32" s="35">
        <v>1</v>
      </c>
      <c r="Z32" s="35" t="s">
        <v>49</v>
      </c>
      <c r="AA32" s="35">
        <v>1</v>
      </c>
      <c r="AB32" s="35" t="s">
        <v>49</v>
      </c>
      <c r="AC32" s="37">
        <f t="shared" si="1"/>
        <v>2</v>
      </c>
      <c r="AD32" s="30"/>
      <c r="AE32" s="31"/>
      <c r="AF32" s="30"/>
      <c r="AG32" s="14"/>
      <c r="AH32" s="32"/>
      <c r="AI32" s="14"/>
      <c r="AJ32" s="32"/>
      <c r="AK32" s="14"/>
      <c r="AL32" s="14"/>
    </row>
    <row r="33" spans="1:38" ht="15.75" customHeight="1">
      <c r="A33" s="20"/>
      <c r="B33" s="94" t="s">
        <v>48</v>
      </c>
      <c r="C33" s="94"/>
      <c r="D33" s="94"/>
      <c r="E33" s="94"/>
      <c r="F33" s="94"/>
      <c r="G33" s="94"/>
      <c r="H33" s="94"/>
      <c r="I33" s="94"/>
      <c r="J33" s="94"/>
      <c r="N33" s="42">
        <v>360</v>
      </c>
      <c r="P33" s="35">
        <v>1</v>
      </c>
      <c r="Q33" s="36">
        <v>0.25</v>
      </c>
      <c r="R33" s="35">
        <v>1</v>
      </c>
      <c r="S33" s="35" t="s">
        <v>70</v>
      </c>
      <c r="T33" s="35">
        <v>1</v>
      </c>
      <c r="U33" s="35" t="s">
        <v>70</v>
      </c>
      <c r="V33" s="37">
        <f t="shared" si="0"/>
        <v>3</v>
      </c>
      <c r="W33" s="38">
        <v>2</v>
      </c>
      <c r="X33" s="43">
        <v>0.25</v>
      </c>
      <c r="Y33" s="35">
        <v>1</v>
      </c>
      <c r="Z33" s="35" t="s">
        <v>49</v>
      </c>
      <c r="AA33" s="35">
        <v>1</v>
      </c>
      <c r="AB33" s="35" t="s">
        <v>49</v>
      </c>
      <c r="AC33" s="37">
        <f t="shared" si="1"/>
        <v>2</v>
      </c>
      <c r="AD33" s="30"/>
      <c r="AE33" s="31"/>
      <c r="AF33" s="30"/>
      <c r="AG33" s="14"/>
      <c r="AH33" s="32"/>
      <c r="AI33" s="14"/>
      <c r="AJ33" s="32"/>
      <c r="AK33" s="14"/>
      <c r="AL33" s="14"/>
    </row>
    <row r="34" spans="1:38" ht="15.75" customHeight="1">
      <c r="A34" s="20"/>
      <c r="B34" s="94"/>
      <c r="C34" s="94"/>
      <c r="D34" s="94"/>
      <c r="E34" s="94"/>
      <c r="F34" s="94"/>
      <c r="G34" s="94"/>
      <c r="H34" s="94"/>
      <c r="I34" s="94"/>
      <c r="J34" s="94"/>
      <c r="N34" s="1">
        <v>390</v>
      </c>
      <c r="O34" s="7"/>
      <c r="P34" s="35">
        <v>1</v>
      </c>
      <c r="Q34" s="36">
        <v>0.27083333333333331</v>
      </c>
      <c r="R34" s="35">
        <v>2</v>
      </c>
      <c r="S34" s="35" t="s">
        <v>70</v>
      </c>
      <c r="T34" s="35">
        <v>2</v>
      </c>
      <c r="U34" s="35" t="s">
        <v>70</v>
      </c>
      <c r="V34" s="37">
        <f t="shared" si="0"/>
        <v>5</v>
      </c>
      <c r="W34" s="38">
        <v>2</v>
      </c>
      <c r="X34" s="43">
        <v>0.27083333333333331</v>
      </c>
      <c r="Y34" s="35">
        <v>1</v>
      </c>
      <c r="Z34" s="35" t="s">
        <v>49</v>
      </c>
      <c r="AA34" s="35">
        <v>1</v>
      </c>
      <c r="AB34" s="35" t="s">
        <v>49</v>
      </c>
      <c r="AC34" s="37">
        <f t="shared" si="1"/>
        <v>2</v>
      </c>
      <c r="AD34" s="30"/>
      <c r="AE34" s="31"/>
      <c r="AF34" s="30"/>
      <c r="AG34" s="14"/>
      <c r="AH34" s="32"/>
      <c r="AI34" s="14"/>
      <c r="AJ34" s="32"/>
      <c r="AK34" s="14"/>
      <c r="AL34" s="14"/>
    </row>
    <row r="35" spans="1:38" ht="15.75" customHeight="1">
      <c r="A35" s="20"/>
      <c r="B35" s="93" t="s">
        <v>51</v>
      </c>
      <c r="C35" s="93"/>
      <c r="D35" s="93"/>
      <c r="E35" s="91">
        <v>9.9700000000000006</v>
      </c>
      <c r="F35" s="20"/>
      <c r="G35" s="20"/>
      <c r="H35" s="20"/>
      <c r="I35" s="20"/>
      <c r="N35" s="1">
        <v>420</v>
      </c>
      <c r="O35" s="7"/>
      <c r="P35" s="35">
        <v>1</v>
      </c>
      <c r="Q35" s="36">
        <v>0.29166666666666669</v>
      </c>
      <c r="R35" s="35">
        <v>3</v>
      </c>
      <c r="S35" s="35">
        <v>10</v>
      </c>
      <c r="T35" s="35">
        <v>3</v>
      </c>
      <c r="U35" s="35">
        <v>10</v>
      </c>
      <c r="V35" s="37">
        <f t="shared" si="0"/>
        <v>6</v>
      </c>
      <c r="W35" s="38">
        <v>2</v>
      </c>
      <c r="X35" s="43">
        <v>0.29166666666666669</v>
      </c>
      <c r="Y35" s="35">
        <v>1</v>
      </c>
      <c r="Z35" s="35" t="s">
        <v>73</v>
      </c>
      <c r="AA35" s="35">
        <v>1</v>
      </c>
      <c r="AB35" s="35" t="s">
        <v>73</v>
      </c>
      <c r="AC35" s="37">
        <f t="shared" si="1"/>
        <v>2</v>
      </c>
      <c r="AD35" s="30"/>
      <c r="AE35" s="31"/>
      <c r="AF35" s="30"/>
      <c r="AG35" s="14"/>
      <c r="AH35" s="32"/>
      <c r="AI35" s="14"/>
      <c r="AJ35" s="32"/>
      <c r="AK35" s="14"/>
      <c r="AL35" s="14"/>
    </row>
    <row r="36" spans="1:38" ht="15.75" customHeight="1">
      <c r="A36" s="20"/>
      <c r="B36" s="93"/>
      <c r="C36" s="93"/>
      <c r="D36" s="93"/>
      <c r="E36" s="91"/>
      <c r="F36" s="20"/>
      <c r="G36" s="20"/>
      <c r="H36" s="20"/>
      <c r="I36" s="20"/>
      <c r="N36" s="1">
        <v>450</v>
      </c>
      <c r="P36" s="22">
        <v>1</v>
      </c>
      <c r="Q36" s="39">
        <v>0.3125</v>
      </c>
      <c r="R36" s="35">
        <v>3</v>
      </c>
      <c r="S36" s="35">
        <v>10</v>
      </c>
      <c r="T36" s="35">
        <v>3</v>
      </c>
      <c r="U36" s="35">
        <v>10</v>
      </c>
      <c r="V36" s="37">
        <f t="shared" si="0"/>
        <v>6</v>
      </c>
      <c r="W36" s="40">
        <v>2</v>
      </c>
      <c r="X36" s="41">
        <v>0.3125</v>
      </c>
      <c r="Y36" s="35">
        <v>1</v>
      </c>
      <c r="Z36" s="35" t="s">
        <v>73</v>
      </c>
      <c r="AA36" s="35">
        <v>1</v>
      </c>
      <c r="AB36" s="35" t="s">
        <v>73</v>
      </c>
      <c r="AC36" s="37">
        <f t="shared" si="1"/>
        <v>3</v>
      </c>
      <c r="AD36" s="14"/>
      <c r="AE36" s="14"/>
      <c r="AF36" s="14"/>
      <c r="AG36" s="14"/>
      <c r="AH36" s="15"/>
      <c r="AI36" s="14"/>
      <c r="AJ36" s="14"/>
      <c r="AK36" s="14"/>
      <c r="AL36" s="14"/>
    </row>
    <row r="37" spans="1:38" ht="15.75" customHeight="1">
      <c r="B37" s="93" t="s">
        <v>52</v>
      </c>
      <c r="C37" s="93"/>
      <c r="D37" s="93"/>
      <c r="E37" s="91">
        <v>10.78</v>
      </c>
      <c r="F37" s="20"/>
      <c r="G37" s="20"/>
      <c r="H37" s="20"/>
      <c r="I37" s="20"/>
      <c r="N37" s="1">
        <v>480</v>
      </c>
      <c r="P37" s="22">
        <v>1</v>
      </c>
      <c r="Q37" s="39">
        <v>0.33333333333333331</v>
      </c>
      <c r="R37" s="35">
        <v>3</v>
      </c>
      <c r="S37" s="35">
        <v>10</v>
      </c>
      <c r="T37" s="35">
        <v>3</v>
      </c>
      <c r="U37" s="35">
        <v>10</v>
      </c>
      <c r="V37" s="37">
        <f t="shared" si="0"/>
        <v>6</v>
      </c>
      <c r="W37" s="40">
        <v>2</v>
      </c>
      <c r="X37" s="41">
        <v>0.33333333333333331</v>
      </c>
      <c r="Y37" s="35">
        <v>2</v>
      </c>
      <c r="Z37" s="35" t="s">
        <v>73</v>
      </c>
      <c r="AA37" s="35">
        <v>2</v>
      </c>
      <c r="AB37" s="35" t="s">
        <v>73</v>
      </c>
      <c r="AC37" s="37">
        <f t="shared" si="1"/>
        <v>3</v>
      </c>
    </row>
    <row r="38" spans="1:38" ht="15.75" customHeight="1">
      <c r="A38" s="20"/>
      <c r="B38" s="93"/>
      <c r="C38" s="93"/>
      <c r="D38" s="93"/>
      <c r="E38" s="91"/>
      <c r="F38" s="45"/>
      <c r="G38" s="45"/>
      <c r="H38" s="45"/>
      <c r="I38" s="45"/>
      <c r="N38" s="1">
        <v>510</v>
      </c>
      <c r="P38" s="22">
        <v>1</v>
      </c>
      <c r="Q38" s="39">
        <v>0.35416666666666669</v>
      </c>
      <c r="R38" s="35">
        <v>3</v>
      </c>
      <c r="S38" s="35">
        <v>10</v>
      </c>
      <c r="T38" s="35">
        <v>3</v>
      </c>
      <c r="U38" s="35">
        <v>10</v>
      </c>
      <c r="V38" s="37">
        <f t="shared" si="0"/>
        <v>6</v>
      </c>
      <c r="W38" s="40">
        <v>2</v>
      </c>
      <c r="X38" s="41">
        <v>0.35416666666666669</v>
      </c>
      <c r="Y38" s="35">
        <v>1</v>
      </c>
      <c r="Z38" s="35" t="s">
        <v>73</v>
      </c>
      <c r="AA38" s="35">
        <v>1</v>
      </c>
      <c r="AB38" s="35" t="s">
        <v>73</v>
      </c>
      <c r="AC38" s="37">
        <f t="shared" si="1"/>
        <v>2</v>
      </c>
    </row>
    <row r="39" spans="1:38" ht="15.75" customHeight="1">
      <c r="A39" s="20"/>
      <c r="B39" s="85" t="s">
        <v>53</v>
      </c>
      <c r="C39" s="85"/>
      <c r="D39" s="85"/>
      <c r="E39" s="91">
        <v>20.75</v>
      </c>
      <c r="F39" s="20"/>
      <c r="G39" s="20"/>
      <c r="H39" s="20"/>
      <c r="I39" s="20"/>
      <c r="N39" s="1">
        <v>540</v>
      </c>
      <c r="P39" s="22">
        <v>1</v>
      </c>
      <c r="Q39" s="39">
        <v>0.375</v>
      </c>
      <c r="R39" s="35">
        <v>3</v>
      </c>
      <c r="S39" s="35">
        <v>10</v>
      </c>
      <c r="T39" s="35">
        <v>3</v>
      </c>
      <c r="U39" s="35">
        <v>10</v>
      </c>
      <c r="V39" s="37">
        <f t="shared" si="0"/>
        <v>4</v>
      </c>
      <c r="W39" s="40">
        <v>2</v>
      </c>
      <c r="X39" s="41">
        <v>0.375</v>
      </c>
      <c r="Y39" s="35">
        <v>1</v>
      </c>
      <c r="Z39" s="35" t="s">
        <v>73</v>
      </c>
      <c r="AA39" s="35">
        <v>1</v>
      </c>
      <c r="AB39" s="35" t="s">
        <v>73</v>
      </c>
      <c r="AC39" s="37">
        <f t="shared" si="1"/>
        <v>3</v>
      </c>
    </row>
    <row r="40" spans="1:38" ht="15.75" customHeight="1">
      <c r="A40" s="20"/>
      <c r="B40" s="85"/>
      <c r="C40" s="85"/>
      <c r="D40" s="85"/>
      <c r="E40" s="91"/>
      <c r="F40" s="20"/>
      <c r="G40" s="20"/>
      <c r="H40" s="20"/>
      <c r="I40" s="20"/>
      <c r="L40" s="14"/>
      <c r="N40" s="1">
        <v>570</v>
      </c>
      <c r="P40" s="22">
        <v>1</v>
      </c>
      <c r="Q40" s="39">
        <v>0.39583333333333331</v>
      </c>
      <c r="R40" s="35">
        <v>1</v>
      </c>
      <c r="S40" s="35" t="s">
        <v>70</v>
      </c>
      <c r="T40" s="35">
        <v>1</v>
      </c>
      <c r="U40" s="35" t="s">
        <v>70</v>
      </c>
      <c r="V40" s="37">
        <f t="shared" si="0"/>
        <v>3</v>
      </c>
      <c r="W40" s="40">
        <v>2</v>
      </c>
      <c r="X40" s="41">
        <v>0.39583333333333331</v>
      </c>
      <c r="Y40" s="35">
        <v>2</v>
      </c>
      <c r="Z40" s="35" t="s">
        <v>73</v>
      </c>
      <c r="AA40" s="35">
        <v>2</v>
      </c>
      <c r="AB40" s="35" t="s">
        <v>73</v>
      </c>
      <c r="AC40" s="37">
        <f t="shared" si="1"/>
        <v>3</v>
      </c>
    </row>
    <row r="41" spans="1:38" ht="15.75" customHeight="1">
      <c r="A41" s="20"/>
      <c r="B41" s="85"/>
      <c r="C41" s="85"/>
      <c r="D41" s="85"/>
      <c r="E41" s="86"/>
      <c r="F41" s="46"/>
      <c r="G41" s="46"/>
      <c r="H41" s="46"/>
      <c r="I41" s="46"/>
      <c r="N41" s="1">
        <v>600</v>
      </c>
      <c r="P41" s="22">
        <v>1</v>
      </c>
      <c r="Q41" s="39">
        <v>0.41666666666666669</v>
      </c>
      <c r="R41" s="35">
        <v>2</v>
      </c>
      <c r="S41" s="35" t="s">
        <v>70</v>
      </c>
      <c r="T41" s="35">
        <v>2</v>
      </c>
      <c r="U41" s="35" t="s">
        <v>70</v>
      </c>
      <c r="V41" s="37">
        <f t="shared" si="0"/>
        <v>3</v>
      </c>
      <c r="W41" s="40">
        <v>2</v>
      </c>
      <c r="X41" s="41">
        <v>0.41666666666666669</v>
      </c>
      <c r="Y41" s="35">
        <v>1</v>
      </c>
      <c r="Z41" s="35" t="s">
        <v>73</v>
      </c>
      <c r="AA41" s="35">
        <v>1</v>
      </c>
      <c r="AB41" s="35" t="s">
        <v>73</v>
      </c>
      <c r="AC41" s="37">
        <f t="shared" si="1"/>
        <v>2</v>
      </c>
    </row>
    <row r="42" spans="1:38" ht="15.75" customHeight="1">
      <c r="A42" s="20"/>
      <c r="B42" s="85"/>
      <c r="C42" s="85"/>
      <c r="D42" s="85"/>
      <c r="E42" s="86"/>
      <c r="F42" s="20"/>
      <c r="G42" s="20"/>
      <c r="H42" s="20"/>
      <c r="I42" s="20"/>
      <c r="N42" s="1">
        <v>630</v>
      </c>
      <c r="P42" s="22">
        <v>1</v>
      </c>
      <c r="Q42" s="39">
        <v>0.4375</v>
      </c>
      <c r="R42" s="35">
        <v>1</v>
      </c>
      <c r="S42" s="35" t="s">
        <v>70</v>
      </c>
      <c r="T42" s="35">
        <v>1</v>
      </c>
      <c r="U42" s="35" t="s">
        <v>70</v>
      </c>
      <c r="V42" s="37">
        <f t="shared" si="0"/>
        <v>3</v>
      </c>
      <c r="W42" s="40">
        <v>2</v>
      </c>
      <c r="X42" s="41">
        <v>0.4375</v>
      </c>
      <c r="Y42" s="35">
        <v>1</v>
      </c>
      <c r="Z42" s="35" t="s">
        <v>73</v>
      </c>
      <c r="AA42" s="35">
        <v>1</v>
      </c>
      <c r="AB42" s="35" t="s">
        <v>73</v>
      </c>
      <c r="AC42" s="37">
        <f t="shared" si="1"/>
        <v>3</v>
      </c>
    </row>
    <row r="43" spans="1:38" ht="15.75" customHeight="1">
      <c r="A43" s="20"/>
      <c r="B43" s="20"/>
      <c r="C43" s="20"/>
      <c r="D43" s="20"/>
      <c r="E43" s="20"/>
      <c r="F43" s="20"/>
      <c r="G43" s="20"/>
      <c r="H43" s="20"/>
      <c r="I43" s="20"/>
      <c r="N43" s="1">
        <v>660</v>
      </c>
      <c r="P43" s="22">
        <v>1</v>
      </c>
      <c r="Q43" s="39">
        <v>0.45833333333333298</v>
      </c>
      <c r="R43" s="35">
        <v>2</v>
      </c>
      <c r="S43" s="35" t="s">
        <v>70</v>
      </c>
      <c r="T43" s="35">
        <v>2</v>
      </c>
      <c r="U43" s="35" t="s">
        <v>70</v>
      </c>
      <c r="V43" s="37">
        <f t="shared" si="0"/>
        <v>3</v>
      </c>
      <c r="W43" s="40">
        <v>2</v>
      </c>
      <c r="X43" s="41">
        <v>0.45833333333333298</v>
      </c>
      <c r="Y43" s="35">
        <v>2</v>
      </c>
      <c r="Z43" s="35" t="s">
        <v>73</v>
      </c>
      <c r="AA43" s="35">
        <v>2</v>
      </c>
      <c r="AB43" s="35" t="s">
        <v>73</v>
      </c>
      <c r="AC43" s="37">
        <f t="shared" si="1"/>
        <v>3</v>
      </c>
    </row>
    <row r="44" spans="1:38" ht="15.75" customHeight="1">
      <c r="A44" s="20"/>
      <c r="B44" s="20"/>
      <c r="C44" s="20"/>
      <c r="D44" s="20"/>
      <c r="E44" s="20"/>
      <c r="F44" s="20"/>
      <c r="G44" s="20"/>
      <c r="H44" s="20"/>
      <c r="I44" s="20"/>
      <c r="N44" s="1">
        <v>690</v>
      </c>
      <c r="P44" s="22">
        <v>1</v>
      </c>
      <c r="Q44" s="39">
        <v>0.47916666666666702</v>
      </c>
      <c r="R44" s="35">
        <v>1</v>
      </c>
      <c r="S44" s="35" t="s">
        <v>70</v>
      </c>
      <c r="T44" s="35">
        <v>1</v>
      </c>
      <c r="U44" s="35" t="s">
        <v>70</v>
      </c>
      <c r="V44" s="37">
        <f t="shared" si="0"/>
        <v>3</v>
      </c>
      <c r="W44" s="40">
        <v>2</v>
      </c>
      <c r="X44" s="41">
        <v>0.47916666666666702</v>
      </c>
      <c r="Y44" s="35">
        <v>1</v>
      </c>
      <c r="Z44" s="35" t="s">
        <v>73</v>
      </c>
      <c r="AA44" s="35">
        <v>1</v>
      </c>
      <c r="AB44" s="35" t="s">
        <v>73</v>
      </c>
      <c r="AC44" s="37">
        <f t="shared" si="1"/>
        <v>2</v>
      </c>
    </row>
    <row r="45" spans="1:38" ht="15.75" customHeight="1">
      <c r="A45" s="20"/>
      <c r="B45" s="20"/>
      <c r="C45" s="20"/>
      <c r="D45" s="20"/>
      <c r="E45" s="20"/>
      <c r="F45" s="20"/>
      <c r="G45" s="20"/>
      <c r="H45" s="20"/>
      <c r="I45" s="20"/>
      <c r="N45" s="1">
        <v>720</v>
      </c>
      <c r="P45" s="22">
        <v>1</v>
      </c>
      <c r="Q45" s="39">
        <v>0.5</v>
      </c>
      <c r="R45" s="35">
        <v>2</v>
      </c>
      <c r="S45" s="35" t="s">
        <v>70</v>
      </c>
      <c r="T45" s="35">
        <v>2</v>
      </c>
      <c r="U45" s="35" t="s">
        <v>70</v>
      </c>
      <c r="V45" s="37">
        <f t="shared" si="0"/>
        <v>3</v>
      </c>
      <c r="W45" s="40">
        <v>2</v>
      </c>
      <c r="X45" s="41">
        <v>0.5</v>
      </c>
      <c r="Y45" s="35">
        <v>1</v>
      </c>
      <c r="Z45" s="35" t="s">
        <v>73</v>
      </c>
      <c r="AA45" s="35">
        <v>1</v>
      </c>
      <c r="AB45" s="35" t="s">
        <v>73</v>
      </c>
      <c r="AC45" s="37">
        <f t="shared" si="1"/>
        <v>3</v>
      </c>
    </row>
    <row r="46" spans="1:38" ht="15.75" customHeight="1">
      <c r="A46" s="20"/>
      <c r="B46" s="20"/>
      <c r="C46" s="20"/>
      <c r="D46" s="20"/>
      <c r="E46" s="20"/>
      <c r="F46" s="20"/>
      <c r="G46" s="20"/>
      <c r="H46" s="20"/>
      <c r="I46" s="20"/>
      <c r="N46" s="1">
        <v>750</v>
      </c>
      <c r="P46" s="22">
        <v>1</v>
      </c>
      <c r="Q46" s="39">
        <v>0.52083333333333337</v>
      </c>
      <c r="R46" s="35">
        <v>1</v>
      </c>
      <c r="S46" s="35" t="s">
        <v>70</v>
      </c>
      <c r="T46" s="35">
        <v>1</v>
      </c>
      <c r="U46" s="35" t="s">
        <v>70</v>
      </c>
      <c r="V46" s="37">
        <f t="shared" si="0"/>
        <v>3</v>
      </c>
      <c r="W46" s="40">
        <v>2</v>
      </c>
      <c r="X46" s="41">
        <v>0.52083333333333337</v>
      </c>
      <c r="Y46" s="35">
        <v>2</v>
      </c>
      <c r="Z46" s="35" t="s">
        <v>73</v>
      </c>
      <c r="AA46" s="35">
        <v>2</v>
      </c>
      <c r="AB46" s="35" t="s">
        <v>73</v>
      </c>
      <c r="AC46" s="37">
        <f t="shared" si="1"/>
        <v>3</v>
      </c>
    </row>
    <row r="47" spans="1:38" ht="15.75" customHeight="1">
      <c r="A47" s="20"/>
      <c r="B47" s="20"/>
      <c r="C47" s="20"/>
      <c r="D47" s="20"/>
      <c r="E47" s="20"/>
      <c r="F47" s="20"/>
      <c r="G47" s="20"/>
      <c r="H47" s="20"/>
      <c r="I47" s="20"/>
      <c r="N47" s="1">
        <v>780</v>
      </c>
      <c r="P47" s="22">
        <v>1</v>
      </c>
      <c r="Q47" s="39">
        <v>0.54166666666666663</v>
      </c>
      <c r="R47" s="35">
        <v>2</v>
      </c>
      <c r="S47" s="35" t="s">
        <v>70</v>
      </c>
      <c r="T47" s="35">
        <v>2</v>
      </c>
      <c r="U47" s="35" t="s">
        <v>70</v>
      </c>
      <c r="V47" s="37">
        <f t="shared" si="0"/>
        <v>3</v>
      </c>
      <c r="W47" s="40">
        <v>2</v>
      </c>
      <c r="X47" s="41">
        <v>0.54166666666666663</v>
      </c>
      <c r="Y47" s="35">
        <v>1</v>
      </c>
      <c r="Z47" s="35" t="s">
        <v>73</v>
      </c>
      <c r="AA47" s="35">
        <v>1</v>
      </c>
      <c r="AB47" s="35" t="s">
        <v>73</v>
      </c>
      <c r="AC47" s="37">
        <f t="shared" si="1"/>
        <v>2</v>
      </c>
    </row>
    <row r="48" spans="1:38" ht="15.75" customHeight="1">
      <c r="A48" s="20"/>
      <c r="B48" s="20"/>
      <c r="C48" s="20"/>
      <c r="D48" s="20"/>
      <c r="E48" s="20"/>
      <c r="F48" s="20"/>
      <c r="G48" s="20"/>
      <c r="H48" s="20"/>
      <c r="I48" s="20"/>
      <c r="N48" s="1">
        <v>810</v>
      </c>
      <c r="P48" s="22">
        <v>1</v>
      </c>
      <c r="Q48" s="39">
        <v>0.5625</v>
      </c>
      <c r="R48" s="35">
        <v>1</v>
      </c>
      <c r="S48" s="35" t="s">
        <v>70</v>
      </c>
      <c r="T48" s="35">
        <v>1</v>
      </c>
      <c r="U48" s="35" t="s">
        <v>70</v>
      </c>
      <c r="V48" s="37">
        <f t="shared" si="0"/>
        <v>3</v>
      </c>
      <c r="W48" s="40">
        <v>2</v>
      </c>
      <c r="X48" s="41">
        <v>0.5625</v>
      </c>
      <c r="Y48" s="35">
        <v>1</v>
      </c>
      <c r="Z48" s="35" t="s">
        <v>73</v>
      </c>
      <c r="AA48" s="35">
        <v>1</v>
      </c>
      <c r="AB48" s="35" t="s">
        <v>73</v>
      </c>
      <c r="AC48" s="37">
        <f t="shared" si="1"/>
        <v>3</v>
      </c>
    </row>
    <row r="49" spans="1:34" ht="15.75" customHeight="1">
      <c r="A49" s="20"/>
      <c r="B49" s="20"/>
      <c r="C49" s="20"/>
      <c r="D49" s="20"/>
      <c r="E49" s="20"/>
      <c r="F49" s="20"/>
      <c r="G49" s="20"/>
      <c r="H49" s="20"/>
      <c r="I49" s="20"/>
      <c r="N49" s="1">
        <v>840</v>
      </c>
      <c r="P49" s="22">
        <v>1</v>
      </c>
      <c r="Q49" s="39">
        <v>0.58333333333333337</v>
      </c>
      <c r="R49" s="35">
        <v>2</v>
      </c>
      <c r="S49" s="35" t="s">
        <v>70</v>
      </c>
      <c r="T49" s="35">
        <v>2</v>
      </c>
      <c r="U49" s="35" t="s">
        <v>70</v>
      </c>
      <c r="V49" s="37">
        <f t="shared" si="0"/>
        <v>3</v>
      </c>
      <c r="W49" s="40">
        <v>2</v>
      </c>
      <c r="X49" s="41">
        <v>0.58333333333333337</v>
      </c>
      <c r="Y49" s="35">
        <v>2</v>
      </c>
      <c r="Z49" s="35" t="s">
        <v>73</v>
      </c>
      <c r="AA49" s="35">
        <v>2</v>
      </c>
      <c r="AB49" s="35" t="s">
        <v>73</v>
      </c>
      <c r="AC49" s="37">
        <f t="shared" si="1"/>
        <v>3</v>
      </c>
      <c r="AH49" s="1"/>
    </row>
    <row r="50" spans="1:34" ht="15.75" customHeight="1">
      <c r="A50" s="20"/>
      <c r="B50" s="20"/>
      <c r="C50" s="20"/>
      <c r="D50" s="20"/>
      <c r="E50" s="20"/>
      <c r="F50" s="20"/>
      <c r="G50" s="20"/>
      <c r="H50" s="20"/>
      <c r="I50" s="20"/>
      <c r="N50" s="1">
        <v>870</v>
      </c>
      <c r="P50" s="22">
        <v>1</v>
      </c>
      <c r="Q50" s="39">
        <v>0.60416666666666663</v>
      </c>
      <c r="R50" s="35">
        <v>1</v>
      </c>
      <c r="S50" s="35" t="s">
        <v>70</v>
      </c>
      <c r="T50" s="35">
        <v>1</v>
      </c>
      <c r="U50" s="35" t="s">
        <v>70</v>
      </c>
      <c r="V50" s="37">
        <f t="shared" si="0"/>
        <v>3</v>
      </c>
      <c r="W50" s="40">
        <v>2</v>
      </c>
      <c r="X50" s="41">
        <v>0.60416666666666663</v>
      </c>
      <c r="Y50" s="35">
        <v>1</v>
      </c>
      <c r="Z50" s="35" t="s">
        <v>73</v>
      </c>
      <c r="AA50" s="35">
        <v>1</v>
      </c>
      <c r="AB50" s="35" t="s">
        <v>73</v>
      </c>
      <c r="AC50" s="37">
        <f t="shared" si="1"/>
        <v>2</v>
      </c>
      <c r="AH50" s="1"/>
    </row>
    <row r="51" spans="1:34" ht="15.75" customHeight="1">
      <c r="A51" s="20"/>
      <c r="B51" s="20"/>
      <c r="C51" s="20"/>
      <c r="D51" s="20"/>
      <c r="E51" s="20"/>
      <c r="F51" s="20"/>
      <c r="G51" s="20"/>
      <c r="H51" s="20"/>
      <c r="I51" s="20"/>
      <c r="N51" s="1">
        <v>900</v>
      </c>
      <c r="P51" s="22">
        <v>1</v>
      </c>
      <c r="Q51" s="39">
        <v>0.625</v>
      </c>
      <c r="R51" s="35">
        <v>2</v>
      </c>
      <c r="S51" s="35" t="s">
        <v>70</v>
      </c>
      <c r="T51" s="35">
        <v>2</v>
      </c>
      <c r="U51" s="35" t="s">
        <v>70</v>
      </c>
      <c r="V51" s="37">
        <f t="shared" si="0"/>
        <v>3</v>
      </c>
      <c r="W51" s="40">
        <v>2</v>
      </c>
      <c r="X51" s="41">
        <v>0.625</v>
      </c>
      <c r="Y51" s="35">
        <v>1</v>
      </c>
      <c r="Z51" s="35" t="s">
        <v>73</v>
      </c>
      <c r="AA51" s="35">
        <v>1</v>
      </c>
      <c r="AB51" s="35" t="s">
        <v>73</v>
      </c>
      <c r="AC51" s="37">
        <f t="shared" si="1"/>
        <v>3</v>
      </c>
      <c r="AH51" s="1"/>
    </row>
    <row r="52" spans="1:34" ht="15.75" customHeight="1">
      <c r="A52" s="20"/>
      <c r="B52" s="20"/>
      <c r="C52" s="20"/>
      <c r="D52" s="20"/>
      <c r="E52" s="20"/>
      <c r="F52" s="20"/>
      <c r="G52" s="20"/>
      <c r="H52" s="20"/>
      <c r="I52" s="20"/>
      <c r="N52" s="1">
        <v>930</v>
      </c>
      <c r="P52" s="22">
        <v>1</v>
      </c>
      <c r="Q52" s="39">
        <v>0.64583333333333337</v>
      </c>
      <c r="R52" s="35">
        <v>1</v>
      </c>
      <c r="S52" s="35" t="s">
        <v>70</v>
      </c>
      <c r="T52" s="35">
        <v>1</v>
      </c>
      <c r="U52" s="35" t="s">
        <v>70</v>
      </c>
      <c r="V52" s="37">
        <f t="shared" si="0"/>
        <v>3</v>
      </c>
      <c r="W52" s="40">
        <v>2</v>
      </c>
      <c r="X52" s="41">
        <v>0.64583333333333337</v>
      </c>
      <c r="Y52" s="35">
        <v>2</v>
      </c>
      <c r="Z52" s="35" t="s">
        <v>73</v>
      </c>
      <c r="AA52" s="35">
        <v>2</v>
      </c>
      <c r="AB52" s="35" t="s">
        <v>73</v>
      </c>
      <c r="AC52" s="37">
        <f t="shared" si="1"/>
        <v>3</v>
      </c>
      <c r="AH52" s="1"/>
    </row>
    <row r="53" spans="1:34" ht="15.75" customHeight="1">
      <c r="A53" s="20"/>
      <c r="B53" s="20"/>
      <c r="C53" s="20"/>
      <c r="D53" s="20"/>
      <c r="E53" s="20"/>
      <c r="F53" s="20"/>
      <c r="G53" s="20"/>
      <c r="H53" s="20"/>
      <c r="I53" s="20"/>
      <c r="N53" s="1">
        <v>960</v>
      </c>
      <c r="P53" s="22">
        <v>1</v>
      </c>
      <c r="Q53" s="39">
        <v>0.66666666666666663</v>
      </c>
      <c r="R53" s="35">
        <v>2</v>
      </c>
      <c r="S53" s="35" t="s">
        <v>70</v>
      </c>
      <c r="T53" s="35">
        <v>2</v>
      </c>
      <c r="U53" s="35" t="s">
        <v>70</v>
      </c>
      <c r="V53" s="37">
        <f t="shared" si="0"/>
        <v>3</v>
      </c>
      <c r="W53" s="40">
        <v>2</v>
      </c>
      <c r="X53" s="41">
        <v>0.66666666666666663</v>
      </c>
      <c r="Y53" s="35">
        <v>1</v>
      </c>
      <c r="Z53" s="35" t="s">
        <v>70</v>
      </c>
      <c r="AA53" s="35">
        <v>1</v>
      </c>
      <c r="AB53" s="35" t="s">
        <v>70</v>
      </c>
      <c r="AC53" s="37">
        <f t="shared" si="1"/>
        <v>3</v>
      </c>
      <c r="AH53" s="1"/>
    </row>
    <row r="54" spans="1:34" ht="15.75" customHeight="1">
      <c r="A54" s="20"/>
      <c r="B54" s="20"/>
      <c r="C54" s="20"/>
      <c r="D54" s="20"/>
      <c r="E54" s="20"/>
      <c r="F54" s="20"/>
      <c r="G54" s="20"/>
      <c r="H54" s="20"/>
      <c r="I54" s="20"/>
      <c r="N54" s="1">
        <v>990</v>
      </c>
      <c r="P54" s="22">
        <v>1</v>
      </c>
      <c r="Q54" s="39">
        <v>0.6875</v>
      </c>
      <c r="R54" s="35">
        <v>1</v>
      </c>
      <c r="S54" s="35" t="s">
        <v>70</v>
      </c>
      <c r="T54" s="35">
        <v>1</v>
      </c>
      <c r="U54" s="35" t="s">
        <v>70</v>
      </c>
      <c r="V54" s="37">
        <f t="shared" si="0"/>
        <v>3</v>
      </c>
      <c r="W54" s="40">
        <v>2</v>
      </c>
      <c r="X54" s="41">
        <v>0.6875</v>
      </c>
      <c r="Y54" s="35">
        <v>2</v>
      </c>
      <c r="Z54" s="35" t="s">
        <v>70</v>
      </c>
      <c r="AA54" s="35">
        <v>2</v>
      </c>
      <c r="AB54" s="35" t="s">
        <v>70</v>
      </c>
      <c r="AC54" s="37">
        <f t="shared" si="1"/>
        <v>3</v>
      </c>
      <c r="AH54" s="1"/>
    </row>
    <row r="55" spans="1:34" ht="15.75" customHeight="1">
      <c r="A55" s="20"/>
      <c r="B55" s="20"/>
      <c r="C55" s="20"/>
      <c r="D55" s="20"/>
      <c r="E55" s="20"/>
      <c r="F55" s="20"/>
      <c r="G55" s="20"/>
      <c r="H55" s="20"/>
      <c r="I55" s="20"/>
      <c r="N55" s="1">
        <v>1020</v>
      </c>
      <c r="P55" s="22">
        <v>1</v>
      </c>
      <c r="Q55" s="39">
        <v>0.70833333333333337</v>
      </c>
      <c r="R55" s="35">
        <v>2</v>
      </c>
      <c r="S55" s="35" t="s">
        <v>50</v>
      </c>
      <c r="T55" s="35">
        <v>2</v>
      </c>
      <c r="U55" s="35" t="s">
        <v>50</v>
      </c>
      <c r="V55" s="37">
        <f t="shared" si="0"/>
        <v>4</v>
      </c>
      <c r="W55" s="40">
        <v>2</v>
      </c>
      <c r="X55" s="41">
        <v>0.70833333333333337</v>
      </c>
      <c r="Y55" s="35">
        <v>1</v>
      </c>
      <c r="Z55" s="35" t="s">
        <v>70</v>
      </c>
      <c r="AA55" s="35">
        <v>1</v>
      </c>
      <c r="AB55" s="35" t="s">
        <v>70</v>
      </c>
      <c r="AC55" s="37">
        <f t="shared" si="1"/>
        <v>3</v>
      </c>
      <c r="AH55" s="1"/>
    </row>
    <row r="56" spans="1:34" ht="15.75" customHeight="1">
      <c r="A56" s="20"/>
      <c r="B56" s="20"/>
      <c r="C56" s="20"/>
      <c r="D56" s="20"/>
      <c r="E56" s="20"/>
      <c r="F56" s="20"/>
      <c r="G56" s="20"/>
      <c r="H56" s="20"/>
      <c r="I56" s="20"/>
      <c r="N56" s="1">
        <v>1050</v>
      </c>
      <c r="P56" s="22">
        <v>1</v>
      </c>
      <c r="Q56" s="39">
        <v>0.72916666666666663</v>
      </c>
      <c r="R56" s="35">
        <v>2</v>
      </c>
      <c r="S56" s="35" t="s">
        <v>50</v>
      </c>
      <c r="T56" s="35">
        <v>2</v>
      </c>
      <c r="U56" s="35" t="s">
        <v>50</v>
      </c>
      <c r="V56" s="37">
        <f t="shared" si="0"/>
        <v>4</v>
      </c>
      <c r="W56" s="40">
        <v>2</v>
      </c>
      <c r="X56" s="41">
        <v>0.72916666666666663</v>
      </c>
      <c r="Y56" s="35">
        <v>2</v>
      </c>
      <c r="Z56" s="35" t="s">
        <v>70</v>
      </c>
      <c r="AA56" s="35">
        <v>2</v>
      </c>
      <c r="AB56" s="35" t="s">
        <v>70</v>
      </c>
      <c r="AC56" s="37">
        <f t="shared" si="1"/>
        <v>3</v>
      </c>
      <c r="AH56" s="1"/>
    </row>
    <row r="57" spans="1:34" ht="15.75" customHeight="1">
      <c r="A57" s="20"/>
      <c r="B57" s="20"/>
      <c r="C57" s="20"/>
      <c r="D57" s="20"/>
      <c r="E57" s="20"/>
      <c r="F57" s="20"/>
      <c r="G57" s="20"/>
      <c r="H57" s="20"/>
      <c r="I57" s="20"/>
      <c r="N57" s="1">
        <v>1080</v>
      </c>
      <c r="P57" s="22">
        <v>1</v>
      </c>
      <c r="Q57" s="39">
        <v>0.75</v>
      </c>
      <c r="R57" s="35">
        <v>2</v>
      </c>
      <c r="S57" s="35" t="s">
        <v>50</v>
      </c>
      <c r="T57" s="35">
        <v>2</v>
      </c>
      <c r="U57" s="35" t="s">
        <v>50</v>
      </c>
      <c r="V57" s="37">
        <f t="shared" si="0"/>
        <v>4</v>
      </c>
      <c r="W57" s="40">
        <v>2</v>
      </c>
      <c r="X57" s="41">
        <v>0.75</v>
      </c>
      <c r="Y57" s="35">
        <v>1</v>
      </c>
      <c r="Z57" s="35" t="s">
        <v>70</v>
      </c>
      <c r="AA57" s="35">
        <v>1</v>
      </c>
      <c r="AB57" s="35" t="s">
        <v>70</v>
      </c>
      <c r="AC57" s="37">
        <f t="shared" si="1"/>
        <v>3</v>
      </c>
      <c r="AH57" s="1"/>
    </row>
    <row r="58" spans="1:34" ht="15.75" customHeight="1">
      <c r="A58" s="20"/>
      <c r="B58" s="20"/>
      <c r="C58" s="20"/>
      <c r="D58" s="20"/>
      <c r="E58" s="20"/>
      <c r="F58" s="20"/>
      <c r="G58" s="20"/>
      <c r="H58" s="20"/>
      <c r="I58" s="20"/>
      <c r="N58" s="1">
        <v>1110</v>
      </c>
      <c r="P58" s="22">
        <v>1</v>
      </c>
      <c r="Q58" s="39">
        <v>0.77083333333333337</v>
      </c>
      <c r="R58" s="35">
        <v>2</v>
      </c>
      <c r="S58" s="35" t="s">
        <v>50</v>
      </c>
      <c r="T58" s="35">
        <v>2</v>
      </c>
      <c r="U58" s="35" t="s">
        <v>50</v>
      </c>
      <c r="V58" s="37">
        <f t="shared" si="0"/>
        <v>4</v>
      </c>
      <c r="W58" s="40">
        <v>2</v>
      </c>
      <c r="X58" s="41">
        <v>0.77083333333333337</v>
      </c>
      <c r="Y58" s="35">
        <v>2</v>
      </c>
      <c r="Z58" s="35" t="s">
        <v>70</v>
      </c>
      <c r="AA58" s="35">
        <v>2</v>
      </c>
      <c r="AB58" s="35" t="s">
        <v>70</v>
      </c>
      <c r="AC58" s="37">
        <f t="shared" si="1"/>
        <v>3</v>
      </c>
      <c r="AH58" s="1"/>
    </row>
    <row r="59" spans="1:34" ht="15.75" customHeight="1">
      <c r="A59" s="20"/>
      <c r="B59" s="20"/>
      <c r="C59" s="20"/>
      <c r="D59" s="20"/>
      <c r="E59" s="20"/>
      <c r="F59" s="20"/>
      <c r="G59" s="20"/>
      <c r="H59" s="20"/>
      <c r="I59" s="20"/>
      <c r="N59" s="1">
        <v>1140</v>
      </c>
      <c r="P59" s="22">
        <v>1</v>
      </c>
      <c r="Q59" s="39">
        <v>0.79166666666666663</v>
      </c>
      <c r="R59" s="35">
        <v>2</v>
      </c>
      <c r="S59" s="35" t="s">
        <v>50</v>
      </c>
      <c r="T59" s="35">
        <v>2</v>
      </c>
      <c r="U59" s="35" t="s">
        <v>50</v>
      </c>
      <c r="V59" s="37">
        <f t="shared" si="0"/>
        <v>4</v>
      </c>
      <c r="W59" s="40">
        <v>2</v>
      </c>
      <c r="X59" s="41">
        <v>0.79166666666666663</v>
      </c>
      <c r="Y59" s="35">
        <v>1</v>
      </c>
      <c r="Z59" s="35" t="s">
        <v>73</v>
      </c>
      <c r="AA59" s="35">
        <v>1</v>
      </c>
      <c r="AB59" s="35" t="s">
        <v>73</v>
      </c>
      <c r="AC59" s="37">
        <f t="shared" si="1"/>
        <v>2</v>
      </c>
      <c r="AH59" s="1"/>
    </row>
    <row r="60" spans="1:34" ht="15.75" customHeight="1">
      <c r="A60" s="20"/>
      <c r="B60" s="20"/>
      <c r="C60" s="20"/>
      <c r="D60" s="20"/>
      <c r="E60" s="45"/>
      <c r="F60" s="45"/>
      <c r="G60" s="45"/>
      <c r="H60" s="45"/>
      <c r="I60" s="45"/>
      <c r="N60" s="1">
        <v>1170</v>
      </c>
      <c r="P60" s="22">
        <v>1</v>
      </c>
      <c r="Q60" s="39">
        <v>0.8125</v>
      </c>
      <c r="R60" s="35">
        <v>2</v>
      </c>
      <c r="S60" s="35" t="s">
        <v>50</v>
      </c>
      <c r="T60" s="35">
        <v>2</v>
      </c>
      <c r="U60" s="35" t="s">
        <v>50</v>
      </c>
      <c r="V60" s="37">
        <f t="shared" si="0"/>
        <v>4</v>
      </c>
      <c r="W60" s="40">
        <v>2</v>
      </c>
      <c r="X60" s="41">
        <v>0.8125</v>
      </c>
      <c r="Y60" s="35">
        <v>1</v>
      </c>
      <c r="Z60" s="35" t="s">
        <v>73</v>
      </c>
      <c r="AA60" s="35">
        <v>1</v>
      </c>
      <c r="AB60" s="35" t="s">
        <v>73</v>
      </c>
      <c r="AC60" s="37">
        <f t="shared" si="1"/>
        <v>3</v>
      </c>
      <c r="AH60" s="1"/>
    </row>
    <row r="61" spans="1:34" ht="15.75" customHeight="1">
      <c r="A61" s="20"/>
      <c r="B61" s="20"/>
      <c r="C61" s="20"/>
      <c r="D61" s="20"/>
      <c r="E61" s="20"/>
      <c r="F61" s="20"/>
      <c r="G61" s="20"/>
      <c r="H61" s="20"/>
      <c r="I61" s="20"/>
      <c r="N61" s="1">
        <v>1200</v>
      </c>
      <c r="P61" s="22">
        <v>1</v>
      </c>
      <c r="Q61" s="39">
        <v>0.83333333333333337</v>
      </c>
      <c r="R61" s="35">
        <v>2</v>
      </c>
      <c r="S61" s="35" t="s">
        <v>70</v>
      </c>
      <c r="T61" s="35">
        <v>2</v>
      </c>
      <c r="U61" s="35" t="s">
        <v>70</v>
      </c>
      <c r="V61" s="37">
        <f t="shared" si="0"/>
        <v>3</v>
      </c>
      <c r="W61" s="40">
        <v>2</v>
      </c>
      <c r="X61" s="41">
        <v>0.83333333333333337</v>
      </c>
      <c r="Y61" s="35">
        <v>2</v>
      </c>
      <c r="Z61" s="35" t="s">
        <v>73</v>
      </c>
      <c r="AA61" s="35">
        <v>2</v>
      </c>
      <c r="AB61" s="35" t="s">
        <v>73</v>
      </c>
      <c r="AC61" s="37">
        <f t="shared" si="1"/>
        <v>3</v>
      </c>
      <c r="AH61" s="1"/>
    </row>
    <row r="62" spans="1:34" ht="15.75" customHeight="1">
      <c r="A62" s="20"/>
      <c r="B62" s="20"/>
      <c r="C62" s="20"/>
      <c r="D62" s="46"/>
      <c r="E62" s="46"/>
      <c r="F62" s="46"/>
      <c r="G62" s="46"/>
      <c r="H62" s="46"/>
      <c r="I62" s="46"/>
      <c r="N62" s="1">
        <v>1230</v>
      </c>
      <c r="P62" s="22">
        <v>1</v>
      </c>
      <c r="Q62" s="39">
        <v>0.85416666666666663</v>
      </c>
      <c r="R62" s="35">
        <v>1</v>
      </c>
      <c r="S62" s="35" t="s">
        <v>70</v>
      </c>
      <c r="T62" s="35">
        <v>1</v>
      </c>
      <c r="U62" s="35" t="s">
        <v>70</v>
      </c>
      <c r="V62" s="37">
        <f t="shared" si="0"/>
        <v>3</v>
      </c>
      <c r="W62" s="40">
        <v>2</v>
      </c>
      <c r="X62" s="41">
        <v>0.85416666666666663</v>
      </c>
      <c r="Y62" s="35">
        <v>1</v>
      </c>
      <c r="Z62" s="35" t="s">
        <v>49</v>
      </c>
      <c r="AA62" s="35">
        <v>1</v>
      </c>
      <c r="AB62" s="35" t="s">
        <v>49</v>
      </c>
      <c r="AC62" s="37">
        <f t="shared" si="1"/>
        <v>2</v>
      </c>
      <c r="AH62" s="1"/>
    </row>
    <row r="63" spans="1:34" ht="15.75" customHeight="1">
      <c r="A63" s="20"/>
      <c r="B63" s="20"/>
      <c r="C63" s="20"/>
      <c r="D63" s="45"/>
      <c r="E63" s="45"/>
      <c r="F63" s="45"/>
      <c r="G63" s="45"/>
      <c r="H63" s="45"/>
      <c r="I63" s="45"/>
      <c r="N63" s="1">
        <v>1260</v>
      </c>
      <c r="P63" s="22">
        <v>1</v>
      </c>
      <c r="Q63" s="39">
        <v>0.875</v>
      </c>
      <c r="R63" s="35">
        <v>2</v>
      </c>
      <c r="S63" s="35" t="s">
        <v>70</v>
      </c>
      <c r="T63" s="35">
        <v>2</v>
      </c>
      <c r="U63" s="35" t="s">
        <v>70</v>
      </c>
      <c r="V63" s="37">
        <f t="shared" si="0"/>
        <v>3</v>
      </c>
      <c r="W63" s="40">
        <v>2</v>
      </c>
      <c r="X63" s="41">
        <v>0.875</v>
      </c>
      <c r="Y63" s="35">
        <v>1</v>
      </c>
      <c r="Z63" s="35" t="s">
        <v>49</v>
      </c>
      <c r="AA63" s="35">
        <v>1</v>
      </c>
      <c r="AB63" s="35" t="s">
        <v>49</v>
      </c>
      <c r="AC63" s="37">
        <f t="shared" si="1"/>
        <v>2</v>
      </c>
      <c r="AH63" s="1"/>
    </row>
    <row r="64" spans="1:34" ht="15.75" customHeight="1">
      <c r="A64" s="20"/>
      <c r="B64" s="20"/>
      <c r="C64" s="20"/>
      <c r="D64" s="45"/>
      <c r="E64" s="45"/>
      <c r="F64" s="45"/>
      <c r="G64" s="45"/>
      <c r="H64" s="45"/>
      <c r="I64" s="45"/>
      <c r="N64" s="1">
        <v>1290</v>
      </c>
      <c r="P64" s="22">
        <v>1</v>
      </c>
      <c r="Q64" s="39">
        <v>0.89583333333333304</v>
      </c>
      <c r="R64" s="35">
        <v>1</v>
      </c>
      <c r="S64" s="35" t="s">
        <v>70</v>
      </c>
      <c r="T64" s="35">
        <v>1</v>
      </c>
      <c r="U64" s="35" t="s">
        <v>70</v>
      </c>
      <c r="V64" s="37">
        <f t="shared" si="0"/>
        <v>2</v>
      </c>
      <c r="W64" s="40">
        <v>2</v>
      </c>
      <c r="X64" s="41">
        <v>0.89583333333333304</v>
      </c>
      <c r="Y64" s="35">
        <v>1</v>
      </c>
      <c r="Z64" s="35" t="s">
        <v>49</v>
      </c>
      <c r="AA64" s="35">
        <v>1</v>
      </c>
      <c r="AB64" s="35" t="s">
        <v>49</v>
      </c>
      <c r="AC64" s="37">
        <f t="shared" si="1"/>
        <v>2</v>
      </c>
      <c r="AH64" s="1"/>
    </row>
    <row r="65" spans="1:34" ht="15.75" customHeight="1">
      <c r="A65" s="20"/>
      <c r="B65" s="20"/>
      <c r="C65" s="20"/>
      <c r="D65" s="20"/>
      <c r="E65" s="20"/>
      <c r="F65" s="20"/>
      <c r="G65" s="20"/>
      <c r="H65" s="20"/>
      <c r="I65" s="20"/>
      <c r="N65" s="1">
        <v>1320</v>
      </c>
      <c r="P65" s="22">
        <v>1</v>
      </c>
      <c r="Q65" s="39">
        <v>0.91666666666666663</v>
      </c>
      <c r="R65" s="35">
        <v>1</v>
      </c>
      <c r="S65" s="35" t="s">
        <v>49</v>
      </c>
      <c r="T65" s="35">
        <v>1</v>
      </c>
      <c r="U65" s="35" t="s">
        <v>49</v>
      </c>
      <c r="V65" s="37">
        <f t="shared" si="0"/>
        <v>2</v>
      </c>
      <c r="W65" s="40">
        <v>2</v>
      </c>
      <c r="X65" s="41">
        <v>0.91666666666666663</v>
      </c>
      <c r="Y65" s="35">
        <v>1</v>
      </c>
      <c r="Z65" s="35" t="s">
        <v>49</v>
      </c>
      <c r="AA65" s="35">
        <v>1</v>
      </c>
      <c r="AB65" s="35" t="s">
        <v>49</v>
      </c>
      <c r="AC65" s="37">
        <f t="shared" si="1"/>
        <v>2</v>
      </c>
      <c r="AH65" s="1"/>
    </row>
    <row r="66" spans="1:34" ht="15.75" customHeight="1">
      <c r="A66" s="20"/>
      <c r="B66" s="20"/>
      <c r="C66" s="20"/>
      <c r="D66" s="20"/>
      <c r="E66" s="20"/>
      <c r="F66" s="20"/>
      <c r="G66" s="20"/>
      <c r="H66" s="20"/>
      <c r="I66" s="20"/>
      <c r="N66" s="1">
        <v>1350</v>
      </c>
      <c r="P66" s="22">
        <v>1</v>
      </c>
      <c r="Q66" s="39">
        <v>0.9375</v>
      </c>
      <c r="R66" s="35">
        <v>1</v>
      </c>
      <c r="S66" s="35" t="s">
        <v>49</v>
      </c>
      <c r="T66" s="35">
        <v>1</v>
      </c>
      <c r="U66" s="35" t="s">
        <v>49</v>
      </c>
      <c r="V66" s="37">
        <f t="shared" si="0"/>
        <v>2</v>
      </c>
      <c r="W66" s="40">
        <v>2</v>
      </c>
      <c r="X66" s="41">
        <v>0.9375</v>
      </c>
      <c r="Y66" s="35">
        <v>1</v>
      </c>
      <c r="Z66" s="35" t="s">
        <v>49</v>
      </c>
      <c r="AA66" s="35">
        <v>1</v>
      </c>
      <c r="AB66" s="35" t="s">
        <v>49</v>
      </c>
      <c r="AC66" s="37">
        <f t="shared" si="1"/>
        <v>2</v>
      </c>
      <c r="AH66" s="1"/>
    </row>
    <row r="67" spans="1:34" ht="15.75" customHeight="1">
      <c r="A67" s="20"/>
      <c r="B67" s="20"/>
      <c r="C67" s="20"/>
      <c r="D67" s="20"/>
      <c r="E67" s="20"/>
      <c r="F67" s="20"/>
      <c r="G67" s="20"/>
      <c r="H67" s="20"/>
      <c r="I67" s="20"/>
      <c r="N67" s="1">
        <v>1380</v>
      </c>
      <c r="P67" s="22">
        <v>1</v>
      </c>
      <c r="Q67" s="39">
        <v>0.95833333333333337</v>
      </c>
      <c r="R67" s="35">
        <v>1</v>
      </c>
      <c r="S67" s="35" t="s">
        <v>49</v>
      </c>
      <c r="T67" s="35">
        <v>1</v>
      </c>
      <c r="U67" s="35" t="s">
        <v>49</v>
      </c>
      <c r="V67" s="37">
        <f t="shared" si="0"/>
        <v>2</v>
      </c>
      <c r="W67" s="40">
        <v>2</v>
      </c>
      <c r="X67" s="41">
        <v>0.95833333333333337</v>
      </c>
      <c r="Y67" s="35">
        <v>1</v>
      </c>
      <c r="Z67" s="35" t="s">
        <v>49</v>
      </c>
      <c r="AA67" s="35">
        <v>1</v>
      </c>
      <c r="AB67" s="35" t="s">
        <v>49</v>
      </c>
      <c r="AC67" s="37">
        <f t="shared" si="1"/>
        <v>2</v>
      </c>
      <c r="AH67" s="1"/>
    </row>
    <row r="68" spans="1:34" ht="15.75" customHeight="1">
      <c r="A68" s="20"/>
      <c r="B68" s="20"/>
      <c r="C68" s="20"/>
      <c r="D68" s="20"/>
      <c r="E68" s="20"/>
      <c r="F68" s="20"/>
      <c r="G68" s="20"/>
      <c r="H68" s="20"/>
      <c r="I68" s="20"/>
      <c r="N68" s="1">
        <v>1410</v>
      </c>
      <c r="P68" s="22">
        <v>1</v>
      </c>
      <c r="Q68" s="39">
        <v>0.97916666666666663</v>
      </c>
      <c r="R68" s="35">
        <v>1</v>
      </c>
      <c r="S68" s="35" t="s">
        <v>49</v>
      </c>
      <c r="T68" s="35">
        <v>1</v>
      </c>
      <c r="U68" s="35" t="s">
        <v>49</v>
      </c>
      <c r="V68" s="37">
        <f t="shared" si="0"/>
        <v>2</v>
      </c>
      <c r="W68" s="40">
        <v>2</v>
      </c>
      <c r="X68" s="41">
        <v>0.97916666666666663</v>
      </c>
      <c r="Y68" s="35">
        <v>1</v>
      </c>
      <c r="Z68" s="35" t="s">
        <v>49</v>
      </c>
      <c r="AA68" s="35">
        <v>1</v>
      </c>
      <c r="AB68" s="35" t="s">
        <v>49</v>
      </c>
      <c r="AC68" s="37">
        <f t="shared" si="1"/>
        <v>2</v>
      </c>
      <c r="AH68" s="1"/>
    </row>
    <row r="69" spans="1:34" ht="15.75" customHeight="1">
      <c r="A69" s="20"/>
      <c r="B69" s="20"/>
      <c r="C69" s="20"/>
      <c r="D69" s="20"/>
      <c r="E69" s="20"/>
      <c r="F69" s="20"/>
      <c r="G69" s="20"/>
      <c r="H69" s="20"/>
      <c r="I69" s="20"/>
      <c r="N69" s="1">
        <v>0</v>
      </c>
      <c r="P69" s="22">
        <v>1</v>
      </c>
      <c r="Q69" s="39">
        <v>0</v>
      </c>
      <c r="R69" s="35">
        <v>1</v>
      </c>
      <c r="S69" s="35" t="s">
        <v>49</v>
      </c>
      <c r="T69" s="35">
        <v>1</v>
      </c>
      <c r="U69" s="35" t="s">
        <v>49</v>
      </c>
      <c r="V69" s="37">
        <f t="shared" si="0"/>
        <v>2</v>
      </c>
      <c r="W69" s="40">
        <v>2</v>
      </c>
      <c r="X69" s="41">
        <v>0</v>
      </c>
      <c r="Y69" s="35">
        <v>1</v>
      </c>
      <c r="Z69" s="35" t="s">
        <v>49</v>
      </c>
      <c r="AA69" s="35">
        <v>1</v>
      </c>
      <c r="AB69" s="35" t="s">
        <v>49</v>
      </c>
      <c r="AC69" s="37">
        <f t="shared" si="1"/>
        <v>2</v>
      </c>
      <c r="AH69" s="1"/>
    </row>
    <row r="70" spans="1:34" ht="15.75" customHeight="1">
      <c r="D70" s="7"/>
      <c r="E70" s="7"/>
      <c r="F70" s="7"/>
      <c r="G70" s="7"/>
      <c r="H70" s="7"/>
      <c r="I70" s="7"/>
      <c r="N70" s="1">
        <v>30</v>
      </c>
      <c r="P70" s="22">
        <v>1</v>
      </c>
      <c r="Q70" s="39">
        <v>2.0833333333333332E-2</v>
      </c>
      <c r="R70" s="35">
        <v>1</v>
      </c>
      <c r="S70" s="35" t="s">
        <v>49</v>
      </c>
      <c r="T70" s="35">
        <v>1</v>
      </c>
      <c r="U70" s="35" t="s">
        <v>49</v>
      </c>
      <c r="V70" s="37">
        <f t="shared" si="0"/>
        <v>2</v>
      </c>
      <c r="W70" s="40">
        <v>2</v>
      </c>
      <c r="X70" s="41">
        <v>2.0833333333333332E-2</v>
      </c>
      <c r="Y70" s="35">
        <v>1</v>
      </c>
      <c r="Z70" s="35" t="s">
        <v>49</v>
      </c>
      <c r="AA70" s="35">
        <v>1</v>
      </c>
      <c r="AB70" s="35" t="s">
        <v>49</v>
      </c>
      <c r="AC70" s="37">
        <f t="shared" si="1"/>
        <v>2</v>
      </c>
      <c r="AH70" s="1"/>
    </row>
    <row r="71" spans="1:34" ht="15.75" customHeight="1">
      <c r="D71" s="7"/>
      <c r="E71" s="7"/>
      <c r="F71" s="7"/>
      <c r="G71" s="7"/>
      <c r="H71" s="7"/>
      <c r="I71" s="7"/>
      <c r="N71" s="1">
        <v>60</v>
      </c>
      <c r="P71" s="22">
        <v>1</v>
      </c>
      <c r="Q71" s="39">
        <v>4.1666666666666699E-2</v>
      </c>
      <c r="R71" s="35">
        <v>1</v>
      </c>
      <c r="S71" s="35" t="s">
        <v>49</v>
      </c>
      <c r="T71" s="35">
        <v>1</v>
      </c>
      <c r="U71" s="35" t="s">
        <v>49</v>
      </c>
      <c r="V71" s="37">
        <f t="shared" si="0"/>
        <v>1</v>
      </c>
      <c r="W71" s="40">
        <v>2</v>
      </c>
      <c r="X71" s="41">
        <v>4.1666666666666699E-2</v>
      </c>
      <c r="Y71" s="35">
        <v>1</v>
      </c>
      <c r="Z71" s="35" t="s">
        <v>49</v>
      </c>
      <c r="AA71" s="35">
        <v>1</v>
      </c>
      <c r="AB71" s="35" t="s">
        <v>49</v>
      </c>
      <c r="AC71" s="37">
        <f t="shared" si="1"/>
        <v>1</v>
      </c>
      <c r="AH71" s="1"/>
    </row>
    <row r="72" spans="1:34" ht="15.75" customHeight="1">
      <c r="N72" s="1">
        <v>90</v>
      </c>
      <c r="P72" s="22">
        <v>1</v>
      </c>
      <c r="Q72" s="39">
        <v>6.25E-2</v>
      </c>
      <c r="R72" s="35">
        <v>0</v>
      </c>
      <c r="S72" s="35" t="s">
        <v>47</v>
      </c>
      <c r="T72" s="35">
        <v>0</v>
      </c>
      <c r="U72" s="35" t="s">
        <v>47</v>
      </c>
      <c r="V72" s="37">
        <f t="shared" si="0"/>
        <v>0</v>
      </c>
      <c r="W72" s="40">
        <v>2</v>
      </c>
      <c r="X72" s="41">
        <v>6.25E-2</v>
      </c>
      <c r="Y72" s="35">
        <v>0</v>
      </c>
      <c r="Z72" s="35" t="s">
        <v>47</v>
      </c>
      <c r="AA72" s="35">
        <v>0</v>
      </c>
      <c r="AB72" s="35" t="s">
        <v>47</v>
      </c>
      <c r="AC72" s="37">
        <f t="shared" si="1"/>
        <v>0</v>
      </c>
      <c r="AH72" s="1"/>
    </row>
    <row r="73" spans="1:34" ht="15.75" customHeight="1">
      <c r="N73" s="1">
        <v>120</v>
      </c>
      <c r="P73" s="22">
        <v>1</v>
      </c>
      <c r="Q73" s="39">
        <v>8.3333333333333301E-2</v>
      </c>
      <c r="R73" s="35">
        <v>0</v>
      </c>
      <c r="S73" s="35" t="s">
        <v>47</v>
      </c>
      <c r="T73" s="35">
        <v>0</v>
      </c>
      <c r="U73" s="35" t="s">
        <v>47</v>
      </c>
      <c r="V73" s="37">
        <f t="shared" si="0"/>
        <v>0</v>
      </c>
      <c r="W73" s="40">
        <v>2</v>
      </c>
      <c r="X73" s="39">
        <v>8.3333333333333301E-2</v>
      </c>
      <c r="Y73" s="35">
        <v>0</v>
      </c>
      <c r="Z73" s="35" t="s">
        <v>47</v>
      </c>
      <c r="AA73" s="35">
        <v>0</v>
      </c>
      <c r="AB73" s="35" t="s">
        <v>47</v>
      </c>
      <c r="AC73" s="37">
        <f t="shared" si="1"/>
        <v>0</v>
      </c>
      <c r="AH73" s="1"/>
    </row>
    <row r="74" spans="1:34" ht="15.75" customHeight="1">
      <c r="N74" s="1">
        <v>150</v>
      </c>
      <c r="P74" s="22">
        <v>1</v>
      </c>
      <c r="Q74" s="39">
        <v>0.104166666666667</v>
      </c>
      <c r="R74" s="35">
        <v>0</v>
      </c>
      <c r="S74" s="35" t="s">
        <v>47</v>
      </c>
      <c r="T74" s="35">
        <v>0</v>
      </c>
      <c r="U74" s="35" t="s">
        <v>47</v>
      </c>
      <c r="V74" s="33"/>
      <c r="W74" s="40">
        <v>2</v>
      </c>
      <c r="X74" s="39">
        <v>0.104166666666667</v>
      </c>
      <c r="Y74" s="35">
        <v>0</v>
      </c>
      <c r="Z74" s="35" t="s">
        <v>47</v>
      </c>
      <c r="AA74" s="35">
        <v>0</v>
      </c>
      <c r="AB74" s="35" t="s">
        <v>47</v>
      </c>
      <c r="AH74" s="1"/>
    </row>
    <row r="75" spans="1:34" ht="15.75" customHeight="1">
      <c r="P75" s="74" t="s">
        <v>44</v>
      </c>
      <c r="Q75" s="75"/>
      <c r="R75" s="47">
        <f>SUM(R27:R74)</f>
        <v>68</v>
      </c>
      <c r="S75" s="47"/>
      <c r="T75" s="47">
        <f>SUM(T27:T74)</f>
        <v>68</v>
      </c>
      <c r="U75" s="47"/>
      <c r="V75" s="33"/>
      <c r="W75" s="74" t="s">
        <v>44</v>
      </c>
      <c r="X75" s="75"/>
      <c r="Y75" s="47">
        <f>SUM(Y27:Y74)</f>
        <v>50</v>
      </c>
      <c r="Z75" s="47"/>
      <c r="AA75" s="47">
        <f>SUM(AA27:AA74)</f>
        <v>50</v>
      </c>
      <c r="AB75" s="47"/>
      <c r="AH75" s="1"/>
    </row>
    <row r="76" spans="1:34" ht="15.75" customHeight="1">
      <c r="P76" s="48"/>
      <c r="Q76" s="48"/>
      <c r="R76" s="48"/>
      <c r="S76" s="48"/>
      <c r="T76" s="48"/>
      <c r="U76" s="48"/>
      <c r="V76" s="33"/>
      <c r="W76" s="48"/>
      <c r="X76" s="48"/>
      <c r="Y76" s="48"/>
      <c r="Z76" s="48"/>
      <c r="AA76" s="48"/>
      <c r="AB76" s="48"/>
      <c r="AH76" s="1"/>
    </row>
    <row r="77" spans="1:34" ht="15.75" customHeight="1">
      <c r="P77" s="48"/>
      <c r="Q77" s="48"/>
      <c r="R77" s="48"/>
      <c r="S77" s="48"/>
      <c r="T77" s="48"/>
      <c r="U77" s="48"/>
      <c r="V77" s="33"/>
      <c r="W77" s="48"/>
      <c r="X77" s="48"/>
      <c r="Y77" s="48"/>
      <c r="Z77" s="48"/>
      <c r="AA77" s="48"/>
      <c r="AB77" s="48"/>
      <c r="AH77" s="1"/>
    </row>
    <row r="78" spans="1:34" ht="15.75" customHeight="1">
      <c r="P78" s="48"/>
      <c r="Q78" s="48"/>
      <c r="R78" s="48"/>
      <c r="S78" s="48"/>
      <c r="T78" s="48"/>
      <c r="U78" s="48"/>
      <c r="V78" s="33"/>
      <c r="W78" s="48"/>
      <c r="X78" s="48"/>
      <c r="Y78" s="48"/>
      <c r="Z78" s="48"/>
      <c r="AA78" s="48"/>
      <c r="AB78" s="48"/>
      <c r="AH78" s="1"/>
    </row>
    <row r="79" spans="1:34" ht="15.75" customHeight="1">
      <c r="P79" s="48"/>
      <c r="Q79" s="48"/>
      <c r="R79" s="48"/>
      <c r="S79" s="48"/>
      <c r="T79" s="48"/>
      <c r="U79" s="48"/>
      <c r="V79" s="33"/>
      <c r="W79" s="48"/>
      <c r="X79" s="48"/>
      <c r="Y79" s="48"/>
      <c r="Z79" s="48"/>
      <c r="AA79" s="48"/>
      <c r="AB79" s="48"/>
      <c r="AH79" s="1"/>
    </row>
    <row r="80" spans="1:34" ht="15.75" customHeight="1">
      <c r="P80" s="48"/>
      <c r="Q80" s="48"/>
      <c r="R80" s="48"/>
      <c r="S80" s="48"/>
      <c r="T80" s="48"/>
      <c r="U80" s="48"/>
      <c r="V80" s="33"/>
      <c r="W80" s="48"/>
      <c r="X80" s="48"/>
      <c r="Y80" s="48"/>
      <c r="Z80" s="48"/>
      <c r="AA80" s="48"/>
      <c r="AB80" s="48"/>
      <c r="AH80" s="1"/>
    </row>
    <row r="81" spans="16:34" ht="15.75" customHeight="1">
      <c r="P81" s="48"/>
      <c r="Q81" s="48"/>
      <c r="R81" s="48"/>
      <c r="S81" s="48"/>
      <c r="T81" s="48"/>
      <c r="U81" s="48"/>
      <c r="V81" s="33"/>
      <c r="W81" s="48"/>
      <c r="X81" s="48"/>
      <c r="Y81" s="48"/>
      <c r="Z81" s="48"/>
      <c r="AA81" s="48"/>
      <c r="AB81" s="48"/>
      <c r="AH81" s="1"/>
    </row>
    <row r="82" spans="16:34" ht="15.75" customHeight="1">
      <c r="P82" s="48"/>
      <c r="Q82" s="48"/>
      <c r="R82" s="48"/>
      <c r="S82" s="48"/>
      <c r="T82" s="48"/>
      <c r="U82" s="48"/>
      <c r="V82" s="33"/>
      <c r="W82" s="48"/>
      <c r="X82" s="48"/>
      <c r="Y82" s="48"/>
      <c r="Z82" s="48"/>
      <c r="AA82" s="48"/>
      <c r="AB82" s="48"/>
      <c r="AH82" s="1"/>
    </row>
    <row r="83" spans="16:34" ht="15.75" customHeight="1">
      <c r="P83" s="48"/>
      <c r="Q83" s="48"/>
      <c r="R83" s="48"/>
      <c r="S83" s="48"/>
      <c r="T83" s="48"/>
      <c r="U83" s="48"/>
      <c r="V83" s="33"/>
      <c r="W83" s="48"/>
      <c r="X83" s="48"/>
      <c r="Y83" s="48"/>
      <c r="Z83" s="48"/>
      <c r="AA83" s="48"/>
      <c r="AB83" s="48"/>
      <c r="AH83" s="1"/>
    </row>
    <row r="84" spans="16:34" ht="15.75" customHeight="1">
      <c r="P84" s="48"/>
      <c r="Q84" s="48"/>
      <c r="R84" s="48"/>
      <c r="S84" s="48"/>
      <c r="T84" s="48"/>
      <c r="U84" s="48"/>
      <c r="V84" s="33"/>
      <c r="W84" s="48"/>
      <c r="X84" s="48"/>
      <c r="Y84" s="48"/>
      <c r="Z84" s="48"/>
      <c r="AA84" s="48"/>
      <c r="AB84" s="48"/>
      <c r="AH84" s="1"/>
    </row>
    <row r="85" spans="16:34" ht="15.75" customHeight="1">
      <c r="P85" s="48"/>
      <c r="Q85" s="48"/>
      <c r="R85" s="48"/>
      <c r="S85" s="48"/>
      <c r="T85" s="48"/>
      <c r="U85" s="48"/>
      <c r="V85" s="33"/>
      <c r="W85" s="48"/>
      <c r="X85" s="48"/>
      <c r="Y85" s="48"/>
      <c r="Z85" s="48"/>
      <c r="AA85" s="48"/>
      <c r="AB85" s="48"/>
      <c r="AH85" s="1"/>
    </row>
    <row r="86" spans="16:34" ht="15.75" customHeight="1">
      <c r="P86" s="48"/>
      <c r="Q86" s="48"/>
      <c r="R86" s="48"/>
      <c r="S86" s="48"/>
      <c r="T86" s="48"/>
      <c r="U86" s="48"/>
      <c r="V86" s="33"/>
      <c r="W86" s="48"/>
      <c r="X86" s="48"/>
      <c r="Y86" s="48"/>
      <c r="Z86" s="48"/>
      <c r="AA86" s="48"/>
      <c r="AB86" s="48"/>
      <c r="AH86" s="1"/>
    </row>
    <row r="87" spans="16:34" ht="15.75" customHeight="1">
      <c r="P87" s="48"/>
      <c r="Q87" s="48"/>
      <c r="R87" s="48"/>
      <c r="S87" s="48"/>
      <c r="T87" s="48"/>
      <c r="U87" s="48"/>
      <c r="V87" s="33"/>
      <c r="W87" s="48"/>
      <c r="X87" s="48"/>
      <c r="Y87" s="48"/>
      <c r="Z87" s="48"/>
      <c r="AA87" s="48"/>
      <c r="AB87" s="48"/>
      <c r="AH87" s="1"/>
    </row>
    <row r="88" spans="16:34" ht="15.75" customHeight="1">
      <c r="P88" s="48"/>
      <c r="Q88" s="48"/>
      <c r="R88" s="48"/>
      <c r="S88" s="48"/>
      <c r="T88" s="48"/>
      <c r="U88" s="48"/>
      <c r="V88" s="33"/>
      <c r="W88" s="48"/>
      <c r="X88" s="48"/>
      <c r="Y88" s="48"/>
      <c r="Z88" s="48"/>
      <c r="AA88" s="48"/>
      <c r="AB88" s="48"/>
      <c r="AH88" s="1"/>
    </row>
    <row r="89" spans="16:34" ht="15.75" customHeight="1">
      <c r="P89" s="48"/>
      <c r="Q89" s="48"/>
      <c r="R89" s="48"/>
      <c r="S89" s="48"/>
      <c r="T89" s="48"/>
      <c r="U89" s="48"/>
      <c r="V89" s="33"/>
      <c r="W89" s="48"/>
      <c r="X89" s="48"/>
      <c r="Y89" s="48"/>
      <c r="Z89" s="48"/>
      <c r="AA89" s="48"/>
      <c r="AB89" s="48"/>
      <c r="AH89" s="1"/>
    </row>
    <row r="90" spans="16:34" ht="15.75" customHeight="1">
      <c r="P90" s="48"/>
      <c r="Q90" s="48"/>
      <c r="R90" s="48"/>
      <c r="S90" s="48"/>
      <c r="T90" s="48"/>
      <c r="U90" s="48"/>
      <c r="V90" s="33"/>
      <c r="W90" s="48"/>
      <c r="X90" s="48"/>
      <c r="Y90" s="48"/>
      <c r="Z90" s="48"/>
      <c r="AA90" s="48"/>
      <c r="AB90" s="48"/>
      <c r="AH90" s="1"/>
    </row>
    <row r="91" spans="16:34" ht="15.75" customHeight="1">
      <c r="P91" s="48"/>
      <c r="Q91" s="48"/>
      <c r="R91" s="48"/>
      <c r="S91" s="48"/>
      <c r="T91" s="48"/>
      <c r="U91" s="48"/>
      <c r="V91" s="33"/>
      <c r="W91" s="48"/>
      <c r="X91" s="48"/>
      <c r="Y91" s="48"/>
      <c r="Z91" s="48"/>
      <c r="AA91" s="48"/>
      <c r="AB91" s="48"/>
      <c r="AH91" s="1"/>
    </row>
    <row r="92" spans="16:34" ht="15.75" customHeight="1">
      <c r="P92" s="48"/>
      <c r="Q92" s="48"/>
      <c r="R92" s="48"/>
      <c r="S92" s="48"/>
      <c r="T92" s="48"/>
      <c r="U92" s="48"/>
      <c r="V92" s="33"/>
      <c r="W92" s="48"/>
      <c r="X92" s="48"/>
      <c r="Y92" s="48"/>
      <c r="Z92" s="48"/>
      <c r="AA92" s="48"/>
      <c r="AB92" s="48"/>
      <c r="AH92" s="1"/>
    </row>
    <row r="93" spans="16:34" ht="15.75" customHeight="1">
      <c r="P93" s="48"/>
      <c r="Q93" s="48"/>
      <c r="R93" s="48"/>
      <c r="S93" s="48"/>
      <c r="T93" s="48"/>
      <c r="U93" s="48"/>
      <c r="V93" s="33"/>
      <c r="W93" s="48"/>
      <c r="X93" s="48"/>
      <c r="Y93" s="48"/>
      <c r="Z93" s="48"/>
      <c r="AA93" s="48"/>
      <c r="AB93" s="48"/>
      <c r="AH93" s="1"/>
    </row>
    <row r="94" spans="16:34" ht="15.75" customHeight="1">
      <c r="P94" s="48"/>
      <c r="Q94" s="48"/>
      <c r="R94" s="48"/>
      <c r="S94" s="48"/>
      <c r="T94" s="48"/>
      <c r="U94" s="48"/>
      <c r="V94" s="33"/>
      <c r="W94" s="48"/>
      <c r="X94" s="48"/>
      <c r="Y94" s="48"/>
      <c r="Z94" s="48"/>
      <c r="AA94" s="48"/>
      <c r="AB94" s="48"/>
      <c r="AH94" s="1"/>
    </row>
    <row r="95" spans="16:34" ht="15.75" customHeight="1">
      <c r="P95" s="48"/>
      <c r="Q95" s="48"/>
      <c r="R95" s="48"/>
      <c r="S95" s="48"/>
      <c r="T95" s="48"/>
      <c r="U95" s="48"/>
      <c r="V95" s="33"/>
      <c r="W95" s="48"/>
      <c r="X95" s="48"/>
      <c r="Y95" s="48"/>
      <c r="Z95" s="48"/>
      <c r="AA95" s="48"/>
      <c r="AB95" s="48"/>
      <c r="AH95" s="1"/>
    </row>
    <row r="96" spans="16:34" ht="15.75" customHeight="1">
      <c r="P96" s="48"/>
      <c r="Q96" s="48"/>
      <c r="R96" s="48"/>
      <c r="S96" s="48"/>
      <c r="T96" s="48"/>
      <c r="U96" s="48"/>
      <c r="V96" s="33"/>
      <c r="W96" s="48"/>
      <c r="X96" s="48"/>
      <c r="Y96" s="48"/>
      <c r="Z96" s="48"/>
      <c r="AA96" s="48"/>
      <c r="AB96" s="48"/>
      <c r="AH96" s="1"/>
    </row>
    <row r="97" spans="1:34" ht="15.75" customHeight="1">
      <c r="P97" s="48"/>
      <c r="Q97" s="48"/>
      <c r="R97" s="48"/>
      <c r="S97" s="48"/>
      <c r="T97" s="48"/>
      <c r="U97" s="48"/>
      <c r="V97" s="33"/>
      <c r="W97" s="48"/>
      <c r="X97" s="48"/>
      <c r="Y97" s="48"/>
      <c r="Z97" s="48"/>
      <c r="AA97" s="48"/>
      <c r="AB97" s="48"/>
      <c r="AH97" s="1"/>
    </row>
    <row r="98" spans="1:34" ht="15.75" customHeight="1">
      <c r="P98" s="48"/>
      <c r="Q98" s="48"/>
      <c r="R98" s="48"/>
      <c r="S98" s="48"/>
      <c r="T98" s="48"/>
      <c r="U98" s="48"/>
      <c r="V98" s="33"/>
      <c r="W98" s="48"/>
      <c r="X98" s="48"/>
      <c r="Y98" s="48"/>
      <c r="Z98" s="48"/>
      <c r="AA98" s="48"/>
      <c r="AB98" s="48"/>
      <c r="AH98" s="1"/>
    </row>
    <row r="99" spans="1:34" ht="15.75" customHeight="1">
      <c r="P99" s="48"/>
      <c r="Q99" s="48"/>
      <c r="R99" s="48"/>
      <c r="S99" s="48"/>
      <c r="T99" s="48"/>
      <c r="U99" s="48"/>
      <c r="V99" s="33"/>
      <c r="W99" s="48"/>
      <c r="X99" s="48"/>
      <c r="Y99" s="48"/>
      <c r="Z99" s="48"/>
      <c r="AA99" s="48"/>
      <c r="AB99" s="48"/>
      <c r="AH99" s="1"/>
    </row>
    <row r="100" spans="1:34" ht="15.75" customHeight="1">
      <c r="P100" s="48"/>
      <c r="Q100" s="48"/>
      <c r="R100" s="48"/>
      <c r="S100" s="48"/>
      <c r="T100" s="48"/>
      <c r="U100" s="48"/>
      <c r="V100" s="33"/>
      <c r="W100" s="48"/>
      <c r="X100" s="48"/>
      <c r="Y100" s="48"/>
      <c r="Z100" s="48"/>
      <c r="AA100" s="48"/>
      <c r="AB100" s="48"/>
      <c r="AH100" s="1"/>
    </row>
    <row r="101" spans="1:34" ht="15.75" customHeight="1">
      <c r="P101" s="49"/>
      <c r="Q101" s="50"/>
      <c r="R101" s="49"/>
      <c r="S101" s="51"/>
      <c r="T101" s="49"/>
      <c r="U101" s="51"/>
      <c r="V101" s="52"/>
      <c r="W101" s="53"/>
      <c r="X101" s="54"/>
      <c r="Y101" s="49"/>
      <c r="Z101" s="51"/>
      <c r="AA101" s="49"/>
      <c r="AB101" s="51"/>
      <c r="AH101" s="1"/>
    </row>
    <row r="102" spans="1:34" ht="15.75" customHeight="1">
      <c r="D102" s="87" t="s">
        <v>54</v>
      </c>
      <c r="E102" s="87"/>
      <c r="F102" s="87"/>
      <c r="G102" s="87"/>
      <c r="H102" s="87"/>
      <c r="I102" s="87"/>
      <c r="P102" s="49"/>
      <c r="Q102" s="50"/>
      <c r="R102" s="49"/>
      <c r="S102" s="51"/>
      <c r="T102" s="49"/>
      <c r="U102" s="51"/>
      <c r="V102" s="52"/>
      <c r="W102" s="53"/>
      <c r="X102" s="54"/>
      <c r="Y102" s="49"/>
      <c r="Z102" s="51"/>
      <c r="AA102" s="49"/>
      <c r="AB102" s="51"/>
      <c r="AH102" s="1"/>
    </row>
    <row r="103" spans="1:34" ht="15.75" customHeight="1">
      <c r="P103" s="49"/>
      <c r="Q103" s="50"/>
      <c r="R103" s="49"/>
      <c r="S103" s="51"/>
      <c r="T103" s="49"/>
      <c r="U103" s="51"/>
      <c r="V103" s="52"/>
      <c r="W103" s="53"/>
      <c r="X103" s="54"/>
      <c r="Y103" s="49"/>
      <c r="Z103" s="51"/>
      <c r="AA103" s="49"/>
      <c r="AB103" s="51"/>
      <c r="AH103" s="1"/>
    </row>
    <row r="104" spans="1:34" ht="15.75" customHeight="1">
      <c r="B104" s="110" t="s">
        <v>55</v>
      </c>
      <c r="C104" s="88" t="s">
        <v>56</v>
      </c>
      <c r="D104" s="84" t="s">
        <v>57</v>
      </c>
      <c r="E104" s="84" t="s">
        <v>58</v>
      </c>
      <c r="F104" s="84" t="s">
        <v>59</v>
      </c>
      <c r="G104" s="84" t="s">
        <v>60</v>
      </c>
      <c r="H104" s="84" t="s">
        <v>61</v>
      </c>
      <c r="I104" s="110" t="s">
        <v>62</v>
      </c>
      <c r="J104" s="110" t="s">
        <v>63</v>
      </c>
      <c r="P104" s="76" t="s">
        <v>5</v>
      </c>
      <c r="Q104" s="76" t="s">
        <v>41</v>
      </c>
      <c r="R104" s="79" t="s">
        <v>42</v>
      </c>
      <c r="S104" s="80"/>
      <c r="T104" s="79" t="s">
        <v>43</v>
      </c>
      <c r="U104" s="80"/>
      <c r="V104" s="52"/>
      <c r="W104" s="76" t="s">
        <v>5</v>
      </c>
      <c r="X104" s="76" t="s">
        <v>41</v>
      </c>
      <c r="Y104" s="79" t="s">
        <v>42</v>
      </c>
      <c r="Z104" s="80"/>
      <c r="AA104" s="79" t="s">
        <v>43</v>
      </c>
      <c r="AB104" s="80"/>
      <c r="AH104" s="1"/>
    </row>
    <row r="105" spans="1:34" ht="15.75" customHeight="1">
      <c r="B105" s="110"/>
      <c r="C105" s="89"/>
      <c r="D105" s="84"/>
      <c r="E105" s="84"/>
      <c r="F105" s="84"/>
      <c r="G105" s="84"/>
      <c r="H105" s="84"/>
      <c r="I105" s="110"/>
      <c r="J105" s="110"/>
      <c r="P105" s="77"/>
      <c r="Q105" s="77"/>
      <c r="R105" s="81" t="s">
        <v>44</v>
      </c>
      <c r="S105" s="81" t="s">
        <v>45</v>
      </c>
      <c r="T105" s="81" t="s">
        <v>64</v>
      </c>
      <c r="U105" s="81" t="s">
        <v>45</v>
      </c>
      <c r="V105" s="52"/>
      <c r="W105" s="77"/>
      <c r="X105" s="77"/>
      <c r="Y105" s="81" t="s">
        <v>44</v>
      </c>
      <c r="Z105" s="81" t="s">
        <v>45</v>
      </c>
      <c r="AA105" s="81" t="s">
        <v>44</v>
      </c>
      <c r="AB105" s="81" t="s">
        <v>45</v>
      </c>
      <c r="AH105" s="1"/>
    </row>
    <row r="106" spans="1:34" ht="15.75" customHeight="1">
      <c r="B106" s="110"/>
      <c r="C106" s="89"/>
      <c r="D106" s="84"/>
      <c r="E106" s="84"/>
      <c r="F106" s="84"/>
      <c r="G106" s="84"/>
      <c r="H106" s="84"/>
      <c r="I106" s="110"/>
      <c r="J106" s="110"/>
      <c r="P106" s="77"/>
      <c r="Q106" s="77"/>
      <c r="R106" s="82"/>
      <c r="S106" s="82"/>
      <c r="T106" s="82"/>
      <c r="U106" s="82"/>
      <c r="V106" s="52"/>
      <c r="W106" s="77"/>
      <c r="X106" s="77"/>
      <c r="Y106" s="82"/>
      <c r="Z106" s="82"/>
      <c r="AA106" s="82"/>
      <c r="AB106" s="82"/>
    </row>
    <row r="107" spans="1:34" ht="15.75" customHeight="1">
      <c r="B107" s="110"/>
      <c r="C107" s="89"/>
      <c r="D107" s="84"/>
      <c r="E107" s="84"/>
      <c r="F107" s="84"/>
      <c r="G107" s="84"/>
      <c r="H107" s="84"/>
      <c r="I107" s="110"/>
      <c r="J107" s="110"/>
      <c r="P107" s="77"/>
      <c r="Q107" s="77"/>
      <c r="R107" s="82"/>
      <c r="S107" s="82"/>
      <c r="T107" s="82"/>
      <c r="U107" s="82"/>
      <c r="V107" s="52"/>
      <c r="W107" s="77"/>
      <c r="X107" s="77"/>
      <c r="Y107" s="82"/>
      <c r="Z107" s="82"/>
      <c r="AA107" s="82"/>
      <c r="AB107" s="82"/>
    </row>
    <row r="108" spans="1:34" ht="15.75" customHeight="1">
      <c r="B108" s="110"/>
      <c r="C108" s="89"/>
      <c r="D108" s="84"/>
      <c r="E108" s="84"/>
      <c r="F108" s="84"/>
      <c r="G108" s="84"/>
      <c r="H108" s="84"/>
      <c r="I108" s="110"/>
      <c r="J108" s="110"/>
      <c r="P108" s="77"/>
      <c r="Q108" s="77"/>
      <c r="R108" s="82"/>
      <c r="S108" s="82"/>
      <c r="T108" s="82"/>
      <c r="U108" s="82"/>
      <c r="V108" s="52"/>
      <c r="W108" s="77"/>
      <c r="X108" s="77"/>
      <c r="Y108" s="82"/>
      <c r="Z108" s="82"/>
      <c r="AA108" s="82"/>
      <c r="AB108" s="82"/>
    </row>
    <row r="109" spans="1:34" ht="15.75" customHeight="1">
      <c r="B109" s="110"/>
      <c r="C109" s="89"/>
      <c r="D109" s="84"/>
      <c r="E109" s="84"/>
      <c r="F109" s="84"/>
      <c r="G109" s="84"/>
      <c r="H109" s="84"/>
      <c r="I109" s="110"/>
      <c r="J109" s="110"/>
      <c r="P109" s="78"/>
      <c r="Q109" s="78"/>
      <c r="R109" s="83"/>
      <c r="S109" s="83"/>
      <c r="T109" s="83"/>
      <c r="U109" s="83"/>
      <c r="V109" s="52"/>
      <c r="W109" s="78"/>
      <c r="X109" s="78"/>
      <c r="Y109" s="83"/>
      <c r="Z109" s="83"/>
      <c r="AA109" s="83"/>
      <c r="AB109" s="83"/>
    </row>
    <row r="110" spans="1:34" ht="15.75" customHeight="1">
      <c r="B110" s="110"/>
      <c r="C110" s="89"/>
      <c r="D110" s="84"/>
      <c r="E110" s="84"/>
      <c r="F110" s="84"/>
      <c r="G110" s="84"/>
      <c r="H110" s="84"/>
      <c r="I110" s="110"/>
      <c r="J110" s="110"/>
      <c r="P110" s="22">
        <v>3</v>
      </c>
      <c r="Q110" s="39">
        <v>0.125</v>
      </c>
      <c r="R110" s="22">
        <v>0</v>
      </c>
      <c r="S110" s="22" t="s">
        <v>47</v>
      </c>
      <c r="T110" s="22">
        <v>0</v>
      </c>
      <c r="U110" s="22" t="s">
        <v>47</v>
      </c>
      <c r="V110" s="37">
        <f>R110+R111</f>
        <v>0</v>
      </c>
      <c r="W110" s="40">
        <v>4</v>
      </c>
      <c r="X110" s="39">
        <v>0.125</v>
      </c>
      <c r="Y110" s="22">
        <v>0</v>
      </c>
      <c r="Z110" s="22" t="s">
        <v>47</v>
      </c>
      <c r="AA110" s="22">
        <v>0</v>
      </c>
      <c r="AB110" s="22" t="s">
        <v>47</v>
      </c>
      <c r="AC110" s="37">
        <f>Y110+Y111</f>
        <v>0</v>
      </c>
    </row>
    <row r="111" spans="1:34" ht="15.75" customHeight="1">
      <c r="B111" s="110"/>
      <c r="C111" s="90"/>
      <c r="D111" s="84"/>
      <c r="E111" s="84"/>
      <c r="F111" s="84"/>
      <c r="G111" s="84"/>
      <c r="H111" s="84"/>
      <c r="I111" s="110"/>
      <c r="J111" s="110"/>
      <c r="L111" s="1" t="s">
        <v>65</v>
      </c>
      <c r="M111" s="55" t="s">
        <v>17</v>
      </c>
      <c r="N111" s="55" t="s">
        <v>18</v>
      </c>
      <c r="O111" s="56"/>
      <c r="P111" s="22">
        <v>3</v>
      </c>
      <c r="Q111" s="39">
        <v>0.14583333333333301</v>
      </c>
      <c r="R111" s="22">
        <v>0</v>
      </c>
      <c r="S111" s="22" t="s">
        <v>47</v>
      </c>
      <c r="T111" s="22">
        <v>0</v>
      </c>
      <c r="U111" s="22" t="s">
        <v>47</v>
      </c>
      <c r="V111" s="37">
        <f t="shared" ref="V111:V156" si="2">R111+R112</f>
        <v>0</v>
      </c>
      <c r="W111" s="40">
        <v>4</v>
      </c>
      <c r="X111" s="39">
        <v>0.14583333333333301</v>
      </c>
      <c r="Y111" s="22">
        <v>0</v>
      </c>
      <c r="Z111" s="22" t="s">
        <v>47</v>
      </c>
      <c r="AA111" s="22">
        <v>0</v>
      </c>
      <c r="AB111" s="22" t="s">
        <v>47</v>
      </c>
      <c r="AC111" s="37">
        <f t="shared" ref="AC111:AC156" si="3">Y111+Y112</f>
        <v>0</v>
      </c>
      <c r="AH111" s="15"/>
    </row>
    <row r="112" spans="1:34" ht="15.75" customHeight="1">
      <c r="A112" s="57">
        <v>5693</v>
      </c>
      <c r="B112" s="58">
        <v>1</v>
      </c>
      <c r="C112" s="59" t="s">
        <v>155</v>
      </c>
      <c r="D112" s="1" t="s">
        <v>96</v>
      </c>
      <c r="E112" s="61">
        <v>55.741563488455398</v>
      </c>
      <c r="F112" s="61">
        <v>37.414575253877402</v>
      </c>
      <c r="G112" s="58">
        <f>IF(M112&gt;0,0,IF(N112&gt;0,1,""))</f>
        <v>0</v>
      </c>
      <c r="H112" s="62">
        <v>0</v>
      </c>
      <c r="I112" s="63"/>
      <c r="J112" s="58">
        <f>IF(AND(M112&gt;0,M112&lt;999),M112,IF(AND(N112&gt;0,N112&lt;999),N112," "))</f>
        <v>1</v>
      </c>
      <c r="L112" s="14">
        <v>1</v>
      </c>
      <c r="M112" s="64">
        <v>1</v>
      </c>
      <c r="N112" s="14">
        <v>0</v>
      </c>
      <c r="O112" s="56"/>
      <c r="P112" s="22">
        <v>3</v>
      </c>
      <c r="Q112" s="39">
        <v>0.16666666666666699</v>
      </c>
      <c r="R112" s="22">
        <v>0</v>
      </c>
      <c r="S112" s="22" t="s">
        <v>47</v>
      </c>
      <c r="T112" s="22">
        <v>0</v>
      </c>
      <c r="U112" s="22" t="s">
        <v>47</v>
      </c>
      <c r="V112" s="37">
        <f t="shared" si="2"/>
        <v>0</v>
      </c>
      <c r="W112" s="40">
        <v>4</v>
      </c>
      <c r="X112" s="39">
        <v>0.16666666666666699</v>
      </c>
      <c r="Y112" s="22">
        <v>0</v>
      </c>
      <c r="Z112" s="22" t="s">
        <v>47</v>
      </c>
      <c r="AA112" s="22">
        <v>0</v>
      </c>
      <c r="AB112" s="22" t="s">
        <v>47</v>
      </c>
      <c r="AC112" s="37">
        <f t="shared" si="3"/>
        <v>0</v>
      </c>
      <c r="AH112" s="15"/>
    </row>
    <row r="113" spans="1:34" ht="15.75" customHeight="1">
      <c r="A113" s="57">
        <v>2568</v>
      </c>
      <c r="B113" s="58">
        <f t="shared" ref="B113:B176" si="4">IF(C113=" ","",IF(C113=$L$9,B112,B112+1))</f>
        <v>2</v>
      </c>
      <c r="C113" s="59" t="s">
        <v>114</v>
      </c>
      <c r="D113" s="1" t="s">
        <v>96</v>
      </c>
      <c r="E113" s="61">
        <v>55.740666020466797</v>
      </c>
      <c r="F113" s="61">
        <v>37.415596161891997</v>
      </c>
      <c r="G113" s="58">
        <f t="shared" ref="G113:G139" si="5">IF(M113&gt;0,0,IF(N113&gt;0,1,""))</f>
        <v>0</v>
      </c>
      <c r="H113" s="62">
        <v>0.21099999999999999</v>
      </c>
      <c r="I113" s="63">
        <f>IFERROR(IF(IF(ISERROR(H113-H112),"",H113-H112)&lt;0,"",H113-H112)," ")</f>
        <v>0.21099999999999999</v>
      </c>
      <c r="J113" s="58">
        <f t="shared" ref="J113:J139" si="6">IF(AND(M113&gt;0,M113&lt;999),M113,IF(AND(N113&gt;0,N113&lt;999),N113," "))</f>
        <v>2</v>
      </c>
      <c r="L113" s="14">
        <v>2</v>
      </c>
      <c r="M113" s="64">
        <v>2</v>
      </c>
      <c r="N113" s="64">
        <v>0</v>
      </c>
      <c r="O113" s="56"/>
      <c r="P113" s="22">
        <v>3</v>
      </c>
      <c r="Q113" s="39">
        <v>0.1875</v>
      </c>
      <c r="R113" s="22">
        <v>0</v>
      </c>
      <c r="S113" s="22" t="s">
        <v>47</v>
      </c>
      <c r="T113" s="22">
        <v>0</v>
      </c>
      <c r="U113" s="22" t="s">
        <v>47</v>
      </c>
      <c r="V113" s="37">
        <f t="shared" si="2"/>
        <v>1</v>
      </c>
      <c r="W113" s="40">
        <v>4</v>
      </c>
      <c r="X113" s="39">
        <v>0.1875</v>
      </c>
      <c r="Y113" s="22">
        <v>0</v>
      </c>
      <c r="Z113" s="22" t="s">
        <v>47</v>
      </c>
      <c r="AA113" s="22">
        <v>0</v>
      </c>
      <c r="AB113" s="22" t="s">
        <v>47</v>
      </c>
      <c r="AC113" s="37">
        <f t="shared" si="3"/>
        <v>0</v>
      </c>
      <c r="AH113" s="65"/>
    </row>
    <row r="114" spans="1:34" ht="15.75" customHeight="1">
      <c r="A114" s="57">
        <v>2106</v>
      </c>
      <c r="B114" s="58">
        <f t="shared" si="4"/>
        <v>3</v>
      </c>
      <c r="C114" s="59" t="s">
        <v>135</v>
      </c>
      <c r="D114" s="1" t="s">
        <v>96</v>
      </c>
      <c r="E114" s="61">
        <v>55.738270610871602</v>
      </c>
      <c r="F114" s="61">
        <v>37.412138840737299</v>
      </c>
      <c r="G114" s="58">
        <f t="shared" si="5"/>
        <v>0</v>
      </c>
      <c r="H114" s="62">
        <v>0.55400000000000005</v>
      </c>
      <c r="I114" s="63">
        <f t="shared" ref="I114:I177" si="7">IFERROR(IF(IF(ISERROR(H114-H113),"",H114-H113)&lt;0,"",H114-H113)," ")</f>
        <v>0.34300000000000008</v>
      </c>
      <c r="J114" s="58">
        <f t="shared" si="6"/>
        <v>3</v>
      </c>
      <c r="L114" s="14">
        <v>3</v>
      </c>
      <c r="M114" s="64">
        <v>3</v>
      </c>
      <c r="N114" s="64">
        <v>0</v>
      </c>
      <c r="O114" s="56"/>
      <c r="P114" s="66">
        <v>3</v>
      </c>
      <c r="Q114" s="67">
        <v>0.20833333333333334</v>
      </c>
      <c r="R114" s="22">
        <v>1</v>
      </c>
      <c r="S114" s="22" t="s">
        <v>70</v>
      </c>
      <c r="T114" s="22">
        <v>1</v>
      </c>
      <c r="U114" s="22" t="s">
        <v>70</v>
      </c>
      <c r="V114" s="37">
        <f t="shared" si="2"/>
        <v>3</v>
      </c>
      <c r="W114" s="40">
        <v>4</v>
      </c>
      <c r="X114" s="39">
        <v>0.20833333333333334</v>
      </c>
      <c r="Y114" s="22">
        <v>0</v>
      </c>
      <c r="Z114" s="22" t="s">
        <v>47</v>
      </c>
      <c r="AA114" s="22">
        <v>0</v>
      </c>
      <c r="AB114" s="22" t="s">
        <v>47</v>
      </c>
      <c r="AC114" s="37">
        <f t="shared" si="3"/>
        <v>1</v>
      </c>
      <c r="AH114" s="65"/>
    </row>
    <row r="115" spans="1:34" ht="15.75" customHeight="1">
      <c r="A115" s="57">
        <v>2569</v>
      </c>
      <c r="B115" s="58">
        <f t="shared" si="4"/>
        <v>4</v>
      </c>
      <c r="C115" s="59" t="s">
        <v>134</v>
      </c>
      <c r="D115" s="1" t="s">
        <v>133</v>
      </c>
      <c r="E115" s="61">
        <v>55.738358842687802</v>
      </c>
      <c r="F115" s="61">
        <v>37.408658711537797</v>
      </c>
      <c r="G115" s="58">
        <f t="shared" si="5"/>
        <v>0</v>
      </c>
      <c r="H115" s="62">
        <v>0.86499999999999999</v>
      </c>
      <c r="I115" s="63">
        <f t="shared" si="7"/>
        <v>0.31099999999999994</v>
      </c>
      <c r="J115" s="58">
        <f t="shared" si="6"/>
        <v>4</v>
      </c>
      <c r="L115" s="14">
        <v>4</v>
      </c>
      <c r="M115" s="64">
        <v>4</v>
      </c>
      <c r="N115" s="64">
        <v>0</v>
      </c>
      <c r="O115" s="56"/>
      <c r="P115" s="66">
        <v>3</v>
      </c>
      <c r="Q115" s="67">
        <v>0.22916666666666666</v>
      </c>
      <c r="R115" s="22">
        <v>2</v>
      </c>
      <c r="S115" s="22" t="s">
        <v>70</v>
      </c>
      <c r="T115" s="22">
        <v>2</v>
      </c>
      <c r="U115" s="22" t="s">
        <v>70</v>
      </c>
      <c r="V115" s="37">
        <f t="shared" si="2"/>
        <v>3</v>
      </c>
      <c r="W115" s="40">
        <v>4</v>
      </c>
      <c r="X115" s="39">
        <v>0.22916666666666666</v>
      </c>
      <c r="Y115" s="22">
        <v>1</v>
      </c>
      <c r="Z115" s="22" t="s">
        <v>49</v>
      </c>
      <c r="AA115" s="22">
        <v>1</v>
      </c>
      <c r="AB115" s="22" t="s">
        <v>49</v>
      </c>
      <c r="AC115" s="37">
        <f t="shared" si="3"/>
        <v>2</v>
      </c>
      <c r="AH115" s="65"/>
    </row>
    <row r="116" spans="1:34" ht="15.75" customHeight="1">
      <c r="A116" s="57">
        <v>2570</v>
      </c>
      <c r="B116" s="58">
        <f t="shared" si="4"/>
        <v>5</v>
      </c>
      <c r="C116" s="59" t="s">
        <v>71</v>
      </c>
      <c r="D116" s="1" t="s">
        <v>133</v>
      </c>
      <c r="E116" s="61">
        <v>55.740546109446697</v>
      </c>
      <c r="F116" s="61">
        <v>37.404140044565303</v>
      </c>
      <c r="G116" s="58">
        <f t="shared" si="5"/>
        <v>0</v>
      </c>
      <c r="H116" s="62">
        <v>1.2390000000000001</v>
      </c>
      <c r="I116" s="63">
        <f t="shared" si="7"/>
        <v>0.37400000000000011</v>
      </c>
      <c r="J116" s="58">
        <f t="shared" si="6"/>
        <v>5</v>
      </c>
      <c r="L116" s="14">
        <v>5</v>
      </c>
      <c r="M116" s="64">
        <v>5</v>
      </c>
      <c r="N116" s="64">
        <v>0</v>
      </c>
      <c r="O116" s="56"/>
      <c r="P116" s="66">
        <v>3</v>
      </c>
      <c r="Q116" s="67">
        <v>0.25</v>
      </c>
      <c r="R116" s="22">
        <v>1</v>
      </c>
      <c r="S116" s="22" t="s">
        <v>70</v>
      </c>
      <c r="T116" s="22">
        <v>1</v>
      </c>
      <c r="U116" s="22" t="s">
        <v>70</v>
      </c>
      <c r="V116" s="37">
        <f t="shared" si="2"/>
        <v>3</v>
      </c>
      <c r="W116" s="40">
        <v>4</v>
      </c>
      <c r="X116" s="39">
        <v>0.25</v>
      </c>
      <c r="Y116" s="22">
        <v>1</v>
      </c>
      <c r="Z116" s="22" t="s">
        <v>49</v>
      </c>
      <c r="AA116" s="22">
        <v>1</v>
      </c>
      <c r="AB116" s="22" t="s">
        <v>49</v>
      </c>
      <c r="AC116" s="37">
        <f t="shared" si="3"/>
        <v>2</v>
      </c>
      <c r="AH116" s="65"/>
    </row>
    <row r="117" spans="1:34" ht="15.75" customHeight="1">
      <c r="A117" s="57">
        <v>5044</v>
      </c>
      <c r="B117" s="58">
        <f t="shared" si="4"/>
        <v>6</v>
      </c>
      <c r="C117" s="59" t="s">
        <v>144</v>
      </c>
      <c r="D117" s="1" t="s">
        <v>165</v>
      </c>
      <c r="E117" s="61">
        <v>55.742341674985497</v>
      </c>
      <c r="F117" s="61">
        <v>37.398524439291997</v>
      </c>
      <c r="G117" s="58">
        <f t="shared" si="5"/>
        <v>0</v>
      </c>
      <c r="H117" s="62">
        <v>1.7</v>
      </c>
      <c r="I117" s="63">
        <f t="shared" si="7"/>
        <v>0.46099999999999985</v>
      </c>
      <c r="J117" s="58">
        <f t="shared" si="6"/>
        <v>6</v>
      </c>
      <c r="L117" s="14">
        <v>6</v>
      </c>
      <c r="M117" s="64">
        <v>6</v>
      </c>
      <c r="N117" s="64">
        <v>0</v>
      </c>
      <c r="O117" s="56"/>
      <c r="P117" s="66">
        <v>3</v>
      </c>
      <c r="Q117" s="67">
        <v>0.27083333333333331</v>
      </c>
      <c r="R117" s="22">
        <v>2</v>
      </c>
      <c r="S117" s="22" t="s">
        <v>70</v>
      </c>
      <c r="T117" s="22">
        <v>2</v>
      </c>
      <c r="U117" s="22" t="s">
        <v>70</v>
      </c>
      <c r="V117" s="37">
        <f t="shared" si="2"/>
        <v>5</v>
      </c>
      <c r="W117" s="40">
        <v>4</v>
      </c>
      <c r="X117" s="39">
        <v>0.27083333333333331</v>
      </c>
      <c r="Y117" s="22">
        <v>1</v>
      </c>
      <c r="Z117" s="22" t="s">
        <v>49</v>
      </c>
      <c r="AA117" s="22">
        <v>1</v>
      </c>
      <c r="AB117" s="22" t="s">
        <v>49</v>
      </c>
      <c r="AC117" s="37">
        <f t="shared" si="3"/>
        <v>2</v>
      </c>
      <c r="AH117" s="65"/>
    </row>
    <row r="118" spans="1:34" ht="15.75" customHeight="1">
      <c r="A118" s="57">
        <v>5045</v>
      </c>
      <c r="B118" s="58">
        <f t="shared" si="4"/>
        <v>7</v>
      </c>
      <c r="C118" s="59" t="s">
        <v>195</v>
      </c>
      <c r="D118" s="1" t="s">
        <v>196</v>
      </c>
      <c r="E118" s="61">
        <v>55.739223682854202</v>
      </c>
      <c r="F118" s="61">
        <v>37.3950803657874</v>
      </c>
      <c r="G118" s="58">
        <f t="shared" si="5"/>
        <v>0</v>
      </c>
      <c r="H118" s="62">
        <v>2.15</v>
      </c>
      <c r="I118" s="63">
        <f t="shared" si="7"/>
        <v>0.44999999999999996</v>
      </c>
      <c r="J118" s="58">
        <f t="shared" si="6"/>
        <v>7</v>
      </c>
      <c r="L118" s="14">
        <v>7</v>
      </c>
      <c r="M118" s="64">
        <v>7</v>
      </c>
      <c r="N118" s="64">
        <v>0</v>
      </c>
      <c r="O118" s="56"/>
      <c r="P118" s="66">
        <v>3</v>
      </c>
      <c r="Q118" s="67">
        <v>0.29166666666666669</v>
      </c>
      <c r="R118" s="22">
        <v>3</v>
      </c>
      <c r="S118" s="22">
        <v>10</v>
      </c>
      <c r="T118" s="22">
        <v>3</v>
      </c>
      <c r="U118" s="22">
        <v>10</v>
      </c>
      <c r="V118" s="37">
        <f t="shared" si="2"/>
        <v>6</v>
      </c>
      <c r="W118" s="40">
        <v>4</v>
      </c>
      <c r="X118" s="39">
        <v>0.29166666666666669</v>
      </c>
      <c r="Y118" s="22">
        <v>1</v>
      </c>
      <c r="Z118" s="22" t="s">
        <v>73</v>
      </c>
      <c r="AA118" s="22">
        <v>1</v>
      </c>
      <c r="AB118" s="22" t="s">
        <v>73</v>
      </c>
      <c r="AC118" s="37">
        <f t="shared" si="3"/>
        <v>2</v>
      </c>
      <c r="AH118" s="65"/>
    </row>
    <row r="119" spans="1:34" ht="15.75" customHeight="1">
      <c r="A119" s="57">
        <v>5046</v>
      </c>
      <c r="B119" s="58">
        <f t="shared" si="4"/>
        <v>8</v>
      </c>
      <c r="C119" s="59" t="s">
        <v>197</v>
      </c>
      <c r="D119" s="1" t="s">
        <v>196</v>
      </c>
      <c r="E119" s="61">
        <v>55.736989537607101</v>
      </c>
      <c r="F119" s="61">
        <v>37.3997163728205</v>
      </c>
      <c r="G119" s="58">
        <f t="shared" si="5"/>
        <v>0</v>
      </c>
      <c r="H119" s="62">
        <v>2.5329999999999999</v>
      </c>
      <c r="I119" s="63">
        <f t="shared" si="7"/>
        <v>0.38300000000000001</v>
      </c>
      <c r="J119" s="58">
        <f t="shared" si="6"/>
        <v>8</v>
      </c>
      <c r="L119" s="14">
        <v>8</v>
      </c>
      <c r="M119" s="64">
        <v>8</v>
      </c>
      <c r="N119" s="64">
        <v>0</v>
      </c>
      <c r="O119" s="56"/>
      <c r="P119" s="66">
        <v>3</v>
      </c>
      <c r="Q119" s="67">
        <v>0.3125</v>
      </c>
      <c r="R119" s="22">
        <v>3</v>
      </c>
      <c r="S119" s="22">
        <v>10</v>
      </c>
      <c r="T119" s="22">
        <v>3</v>
      </c>
      <c r="U119" s="22">
        <v>10</v>
      </c>
      <c r="V119" s="37">
        <f t="shared" si="2"/>
        <v>6</v>
      </c>
      <c r="W119" s="40">
        <v>4</v>
      </c>
      <c r="X119" s="39">
        <v>0.3125</v>
      </c>
      <c r="Y119" s="22">
        <v>1</v>
      </c>
      <c r="Z119" s="22" t="s">
        <v>73</v>
      </c>
      <c r="AA119" s="22">
        <v>1</v>
      </c>
      <c r="AB119" s="22" t="s">
        <v>73</v>
      </c>
      <c r="AC119" s="37">
        <f t="shared" si="3"/>
        <v>3</v>
      </c>
      <c r="AH119" s="65"/>
    </row>
    <row r="120" spans="1:34" ht="15.75" customHeight="1">
      <c r="A120" s="57">
        <v>5047</v>
      </c>
      <c r="B120" s="58">
        <f t="shared" si="4"/>
        <v>9</v>
      </c>
      <c r="C120" s="59" t="s">
        <v>198</v>
      </c>
      <c r="D120" s="1" t="s">
        <v>196</v>
      </c>
      <c r="E120" s="61">
        <v>55.734155116927298</v>
      </c>
      <c r="F120" s="61">
        <v>37.404499162091803</v>
      </c>
      <c r="G120" s="58">
        <f t="shared" si="5"/>
        <v>0</v>
      </c>
      <c r="H120" s="62">
        <v>2.992</v>
      </c>
      <c r="I120" s="63">
        <f t="shared" si="7"/>
        <v>0.45900000000000007</v>
      </c>
      <c r="J120" s="58">
        <f t="shared" si="6"/>
        <v>9</v>
      </c>
      <c r="L120" s="14">
        <v>9</v>
      </c>
      <c r="M120" s="64">
        <v>9</v>
      </c>
      <c r="N120" s="64">
        <v>0</v>
      </c>
      <c r="O120" s="56"/>
      <c r="P120" s="66">
        <v>3</v>
      </c>
      <c r="Q120" s="67">
        <v>0.33333333333333331</v>
      </c>
      <c r="R120" s="22">
        <v>3</v>
      </c>
      <c r="S120" s="22">
        <v>10</v>
      </c>
      <c r="T120" s="22">
        <v>3</v>
      </c>
      <c r="U120" s="22">
        <v>10</v>
      </c>
      <c r="V120" s="37">
        <f t="shared" si="2"/>
        <v>6</v>
      </c>
      <c r="W120" s="40">
        <v>4</v>
      </c>
      <c r="X120" s="39">
        <v>0.33333333333333331</v>
      </c>
      <c r="Y120" s="22">
        <v>2</v>
      </c>
      <c r="Z120" s="22" t="s">
        <v>73</v>
      </c>
      <c r="AA120" s="22">
        <v>2</v>
      </c>
      <c r="AB120" s="22" t="s">
        <v>73</v>
      </c>
      <c r="AC120" s="37">
        <f t="shared" si="3"/>
        <v>3</v>
      </c>
      <c r="AH120" s="65"/>
    </row>
    <row r="121" spans="1:34" ht="15.75" customHeight="1">
      <c r="A121" s="57">
        <v>5048</v>
      </c>
      <c r="B121" s="58">
        <f t="shared" si="4"/>
        <v>10</v>
      </c>
      <c r="C121" s="59" t="s">
        <v>150</v>
      </c>
      <c r="D121" s="1" t="s">
        <v>143</v>
      </c>
      <c r="E121" s="61">
        <v>55.733633745216899</v>
      </c>
      <c r="F121" s="61">
        <v>37.407601188158402</v>
      </c>
      <c r="G121" s="58">
        <f t="shared" si="5"/>
        <v>0</v>
      </c>
      <c r="H121" s="62">
        <v>3.218</v>
      </c>
      <c r="I121" s="63">
        <f t="shared" si="7"/>
        <v>0.22599999999999998</v>
      </c>
      <c r="J121" s="58">
        <f t="shared" si="6"/>
        <v>10</v>
      </c>
      <c r="L121" s="14">
        <v>10</v>
      </c>
      <c r="M121" s="64">
        <v>10</v>
      </c>
      <c r="N121" s="64">
        <v>0</v>
      </c>
      <c r="O121" s="56"/>
      <c r="P121" s="66">
        <v>3</v>
      </c>
      <c r="Q121" s="67">
        <v>0.35416666666666669</v>
      </c>
      <c r="R121" s="22">
        <v>3</v>
      </c>
      <c r="S121" s="22">
        <v>10</v>
      </c>
      <c r="T121" s="22">
        <v>3</v>
      </c>
      <c r="U121" s="22">
        <v>10</v>
      </c>
      <c r="V121" s="37">
        <f t="shared" si="2"/>
        <v>6</v>
      </c>
      <c r="W121" s="40">
        <v>4</v>
      </c>
      <c r="X121" s="39">
        <v>0.35416666666666669</v>
      </c>
      <c r="Y121" s="22">
        <v>1</v>
      </c>
      <c r="Z121" s="22" t="s">
        <v>73</v>
      </c>
      <c r="AA121" s="22">
        <v>1</v>
      </c>
      <c r="AB121" s="22" t="s">
        <v>73</v>
      </c>
      <c r="AC121" s="37">
        <f t="shared" si="3"/>
        <v>2</v>
      </c>
      <c r="AH121" s="65"/>
    </row>
    <row r="122" spans="1:34" ht="15.75" customHeight="1">
      <c r="A122" s="57">
        <v>5049</v>
      </c>
      <c r="B122" s="58">
        <f t="shared" si="4"/>
        <v>11</v>
      </c>
      <c r="C122" s="59" t="s">
        <v>147</v>
      </c>
      <c r="D122" s="1" t="s">
        <v>143</v>
      </c>
      <c r="E122" s="61">
        <v>55.733670525405003</v>
      </c>
      <c r="F122" s="61">
        <v>37.409874524252601</v>
      </c>
      <c r="G122" s="58">
        <f t="shared" si="5"/>
        <v>0</v>
      </c>
      <c r="H122" s="62">
        <v>3.3610000000000002</v>
      </c>
      <c r="I122" s="63">
        <f t="shared" si="7"/>
        <v>0.14300000000000024</v>
      </c>
      <c r="J122" s="58">
        <f t="shared" si="6"/>
        <v>11</v>
      </c>
      <c r="L122" s="14">
        <v>11</v>
      </c>
      <c r="M122" s="64">
        <v>11</v>
      </c>
      <c r="N122" s="64">
        <v>0</v>
      </c>
      <c r="O122" s="56"/>
      <c r="P122" s="66">
        <v>3</v>
      </c>
      <c r="Q122" s="67">
        <v>0.375</v>
      </c>
      <c r="R122" s="22">
        <v>3</v>
      </c>
      <c r="S122" s="22">
        <v>10</v>
      </c>
      <c r="T122" s="22">
        <v>3</v>
      </c>
      <c r="U122" s="22">
        <v>10</v>
      </c>
      <c r="V122" s="37">
        <f t="shared" si="2"/>
        <v>4</v>
      </c>
      <c r="W122" s="40">
        <v>4</v>
      </c>
      <c r="X122" s="39">
        <v>0.375</v>
      </c>
      <c r="Y122" s="22">
        <v>1</v>
      </c>
      <c r="Z122" s="22" t="s">
        <v>73</v>
      </c>
      <c r="AA122" s="22">
        <v>1</v>
      </c>
      <c r="AB122" s="22" t="s">
        <v>73</v>
      </c>
      <c r="AC122" s="37">
        <f t="shared" si="3"/>
        <v>3</v>
      </c>
      <c r="AH122" s="65"/>
    </row>
    <row r="123" spans="1:34" ht="15.75" customHeight="1">
      <c r="A123" s="57">
        <v>5009</v>
      </c>
      <c r="B123" s="58">
        <f t="shared" si="4"/>
        <v>12</v>
      </c>
      <c r="C123" s="59" t="s">
        <v>149</v>
      </c>
      <c r="D123" s="1" t="s">
        <v>133</v>
      </c>
      <c r="E123" s="61">
        <v>55.7329883118814</v>
      </c>
      <c r="F123" s="61">
        <v>37.411848566636102</v>
      </c>
      <c r="G123" s="58">
        <f t="shared" si="5"/>
        <v>0</v>
      </c>
      <c r="H123" s="62">
        <v>3.5710000000000002</v>
      </c>
      <c r="I123" s="63">
        <f t="shared" si="7"/>
        <v>0.20999999999999996</v>
      </c>
      <c r="J123" s="58">
        <f t="shared" si="6"/>
        <v>12</v>
      </c>
      <c r="L123" s="14">
        <v>12</v>
      </c>
      <c r="M123" s="64">
        <v>12</v>
      </c>
      <c r="N123" s="64">
        <v>0</v>
      </c>
      <c r="O123" s="56"/>
      <c r="P123" s="66">
        <v>3</v>
      </c>
      <c r="Q123" s="67">
        <v>0.39583333333333331</v>
      </c>
      <c r="R123" s="22">
        <v>1</v>
      </c>
      <c r="S123" s="22" t="s">
        <v>70</v>
      </c>
      <c r="T123" s="22">
        <v>1</v>
      </c>
      <c r="U123" s="22" t="s">
        <v>70</v>
      </c>
      <c r="V123" s="37">
        <f t="shared" si="2"/>
        <v>3</v>
      </c>
      <c r="W123" s="40">
        <v>4</v>
      </c>
      <c r="X123" s="39">
        <v>0.39583333333333331</v>
      </c>
      <c r="Y123" s="22">
        <v>2</v>
      </c>
      <c r="Z123" s="22" t="s">
        <v>73</v>
      </c>
      <c r="AA123" s="22">
        <v>2</v>
      </c>
      <c r="AB123" s="22" t="s">
        <v>73</v>
      </c>
      <c r="AC123" s="37">
        <f t="shared" si="3"/>
        <v>3</v>
      </c>
      <c r="AH123" s="65"/>
    </row>
    <row r="124" spans="1:34" ht="15.75" customHeight="1">
      <c r="A124" s="57">
        <v>5010</v>
      </c>
      <c r="B124" s="58">
        <f t="shared" si="4"/>
        <v>13</v>
      </c>
      <c r="C124" s="59" t="s">
        <v>199</v>
      </c>
      <c r="D124" s="1" t="s">
        <v>200</v>
      </c>
      <c r="E124" s="61">
        <v>55.730538153082797</v>
      </c>
      <c r="F124" s="61">
        <v>37.4123749849796</v>
      </c>
      <c r="G124" s="58">
        <f t="shared" si="5"/>
        <v>0</v>
      </c>
      <c r="H124" s="62">
        <v>3.8679999999999999</v>
      </c>
      <c r="I124" s="63">
        <f t="shared" si="7"/>
        <v>0.29699999999999971</v>
      </c>
      <c r="J124" s="58">
        <f t="shared" si="6"/>
        <v>13</v>
      </c>
      <c r="L124" s="14">
        <v>13</v>
      </c>
      <c r="M124" s="64">
        <v>13</v>
      </c>
      <c r="N124" s="64">
        <v>0</v>
      </c>
      <c r="O124" s="56"/>
      <c r="P124" s="66">
        <v>3</v>
      </c>
      <c r="Q124" s="67">
        <v>0.41666666666666669</v>
      </c>
      <c r="R124" s="22">
        <v>2</v>
      </c>
      <c r="S124" s="22" t="s">
        <v>70</v>
      </c>
      <c r="T124" s="22">
        <v>2</v>
      </c>
      <c r="U124" s="22" t="s">
        <v>70</v>
      </c>
      <c r="V124" s="37">
        <f t="shared" si="2"/>
        <v>3</v>
      </c>
      <c r="W124" s="40">
        <v>4</v>
      </c>
      <c r="X124" s="39">
        <v>0.41666666666666669</v>
      </c>
      <c r="Y124" s="22">
        <v>1</v>
      </c>
      <c r="Z124" s="22" t="s">
        <v>73</v>
      </c>
      <c r="AA124" s="22">
        <v>1</v>
      </c>
      <c r="AB124" s="22" t="s">
        <v>73</v>
      </c>
      <c r="AC124" s="37">
        <f t="shared" si="3"/>
        <v>2</v>
      </c>
      <c r="AH124" s="65"/>
    </row>
    <row r="125" spans="1:34" ht="15.75" customHeight="1">
      <c r="A125" s="57">
        <v>5011</v>
      </c>
      <c r="B125" s="58">
        <f t="shared" si="4"/>
        <v>14</v>
      </c>
      <c r="C125" s="59" t="s">
        <v>201</v>
      </c>
      <c r="D125" s="1" t="s">
        <v>200</v>
      </c>
      <c r="E125" s="61">
        <v>55.730500149246602</v>
      </c>
      <c r="F125" s="61">
        <v>37.417750962076397</v>
      </c>
      <c r="G125" s="58">
        <f t="shared" si="5"/>
        <v>0</v>
      </c>
      <c r="H125" s="62">
        <v>4.2060000000000004</v>
      </c>
      <c r="I125" s="63">
        <f t="shared" si="7"/>
        <v>0.33800000000000052</v>
      </c>
      <c r="J125" s="58">
        <f t="shared" si="6"/>
        <v>14</v>
      </c>
      <c r="L125" s="14">
        <v>14</v>
      </c>
      <c r="M125" s="64">
        <v>14</v>
      </c>
      <c r="N125" s="64">
        <v>0</v>
      </c>
      <c r="O125" s="56"/>
      <c r="P125" s="66">
        <v>3</v>
      </c>
      <c r="Q125" s="67">
        <v>0.4375</v>
      </c>
      <c r="R125" s="22">
        <v>1</v>
      </c>
      <c r="S125" s="22" t="s">
        <v>70</v>
      </c>
      <c r="T125" s="22">
        <v>1</v>
      </c>
      <c r="U125" s="22" t="s">
        <v>70</v>
      </c>
      <c r="V125" s="37">
        <f t="shared" si="2"/>
        <v>3</v>
      </c>
      <c r="W125" s="40">
        <v>4</v>
      </c>
      <c r="X125" s="39">
        <v>0.4375</v>
      </c>
      <c r="Y125" s="22">
        <v>1</v>
      </c>
      <c r="Z125" s="22" t="s">
        <v>73</v>
      </c>
      <c r="AA125" s="22">
        <v>1</v>
      </c>
      <c r="AB125" s="22" t="s">
        <v>73</v>
      </c>
      <c r="AC125" s="37">
        <f t="shared" si="3"/>
        <v>3</v>
      </c>
      <c r="AH125" s="65"/>
    </row>
    <row r="126" spans="1:34" ht="15.75" customHeight="1">
      <c r="A126" s="57">
        <v>5050</v>
      </c>
      <c r="B126" s="58">
        <f t="shared" si="4"/>
        <v>15</v>
      </c>
      <c r="C126" s="59" t="s">
        <v>145</v>
      </c>
      <c r="D126" s="1" t="s">
        <v>202</v>
      </c>
      <c r="E126" s="61">
        <v>55.731456838382897</v>
      </c>
      <c r="F126" s="61">
        <v>37.424975408747699</v>
      </c>
      <c r="G126" s="58">
        <f t="shared" si="5"/>
        <v>0</v>
      </c>
      <c r="H126" s="62">
        <v>4.7510000000000003</v>
      </c>
      <c r="I126" s="63">
        <f t="shared" si="7"/>
        <v>0.54499999999999993</v>
      </c>
      <c r="J126" s="58">
        <f t="shared" si="6"/>
        <v>15</v>
      </c>
      <c r="L126" s="14">
        <v>15</v>
      </c>
      <c r="M126" s="64">
        <v>15</v>
      </c>
      <c r="N126" s="64">
        <v>0</v>
      </c>
      <c r="O126" s="56"/>
      <c r="P126" s="66">
        <v>3</v>
      </c>
      <c r="Q126" s="67">
        <v>0.45833333333333298</v>
      </c>
      <c r="R126" s="22">
        <v>2</v>
      </c>
      <c r="S126" s="22" t="s">
        <v>70</v>
      </c>
      <c r="T126" s="22">
        <v>2</v>
      </c>
      <c r="U126" s="22" t="s">
        <v>70</v>
      </c>
      <c r="V126" s="37">
        <f t="shared" si="2"/>
        <v>3</v>
      </c>
      <c r="W126" s="40">
        <v>4</v>
      </c>
      <c r="X126" s="39">
        <v>0.45833333333333298</v>
      </c>
      <c r="Y126" s="22">
        <v>2</v>
      </c>
      <c r="Z126" s="22" t="s">
        <v>73</v>
      </c>
      <c r="AA126" s="22">
        <v>2</v>
      </c>
      <c r="AB126" s="22" t="s">
        <v>73</v>
      </c>
      <c r="AC126" s="37">
        <f t="shared" si="3"/>
        <v>3</v>
      </c>
      <c r="AH126" s="65"/>
    </row>
    <row r="127" spans="1:34" ht="15.75" customHeight="1">
      <c r="A127" s="57">
        <v>5051</v>
      </c>
      <c r="B127" s="58">
        <f t="shared" si="4"/>
        <v>16</v>
      </c>
      <c r="C127" s="59" t="s">
        <v>203</v>
      </c>
      <c r="D127" s="1" t="s">
        <v>204</v>
      </c>
      <c r="E127" s="61">
        <v>55.731712353559303</v>
      </c>
      <c r="F127" s="61">
        <v>37.428535261686697</v>
      </c>
      <c r="G127" s="58">
        <f t="shared" si="5"/>
        <v>0</v>
      </c>
      <c r="H127" s="62">
        <v>5.0090000000000003</v>
      </c>
      <c r="I127" s="63">
        <f t="shared" si="7"/>
        <v>0.25800000000000001</v>
      </c>
      <c r="J127" s="58">
        <f t="shared" si="6"/>
        <v>16</v>
      </c>
      <c r="L127" s="14">
        <v>16</v>
      </c>
      <c r="M127" s="64">
        <v>16</v>
      </c>
      <c r="N127" s="64">
        <v>0</v>
      </c>
      <c r="O127" s="56"/>
      <c r="P127" s="66">
        <v>3</v>
      </c>
      <c r="Q127" s="67">
        <v>0.47916666666666702</v>
      </c>
      <c r="R127" s="22">
        <v>1</v>
      </c>
      <c r="S127" s="22" t="s">
        <v>70</v>
      </c>
      <c r="T127" s="22">
        <v>1</v>
      </c>
      <c r="U127" s="22" t="s">
        <v>70</v>
      </c>
      <c r="V127" s="37">
        <f t="shared" si="2"/>
        <v>3</v>
      </c>
      <c r="W127" s="40">
        <v>4</v>
      </c>
      <c r="X127" s="39">
        <v>0.47916666666666702</v>
      </c>
      <c r="Y127" s="22">
        <v>1</v>
      </c>
      <c r="Z127" s="22" t="s">
        <v>73</v>
      </c>
      <c r="AA127" s="22">
        <v>1</v>
      </c>
      <c r="AB127" s="22" t="s">
        <v>73</v>
      </c>
      <c r="AC127" s="37">
        <f t="shared" si="3"/>
        <v>2</v>
      </c>
      <c r="AH127" s="65"/>
    </row>
    <row r="128" spans="1:34" ht="15.75" customHeight="1">
      <c r="A128" s="57">
        <v>5058</v>
      </c>
      <c r="B128" s="58">
        <f t="shared" si="4"/>
        <v>17</v>
      </c>
      <c r="C128" s="59" t="s">
        <v>205</v>
      </c>
      <c r="D128" s="1" t="s">
        <v>206</v>
      </c>
      <c r="E128" s="61">
        <v>55.729645277099102</v>
      </c>
      <c r="F128" s="61">
        <v>37.429626521182698</v>
      </c>
      <c r="G128" s="58">
        <f t="shared" si="5"/>
        <v>0</v>
      </c>
      <c r="H128" s="62">
        <v>5.3150000000000004</v>
      </c>
      <c r="I128" s="63">
        <f t="shared" si="7"/>
        <v>0.30600000000000005</v>
      </c>
      <c r="J128" s="58">
        <f t="shared" si="6"/>
        <v>17</v>
      </c>
      <c r="L128" s="14">
        <v>17</v>
      </c>
      <c r="M128" s="64">
        <v>17</v>
      </c>
      <c r="N128" s="64">
        <v>0</v>
      </c>
      <c r="O128" s="56"/>
      <c r="P128" s="66">
        <v>3</v>
      </c>
      <c r="Q128" s="67">
        <v>0.5</v>
      </c>
      <c r="R128" s="22">
        <v>2</v>
      </c>
      <c r="S128" s="22" t="s">
        <v>70</v>
      </c>
      <c r="T128" s="22">
        <v>2</v>
      </c>
      <c r="U128" s="22" t="s">
        <v>70</v>
      </c>
      <c r="V128" s="37">
        <f t="shared" si="2"/>
        <v>3</v>
      </c>
      <c r="W128" s="40">
        <v>4</v>
      </c>
      <c r="X128" s="39">
        <v>0.5</v>
      </c>
      <c r="Y128" s="22">
        <v>1</v>
      </c>
      <c r="Z128" s="22" t="s">
        <v>73</v>
      </c>
      <c r="AA128" s="22">
        <v>1</v>
      </c>
      <c r="AB128" s="22" t="s">
        <v>73</v>
      </c>
      <c r="AC128" s="37">
        <f t="shared" si="3"/>
        <v>3</v>
      </c>
      <c r="AH128" s="65"/>
    </row>
    <row r="129" spans="1:34" ht="15.75" customHeight="1">
      <c r="A129" s="57">
        <v>5052</v>
      </c>
      <c r="B129" s="58">
        <f t="shared" si="4"/>
        <v>18</v>
      </c>
      <c r="C129" s="59" t="s">
        <v>207</v>
      </c>
      <c r="D129" s="1" t="s">
        <v>208</v>
      </c>
      <c r="E129" s="61">
        <v>55.7270797470186</v>
      </c>
      <c r="F129" s="61">
        <v>37.4355517111822</v>
      </c>
      <c r="G129" s="58">
        <f t="shared" si="5"/>
        <v>0</v>
      </c>
      <c r="H129" s="62">
        <v>5.9480000000000004</v>
      </c>
      <c r="I129" s="63">
        <f t="shared" si="7"/>
        <v>0.63300000000000001</v>
      </c>
      <c r="J129" s="58">
        <f t="shared" si="6"/>
        <v>18</v>
      </c>
      <c r="L129" s="14">
        <v>18</v>
      </c>
      <c r="M129" s="64">
        <v>18</v>
      </c>
      <c r="N129" s="64">
        <v>0</v>
      </c>
      <c r="O129" s="56"/>
      <c r="P129" s="66">
        <v>3</v>
      </c>
      <c r="Q129" s="67">
        <v>0.52083333333333337</v>
      </c>
      <c r="R129" s="22">
        <v>1</v>
      </c>
      <c r="S129" s="22" t="s">
        <v>70</v>
      </c>
      <c r="T129" s="22">
        <v>1</v>
      </c>
      <c r="U129" s="22" t="s">
        <v>70</v>
      </c>
      <c r="V129" s="37">
        <f t="shared" si="2"/>
        <v>3</v>
      </c>
      <c r="W129" s="40">
        <v>4</v>
      </c>
      <c r="X129" s="39">
        <v>0.52083333333333337</v>
      </c>
      <c r="Y129" s="22">
        <v>2</v>
      </c>
      <c r="Z129" s="22" t="s">
        <v>73</v>
      </c>
      <c r="AA129" s="22">
        <v>2</v>
      </c>
      <c r="AB129" s="22" t="s">
        <v>73</v>
      </c>
      <c r="AC129" s="37">
        <f t="shared" si="3"/>
        <v>3</v>
      </c>
      <c r="AH129" s="65"/>
    </row>
    <row r="130" spans="1:34" ht="15.75" customHeight="1">
      <c r="A130" s="57">
        <v>5053</v>
      </c>
      <c r="B130" s="58">
        <f t="shared" si="4"/>
        <v>19</v>
      </c>
      <c r="C130" s="59" t="s">
        <v>209</v>
      </c>
      <c r="D130" s="1" t="s">
        <v>208</v>
      </c>
      <c r="E130" s="61">
        <v>55.726944270319301</v>
      </c>
      <c r="F130" s="61">
        <v>37.442875931398802</v>
      </c>
      <c r="G130" s="58">
        <f t="shared" si="5"/>
        <v>0</v>
      </c>
      <c r="H130" s="62">
        <v>6.4080000000000004</v>
      </c>
      <c r="I130" s="63">
        <f t="shared" si="7"/>
        <v>0.45999999999999996</v>
      </c>
      <c r="J130" s="58">
        <f t="shared" si="6"/>
        <v>19</v>
      </c>
      <c r="L130" s="14">
        <v>19</v>
      </c>
      <c r="M130" s="64">
        <v>19</v>
      </c>
      <c r="N130" s="64">
        <v>0</v>
      </c>
      <c r="O130" s="56" t="s">
        <v>67</v>
      </c>
      <c r="P130" s="66">
        <v>3</v>
      </c>
      <c r="Q130" s="67">
        <v>0.54166666666666663</v>
      </c>
      <c r="R130" s="22">
        <v>2</v>
      </c>
      <c r="S130" s="22" t="s">
        <v>70</v>
      </c>
      <c r="T130" s="22">
        <v>2</v>
      </c>
      <c r="U130" s="22" t="s">
        <v>70</v>
      </c>
      <c r="V130" s="37">
        <f t="shared" si="2"/>
        <v>3</v>
      </c>
      <c r="W130" s="40">
        <v>4</v>
      </c>
      <c r="X130" s="39">
        <v>0.54166666666666663</v>
      </c>
      <c r="Y130" s="22">
        <v>1</v>
      </c>
      <c r="Z130" s="22" t="s">
        <v>73</v>
      </c>
      <c r="AA130" s="22">
        <v>1</v>
      </c>
      <c r="AB130" s="22" t="s">
        <v>73</v>
      </c>
      <c r="AC130" s="37">
        <f t="shared" si="3"/>
        <v>2</v>
      </c>
      <c r="AH130" s="65"/>
    </row>
    <row r="131" spans="1:34" ht="15.75" customHeight="1">
      <c r="A131" s="57">
        <v>2558</v>
      </c>
      <c r="B131" s="58">
        <f t="shared" si="4"/>
        <v>20</v>
      </c>
      <c r="C131" s="59" t="s">
        <v>77</v>
      </c>
      <c r="D131" s="1" t="s">
        <v>210</v>
      </c>
      <c r="E131" s="61">
        <v>55.7276427014747</v>
      </c>
      <c r="F131" s="61">
        <v>37.448442544817098</v>
      </c>
      <c r="G131" s="58">
        <f t="shared" si="5"/>
        <v>0</v>
      </c>
      <c r="H131" s="62">
        <v>6.7949999999999999</v>
      </c>
      <c r="I131" s="63">
        <f t="shared" si="7"/>
        <v>0.38699999999999957</v>
      </c>
      <c r="J131" s="58">
        <f t="shared" si="6"/>
        <v>20</v>
      </c>
      <c r="L131" s="14">
        <v>20</v>
      </c>
      <c r="M131" s="64">
        <v>20</v>
      </c>
      <c r="N131" s="64">
        <v>0</v>
      </c>
      <c r="O131" s="56"/>
      <c r="P131" s="66">
        <v>3</v>
      </c>
      <c r="Q131" s="67">
        <v>0.5625</v>
      </c>
      <c r="R131" s="22">
        <v>1</v>
      </c>
      <c r="S131" s="22" t="s">
        <v>70</v>
      </c>
      <c r="T131" s="22">
        <v>1</v>
      </c>
      <c r="U131" s="22" t="s">
        <v>70</v>
      </c>
      <c r="V131" s="37">
        <f t="shared" si="2"/>
        <v>3</v>
      </c>
      <c r="W131" s="40">
        <v>4</v>
      </c>
      <c r="X131" s="39">
        <v>0.5625</v>
      </c>
      <c r="Y131" s="22">
        <v>1</v>
      </c>
      <c r="Z131" s="22" t="s">
        <v>73</v>
      </c>
      <c r="AA131" s="22">
        <v>1</v>
      </c>
      <c r="AB131" s="22" t="s">
        <v>73</v>
      </c>
      <c r="AC131" s="37">
        <f t="shared" si="3"/>
        <v>3</v>
      </c>
      <c r="AH131" s="65"/>
    </row>
    <row r="132" spans="1:34" ht="15.75" customHeight="1">
      <c r="A132" s="57">
        <v>2559</v>
      </c>
      <c r="B132" s="58">
        <f t="shared" si="4"/>
        <v>21</v>
      </c>
      <c r="C132" s="59" t="s">
        <v>211</v>
      </c>
      <c r="D132" s="1" t="s">
        <v>89</v>
      </c>
      <c r="E132" s="61">
        <v>55.731508346005697</v>
      </c>
      <c r="F132" s="61">
        <v>37.457573995523198</v>
      </c>
      <c r="G132" s="58">
        <f t="shared" si="5"/>
        <v>0</v>
      </c>
      <c r="H132" s="62">
        <v>7.6840000000000002</v>
      </c>
      <c r="I132" s="63">
        <f t="shared" si="7"/>
        <v>0.88900000000000023</v>
      </c>
      <c r="J132" s="58">
        <f t="shared" si="6"/>
        <v>21</v>
      </c>
      <c r="L132" s="14">
        <v>21</v>
      </c>
      <c r="M132" s="64">
        <v>21</v>
      </c>
      <c r="N132" s="64">
        <v>0</v>
      </c>
      <c r="O132" s="56"/>
      <c r="P132" s="66">
        <v>3</v>
      </c>
      <c r="Q132" s="67">
        <v>0.58333333333333337</v>
      </c>
      <c r="R132" s="22">
        <v>2</v>
      </c>
      <c r="S132" s="22" t="s">
        <v>70</v>
      </c>
      <c r="T132" s="22">
        <v>2</v>
      </c>
      <c r="U132" s="22" t="s">
        <v>70</v>
      </c>
      <c r="V132" s="37">
        <f t="shared" si="2"/>
        <v>3</v>
      </c>
      <c r="W132" s="40">
        <v>4</v>
      </c>
      <c r="X132" s="39">
        <v>0.58333333333333337</v>
      </c>
      <c r="Y132" s="22">
        <v>2</v>
      </c>
      <c r="Z132" s="22" t="s">
        <v>73</v>
      </c>
      <c r="AA132" s="22">
        <v>2</v>
      </c>
      <c r="AB132" s="22" t="s">
        <v>73</v>
      </c>
      <c r="AC132" s="37">
        <f t="shared" si="3"/>
        <v>3</v>
      </c>
      <c r="AH132" s="65"/>
    </row>
    <row r="133" spans="1:34" ht="15.75" customHeight="1">
      <c r="A133" s="57">
        <v>2560</v>
      </c>
      <c r="B133" s="58">
        <f t="shared" si="4"/>
        <v>22</v>
      </c>
      <c r="C133" s="59" t="s">
        <v>212</v>
      </c>
      <c r="D133" s="1" t="s">
        <v>89</v>
      </c>
      <c r="E133" s="61">
        <v>55.732546850567203</v>
      </c>
      <c r="F133" s="61">
        <v>37.463803935288297</v>
      </c>
      <c r="G133" s="58">
        <f t="shared" si="5"/>
        <v>0</v>
      </c>
      <c r="H133" s="62">
        <v>8.0909999999999993</v>
      </c>
      <c r="I133" s="63">
        <f t="shared" si="7"/>
        <v>0.40699999999999914</v>
      </c>
      <c r="J133" s="58">
        <f t="shared" si="6"/>
        <v>22</v>
      </c>
      <c r="L133" s="14">
        <v>22</v>
      </c>
      <c r="M133" s="64">
        <v>22</v>
      </c>
      <c r="N133" s="64">
        <v>0</v>
      </c>
      <c r="O133" s="56"/>
      <c r="P133" s="66">
        <v>3</v>
      </c>
      <c r="Q133" s="67">
        <v>0.60416666666666663</v>
      </c>
      <c r="R133" s="22">
        <v>1</v>
      </c>
      <c r="S133" s="22" t="s">
        <v>70</v>
      </c>
      <c r="T133" s="22">
        <v>1</v>
      </c>
      <c r="U133" s="22" t="s">
        <v>70</v>
      </c>
      <c r="V133" s="37">
        <f t="shared" si="2"/>
        <v>3</v>
      </c>
      <c r="W133" s="40">
        <v>4</v>
      </c>
      <c r="X133" s="39">
        <v>0.60416666666666663</v>
      </c>
      <c r="Y133" s="22">
        <v>1</v>
      </c>
      <c r="Z133" s="22" t="s">
        <v>73</v>
      </c>
      <c r="AA133" s="22">
        <v>1</v>
      </c>
      <c r="AB133" s="22" t="s">
        <v>73</v>
      </c>
      <c r="AC133" s="37">
        <f t="shared" si="3"/>
        <v>2</v>
      </c>
      <c r="AH133" s="65"/>
    </row>
    <row r="134" spans="1:34" ht="15.75" customHeight="1">
      <c r="A134" s="57">
        <v>8712</v>
      </c>
      <c r="B134" s="58">
        <f t="shared" si="4"/>
        <v>23</v>
      </c>
      <c r="C134" s="59" t="s">
        <v>172</v>
      </c>
      <c r="D134" s="1" t="s">
        <v>213</v>
      </c>
      <c r="E134" s="61">
        <v>55.735298983453603</v>
      </c>
      <c r="F134" s="61">
        <v>37.4676061093814</v>
      </c>
      <c r="G134" s="58">
        <f t="shared" si="5"/>
        <v>0</v>
      </c>
      <c r="H134" s="62">
        <v>8.6120000000000001</v>
      </c>
      <c r="I134" s="63">
        <f t="shared" si="7"/>
        <v>0.5210000000000008</v>
      </c>
      <c r="J134" s="58">
        <f t="shared" si="6"/>
        <v>23</v>
      </c>
      <c r="L134" s="14">
        <v>23</v>
      </c>
      <c r="M134" s="64">
        <v>23</v>
      </c>
      <c r="N134" s="64">
        <v>0</v>
      </c>
      <c r="O134" s="56"/>
      <c r="P134" s="66">
        <v>3</v>
      </c>
      <c r="Q134" s="67">
        <v>0.625</v>
      </c>
      <c r="R134" s="22">
        <v>2</v>
      </c>
      <c r="S134" s="22" t="s">
        <v>70</v>
      </c>
      <c r="T134" s="22">
        <v>2</v>
      </c>
      <c r="U134" s="22" t="s">
        <v>70</v>
      </c>
      <c r="V134" s="37">
        <f t="shared" si="2"/>
        <v>3</v>
      </c>
      <c r="W134" s="40">
        <v>4</v>
      </c>
      <c r="X134" s="39">
        <v>0.625</v>
      </c>
      <c r="Y134" s="22">
        <v>1</v>
      </c>
      <c r="Z134" s="22" t="s">
        <v>73</v>
      </c>
      <c r="AA134" s="22">
        <v>1</v>
      </c>
      <c r="AB134" s="22" t="s">
        <v>73</v>
      </c>
      <c r="AC134" s="37">
        <f t="shared" si="3"/>
        <v>3</v>
      </c>
      <c r="AH134" s="65"/>
    </row>
    <row r="135" spans="1:34" ht="15.75" customHeight="1">
      <c r="A135" s="57">
        <v>5054</v>
      </c>
      <c r="B135" s="58">
        <f t="shared" si="4"/>
        <v>24</v>
      </c>
      <c r="C135" s="59" t="s">
        <v>172</v>
      </c>
      <c r="D135" s="1" t="s">
        <v>86</v>
      </c>
      <c r="E135" s="61">
        <v>55.736491187545496</v>
      </c>
      <c r="F135" s="61">
        <v>37.467417321430801</v>
      </c>
      <c r="G135" s="58">
        <f t="shared" si="5"/>
        <v>0</v>
      </c>
      <c r="H135" s="62">
        <v>8.7729999999999997</v>
      </c>
      <c r="I135" s="63">
        <f t="shared" si="7"/>
        <v>0.16099999999999959</v>
      </c>
      <c r="J135" s="58">
        <f t="shared" si="6"/>
        <v>24</v>
      </c>
      <c r="L135" s="14">
        <v>24</v>
      </c>
      <c r="M135" s="64">
        <v>24</v>
      </c>
      <c r="N135" s="64">
        <v>0</v>
      </c>
      <c r="O135" s="56"/>
      <c r="P135" s="66">
        <v>3</v>
      </c>
      <c r="Q135" s="67">
        <v>0.64583333333333337</v>
      </c>
      <c r="R135" s="22">
        <v>1</v>
      </c>
      <c r="S135" s="22" t="s">
        <v>70</v>
      </c>
      <c r="T135" s="22">
        <v>1</v>
      </c>
      <c r="U135" s="22" t="s">
        <v>70</v>
      </c>
      <c r="V135" s="37">
        <f t="shared" si="2"/>
        <v>3</v>
      </c>
      <c r="W135" s="40">
        <v>4</v>
      </c>
      <c r="X135" s="39">
        <v>0.64583333333333337</v>
      </c>
      <c r="Y135" s="22">
        <v>2</v>
      </c>
      <c r="Z135" s="22" t="s">
        <v>73</v>
      </c>
      <c r="AA135" s="22">
        <v>2</v>
      </c>
      <c r="AB135" s="22" t="s">
        <v>73</v>
      </c>
      <c r="AC135" s="37">
        <f t="shared" si="3"/>
        <v>3</v>
      </c>
      <c r="AH135" s="65"/>
    </row>
    <row r="136" spans="1:34" ht="15.75" customHeight="1">
      <c r="A136" s="57">
        <v>5055</v>
      </c>
      <c r="B136" s="58">
        <f t="shared" si="4"/>
        <v>25</v>
      </c>
      <c r="C136" s="59" t="s">
        <v>171</v>
      </c>
      <c r="D136" s="1" t="s">
        <v>86</v>
      </c>
      <c r="E136" s="61">
        <v>55.738127550924197</v>
      </c>
      <c r="F136" s="61">
        <v>37.474048826902497</v>
      </c>
      <c r="G136" s="58">
        <f t="shared" si="5"/>
        <v>0</v>
      </c>
      <c r="H136" s="62">
        <v>9.2279999999999998</v>
      </c>
      <c r="I136" s="63">
        <f t="shared" si="7"/>
        <v>0.45500000000000007</v>
      </c>
      <c r="J136" s="58">
        <f t="shared" si="6"/>
        <v>25</v>
      </c>
      <c r="L136" s="14">
        <v>25</v>
      </c>
      <c r="M136" s="64">
        <v>25</v>
      </c>
      <c r="N136" s="64">
        <v>0</v>
      </c>
      <c r="O136" s="56"/>
      <c r="P136" s="66">
        <v>3</v>
      </c>
      <c r="Q136" s="67">
        <v>0.66666666666666663</v>
      </c>
      <c r="R136" s="22">
        <v>2</v>
      </c>
      <c r="S136" s="22" t="s">
        <v>70</v>
      </c>
      <c r="T136" s="22">
        <v>2</v>
      </c>
      <c r="U136" s="22" t="s">
        <v>70</v>
      </c>
      <c r="V136" s="37">
        <f t="shared" si="2"/>
        <v>3</v>
      </c>
      <c r="W136" s="40">
        <v>4</v>
      </c>
      <c r="X136" s="39">
        <v>0.66666666666666663</v>
      </c>
      <c r="Y136" s="22">
        <v>1</v>
      </c>
      <c r="Z136" s="22" t="s">
        <v>70</v>
      </c>
      <c r="AA136" s="22">
        <v>1</v>
      </c>
      <c r="AB136" s="22" t="s">
        <v>70</v>
      </c>
      <c r="AC136" s="37">
        <f t="shared" si="3"/>
        <v>3</v>
      </c>
      <c r="AH136" s="65"/>
    </row>
    <row r="137" spans="1:34" ht="15.75" customHeight="1">
      <c r="A137" s="57">
        <v>5056</v>
      </c>
      <c r="B137" s="58">
        <f t="shared" si="4"/>
        <v>26</v>
      </c>
      <c r="C137" s="59" t="s">
        <v>214</v>
      </c>
      <c r="D137" s="1" t="s">
        <v>86</v>
      </c>
      <c r="E137" s="61">
        <v>55.739264529902798</v>
      </c>
      <c r="F137" s="61">
        <v>37.478614209657501</v>
      </c>
      <c r="G137" s="58">
        <f t="shared" si="5"/>
        <v>0</v>
      </c>
      <c r="H137" s="62">
        <v>9.5410000000000004</v>
      </c>
      <c r="I137" s="63">
        <f t="shared" si="7"/>
        <v>0.31300000000000061</v>
      </c>
      <c r="J137" s="58">
        <f t="shared" si="6"/>
        <v>26</v>
      </c>
      <c r="L137" s="14">
        <v>26</v>
      </c>
      <c r="M137" s="64">
        <v>26</v>
      </c>
      <c r="N137" s="64">
        <v>0</v>
      </c>
      <c r="O137" s="56"/>
      <c r="P137" s="66">
        <v>3</v>
      </c>
      <c r="Q137" s="67">
        <v>0.6875</v>
      </c>
      <c r="R137" s="22">
        <v>1</v>
      </c>
      <c r="S137" s="22" t="s">
        <v>70</v>
      </c>
      <c r="T137" s="22">
        <v>1</v>
      </c>
      <c r="U137" s="22" t="s">
        <v>70</v>
      </c>
      <c r="V137" s="37">
        <f t="shared" si="2"/>
        <v>3</v>
      </c>
      <c r="W137" s="40">
        <v>4</v>
      </c>
      <c r="X137" s="39">
        <v>0.6875</v>
      </c>
      <c r="Y137" s="22">
        <v>2</v>
      </c>
      <c r="Z137" s="22" t="s">
        <v>70</v>
      </c>
      <c r="AA137" s="22">
        <v>2</v>
      </c>
      <c r="AB137" s="22" t="s">
        <v>70</v>
      </c>
      <c r="AC137" s="37">
        <f t="shared" si="3"/>
        <v>3</v>
      </c>
      <c r="AH137" s="65"/>
    </row>
    <row r="138" spans="1:34" ht="15.75" customHeight="1">
      <c r="A138" s="57">
        <v>1672</v>
      </c>
      <c r="B138" s="58">
        <f t="shared" si="4"/>
        <v>27</v>
      </c>
      <c r="C138" s="59" t="s">
        <v>215</v>
      </c>
      <c r="D138" s="1" t="s">
        <v>87</v>
      </c>
      <c r="E138" s="61">
        <v>55.739788972609702</v>
      </c>
      <c r="F138" s="61">
        <v>37.483504393935</v>
      </c>
      <c r="G138" s="58">
        <f t="shared" si="5"/>
        <v>0</v>
      </c>
      <c r="H138" s="62">
        <v>9.9</v>
      </c>
      <c r="I138" s="63">
        <f t="shared" si="7"/>
        <v>0.35899999999999999</v>
      </c>
      <c r="J138" s="58">
        <f t="shared" si="6"/>
        <v>27</v>
      </c>
      <c r="L138" s="14">
        <v>27</v>
      </c>
      <c r="M138" s="64">
        <v>27</v>
      </c>
      <c r="N138" s="64">
        <v>0</v>
      </c>
      <c r="O138" s="56"/>
      <c r="P138" s="66">
        <v>3</v>
      </c>
      <c r="Q138" s="67">
        <v>0.70833333333333337</v>
      </c>
      <c r="R138" s="22">
        <v>2</v>
      </c>
      <c r="S138" s="22" t="s">
        <v>50</v>
      </c>
      <c r="T138" s="22">
        <v>2</v>
      </c>
      <c r="U138" s="22" t="s">
        <v>50</v>
      </c>
      <c r="V138" s="37">
        <f t="shared" si="2"/>
        <v>4</v>
      </c>
      <c r="W138" s="40">
        <v>4</v>
      </c>
      <c r="X138" s="39">
        <v>0.70833333333333337</v>
      </c>
      <c r="Y138" s="22">
        <v>1</v>
      </c>
      <c r="Z138" s="22" t="s">
        <v>70</v>
      </c>
      <c r="AA138" s="22">
        <v>1</v>
      </c>
      <c r="AB138" s="22" t="s">
        <v>70</v>
      </c>
      <c r="AC138" s="37">
        <f t="shared" si="3"/>
        <v>3</v>
      </c>
      <c r="AH138" s="65"/>
    </row>
    <row r="139" spans="1:34" ht="15.75" customHeight="1">
      <c r="A139" s="57">
        <v>2232</v>
      </c>
      <c r="B139" s="58">
        <f t="shared" si="4"/>
        <v>28</v>
      </c>
      <c r="C139" s="59" t="s">
        <v>216</v>
      </c>
      <c r="D139" s="1" t="s">
        <v>87</v>
      </c>
      <c r="E139" s="61">
        <v>55.740365057102302</v>
      </c>
      <c r="F139" s="61">
        <v>37.483542806966099</v>
      </c>
      <c r="G139" s="58">
        <f t="shared" si="5"/>
        <v>0</v>
      </c>
      <c r="H139" s="62">
        <v>9.9670000000000005</v>
      </c>
      <c r="I139" s="63">
        <f t="shared" si="7"/>
        <v>6.7000000000000171E-2</v>
      </c>
      <c r="J139" s="58">
        <f t="shared" si="6"/>
        <v>28</v>
      </c>
      <c r="L139" s="14">
        <v>28</v>
      </c>
      <c r="M139" s="64">
        <v>28</v>
      </c>
      <c r="N139" s="64">
        <v>0</v>
      </c>
      <c r="O139" s="56"/>
      <c r="P139" s="66">
        <v>3</v>
      </c>
      <c r="Q139" s="67">
        <v>0.72916666666666663</v>
      </c>
      <c r="R139" s="22">
        <v>2</v>
      </c>
      <c r="S139" s="22" t="s">
        <v>50</v>
      </c>
      <c r="T139" s="22">
        <v>2</v>
      </c>
      <c r="U139" s="22" t="s">
        <v>50</v>
      </c>
      <c r="V139" s="37">
        <f t="shared" si="2"/>
        <v>4</v>
      </c>
      <c r="W139" s="40">
        <v>4</v>
      </c>
      <c r="X139" s="39">
        <v>0.72916666666666663</v>
      </c>
      <c r="Y139" s="22">
        <v>2</v>
      </c>
      <c r="Z139" s="22" t="s">
        <v>70</v>
      </c>
      <c r="AA139" s="22">
        <v>2</v>
      </c>
      <c r="AB139" s="22" t="s">
        <v>70</v>
      </c>
      <c r="AC139" s="37">
        <f t="shared" si="3"/>
        <v>3</v>
      </c>
      <c r="AH139" s="65"/>
    </row>
    <row r="140" spans="1:34" ht="15.75" customHeight="1">
      <c r="A140" s="57" t="s">
        <v>23</v>
      </c>
      <c r="B140" s="58">
        <f t="shared" si="4"/>
        <v>29</v>
      </c>
      <c r="C140" s="59" t="s">
        <v>216</v>
      </c>
      <c r="D140" s="1" t="s">
        <v>87</v>
      </c>
      <c r="E140" s="61">
        <v>55.740365057102302</v>
      </c>
      <c r="F140" s="61">
        <v>37.483542806966099</v>
      </c>
      <c r="G140" s="58">
        <f t="shared" ref="G140:G167" si="8">IF(M141&gt;0,0,IF(N141&gt;0,1,""))</f>
        <v>1</v>
      </c>
      <c r="H140" s="62">
        <v>0</v>
      </c>
      <c r="I140" s="63" t="str">
        <f>IFERROR(IF(IF(ISERROR(H140-#REF!),"",H140-#REF!)&lt;0,"",H140-#REF!)," ")</f>
        <v xml:space="preserve"> </v>
      </c>
      <c r="J140" s="58">
        <f t="shared" ref="J140:J167" si="9">IF(AND(M141&gt;0,M141&lt;999),M141,IF(AND(N141&gt;0,N141&lt;999),N141," "))</f>
        <v>1</v>
      </c>
      <c r="L140" s="14">
        <v>29</v>
      </c>
      <c r="M140" s="64">
        <v>999</v>
      </c>
      <c r="N140" s="64">
        <v>0</v>
      </c>
      <c r="O140" s="56"/>
      <c r="P140" s="66">
        <v>3</v>
      </c>
      <c r="Q140" s="67">
        <v>0.75</v>
      </c>
      <c r="R140" s="22">
        <v>2</v>
      </c>
      <c r="S140" s="22" t="s">
        <v>50</v>
      </c>
      <c r="T140" s="22">
        <v>2</v>
      </c>
      <c r="U140" s="22" t="s">
        <v>50</v>
      </c>
      <c r="V140" s="37">
        <f t="shared" si="2"/>
        <v>4</v>
      </c>
      <c r="W140" s="40">
        <v>4</v>
      </c>
      <c r="X140" s="39">
        <v>0.75</v>
      </c>
      <c r="Y140" s="22">
        <v>1</v>
      </c>
      <c r="Z140" s="22" t="s">
        <v>70</v>
      </c>
      <c r="AA140" s="22">
        <v>1</v>
      </c>
      <c r="AB140" s="22" t="s">
        <v>70</v>
      </c>
      <c r="AC140" s="37">
        <f t="shared" si="3"/>
        <v>3</v>
      </c>
      <c r="AH140" s="65"/>
    </row>
    <row r="141" spans="1:34" ht="15.75" customHeight="1">
      <c r="A141" s="57">
        <v>2232</v>
      </c>
      <c r="B141" s="58">
        <f t="shared" si="4"/>
        <v>30</v>
      </c>
      <c r="C141" s="59" t="s">
        <v>217</v>
      </c>
      <c r="D141" s="1" t="s">
        <v>87</v>
      </c>
      <c r="E141" s="61">
        <v>55.738820418716898</v>
      </c>
      <c r="F141" s="61">
        <v>37.483708900678501</v>
      </c>
      <c r="G141" s="58">
        <f t="shared" si="8"/>
        <v>1</v>
      </c>
      <c r="H141" s="62">
        <v>0.25700000000000001</v>
      </c>
      <c r="I141" s="63">
        <f t="shared" si="7"/>
        <v>0.25700000000000001</v>
      </c>
      <c r="J141" s="58">
        <f t="shared" si="9"/>
        <v>2</v>
      </c>
      <c r="L141" s="14">
        <v>30</v>
      </c>
      <c r="M141" s="64">
        <v>0</v>
      </c>
      <c r="N141" s="64">
        <v>1</v>
      </c>
      <c r="O141" s="56"/>
      <c r="P141" s="66">
        <v>3</v>
      </c>
      <c r="Q141" s="67">
        <v>0.77083333333333337</v>
      </c>
      <c r="R141" s="22">
        <v>2</v>
      </c>
      <c r="S141" s="22" t="s">
        <v>50</v>
      </c>
      <c r="T141" s="22">
        <v>2</v>
      </c>
      <c r="U141" s="22" t="s">
        <v>50</v>
      </c>
      <c r="V141" s="37">
        <f t="shared" si="2"/>
        <v>4</v>
      </c>
      <c r="W141" s="40">
        <v>4</v>
      </c>
      <c r="X141" s="39">
        <v>0.77083333333333337</v>
      </c>
      <c r="Y141" s="22">
        <v>2</v>
      </c>
      <c r="Z141" s="22" t="s">
        <v>70</v>
      </c>
      <c r="AA141" s="22">
        <v>2</v>
      </c>
      <c r="AB141" s="22" t="s">
        <v>70</v>
      </c>
      <c r="AC141" s="37">
        <f t="shared" si="3"/>
        <v>3</v>
      </c>
      <c r="AH141" s="65"/>
    </row>
    <row r="142" spans="1:34" ht="15.75" customHeight="1">
      <c r="A142" s="57">
        <v>5057</v>
      </c>
      <c r="B142" s="58">
        <f t="shared" si="4"/>
        <v>31</v>
      </c>
      <c r="C142" s="59" t="s">
        <v>88</v>
      </c>
      <c r="D142" s="1" t="s">
        <v>89</v>
      </c>
      <c r="E142" s="61">
        <v>55.736544484819497</v>
      </c>
      <c r="F142" s="61">
        <v>37.484631468892999</v>
      </c>
      <c r="G142" s="58">
        <f t="shared" si="8"/>
        <v>1</v>
      </c>
      <c r="H142" s="62">
        <v>0.55800000000000005</v>
      </c>
      <c r="I142" s="63">
        <f t="shared" si="7"/>
        <v>0.30100000000000005</v>
      </c>
      <c r="J142" s="58">
        <f t="shared" si="9"/>
        <v>3</v>
      </c>
      <c r="L142" s="14">
        <v>31</v>
      </c>
      <c r="M142" s="64">
        <v>0</v>
      </c>
      <c r="N142" s="64">
        <v>2</v>
      </c>
      <c r="O142" s="56"/>
      <c r="P142" s="66">
        <v>3</v>
      </c>
      <c r="Q142" s="67">
        <v>0.79166666666666663</v>
      </c>
      <c r="R142" s="22">
        <v>2</v>
      </c>
      <c r="S142" s="22" t="s">
        <v>50</v>
      </c>
      <c r="T142" s="22">
        <v>2</v>
      </c>
      <c r="U142" s="22" t="s">
        <v>50</v>
      </c>
      <c r="V142" s="37">
        <f t="shared" si="2"/>
        <v>4</v>
      </c>
      <c r="W142" s="40">
        <v>4</v>
      </c>
      <c r="X142" s="39">
        <v>0.79166666666666663</v>
      </c>
      <c r="Y142" s="22">
        <v>1</v>
      </c>
      <c r="Z142" s="22" t="s">
        <v>73</v>
      </c>
      <c r="AA142" s="22">
        <v>1</v>
      </c>
      <c r="AB142" s="22" t="s">
        <v>73</v>
      </c>
      <c r="AC142" s="37">
        <f t="shared" si="3"/>
        <v>2</v>
      </c>
      <c r="AH142" s="65"/>
    </row>
    <row r="143" spans="1:34" ht="15.75" customHeight="1">
      <c r="A143" s="57">
        <v>5059</v>
      </c>
      <c r="B143" s="58">
        <f t="shared" si="4"/>
        <v>32</v>
      </c>
      <c r="C143" s="59" t="s">
        <v>71</v>
      </c>
      <c r="D143" s="1" t="s">
        <v>89</v>
      </c>
      <c r="E143" s="61">
        <v>55.735697716428596</v>
      </c>
      <c r="F143" s="61">
        <v>37.479974737467103</v>
      </c>
      <c r="G143" s="58">
        <f t="shared" si="8"/>
        <v>1</v>
      </c>
      <c r="H143" s="62">
        <v>0.86499999999999999</v>
      </c>
      <c r="I143" s="63">
        <f t="shared" si="7"/>
        <v>0.30699999999999994</v>
      </c>
      <c r="J143" s="58">
        <f t="shared" si="9"/>
        <v>4</v>
      </c>
      <c r="L143" s="14">
        <v>32</v>
      </c>
      <c r="M143" s="64">
        <v>0</v>
      </c>
      <c r="N143" s="64">
        <v>3</v>
      </c>
      <c r="O143" s="56"/>
      <c r="P143" s="66">
        <v>3</v>
      </c>
      <c r="Q143" s="67">
        <v>0.8125</v>
      </c>
      <c r="R143" s="22">
        <v>2</v>
      </c>
      <c r="S143" s="22" t="s">
        <v>50</v>
      </c>
      <c r="T143" s="22">
        <v>2</v>
      </c>
      <c r="U143" s="22" t="s">
        <v>50</v>
      </c>
      <c r="V143" s="37">
        <f t="shared" si="2"/>
        <v>4</v>
      </c>
      <c r="W143" s="40">
        <v>4</v>
      </c>
      <c r="X143" s="39">
        <v>0.8125</v>
      </c>
      <c r="Y143" s="22">
        <v>1</v>
      </c>
      <c r="Z143" s="22" t="s">
        <v>73</v>
      </c>
      <c r="AA143" s="22">
        <v>1</v>
      </c>
      <c r="AB143" s="22" t="s">
        <v>73</v>
      </c>
      <c r="AC143" s="37">
        <f t="shared" si="3"/>
        <v>3</v>
      </c>
      <c r="AH143" s="65"/>
    </row>
    <row r="144" spans="1:34" ht="15.75" customHeight="1">
      <c r="A144" s="57">
        <v>5060</v>
      </c>
      <c r="B144" s="58">
        <f t="shared" si="4"/>
        <v>33</v>
      </c>
      <c r="C144" s="59" t="s">
        <v>218</v>
      </c>
      <c r="D144" s="1" t="s">
        <v>89</v>
      </c>
      <c r="E144" s="61">
        <v>55.734908859492798</v>
      </c>
      <c r="F144" s="61">
        <v>37.475694298292403</v>
      </c>
      <c r="G144" s="58">
        <f t="shared" si="8"/>
        <v>1</v>
      </c>
      <c r="H144" s="62">
        <v>1.1479999999999999</v>
      </c>
      <c r="I144" s="63">
        <f t="shared" si="7"/>
        <v>0.28299999999999992</v>
      </c>
      <c r="J144" s="58">
        <f t="shared" si="9"/>
        <v>5</v>
      </c>
      <c r="L144" s="14">
        <v>33</v>
      </c>
      <c r="M144" s="64">
        <v>0</v>
      </c>
      <c r="N144" s="64">
        <v>4</v>
      </c>
      <c r="O144" s="56"/>
      <c r="P144" s="66">
        <v>3</v>
      </c>
      <c r="Q144" s="67">
        <v>0.83333333333333337</v>
      </c>
      <c r="R144" s="22">
        <v>2</v>
      </c>
      <c r="S144" s="22" t="s">
        <v>70</v>
      </c>
      <c r="T144" s="22">
        <v>2</v>
      </c>
      <c r="U144" s="22" t="s">
        <v>70</v>
      </c>
      <c r="V144" s="37">
        <f t="shared" si="2"/>
        <v>3</v>
      </c>
      <c r="W144" s="40">
        <v>4</v>
      </c>
      <c r="X144" s="39">
        <v>0.83333333333333337</v>
      </c>
      <c r="Y144" s="22">
        <v>2</v>
      </c>
      <c r="Z144" s="22" t="s">
        <v>73</v>
      </c>
      <c r="AA144" s="22">
        <v>2</v>
      </c>
      <c r="AB144" s="22" t="s">
        <v>73</v>
      </c>
      <c r="AC144" s="37">
        <f t="shared" si="3"/>
        <v>3</v>
      </c>
      <c r="AH144" s="65"/>
    </row>
    <row r="145" spans="1:34" ht="15.75" customHeight="1">
      <c r="A145" s="57">
        <v>5061</v>
      </c>
      <c r="B145" s="58">
        <f t="shared" si="4"/>
        <v>34</v>
      </c>
      <c r="C145" s="59" t="s">
        <v>172</v>
      </c>
      <c r="D145" s="1" t="s">
        <v>89</v>
      </c>
      <c r="E145" s="61">
        <v>55.733368373704202</v>
      </c>
      <c r="F145" s="61">
        <v>37.467224480287598</v>
      </c>
      <c r="G145" s="58">
        <f t="shared" si="8"/>
        <v>1</v>
      </c>
      <c r="H145" s="62">
        <v>1.7070000000000001</v>
      </c>
      <c r="I145" s="63">
        <f t="shared" si="7"/>
        <v>0.55900000000000016</v>
      </c>
      <c r="J145" s="58">
        <f t="shared" si="9"/>
        <v>6</v>
      </c>
      <c r="L145" s="14">
        <v>34</v>
      </c>
      <c r="M145" s="64">
        <v>0</v>
      </c>
      <c r="N145" s="64">
        <v>5</v>
      </c>
      <c r="O145" s="56"/>
      <c r="P145" s="66">
        <v>3</v>
      </c>
      <c r="Q145" s="67">
        <v>0.85416666666666663</v>
      </c>
      <c r="R145" s="22">
        <v>1</v>
      </c>
      <c r="S145" s="22" t="s">
        <v>70</v>
      </c>
      <c r="T145" s="22">
        <v>1</v>
      </c>
      <c r="U145" s="22" t="s">
        <v>70</v>
      </c>
      <c r="V145" s="37">
        <f t="shared" si="2"/>
        <v>3</v>
      </c>
      <c r="W145" s="40">
        <v>4</v>
      </c>
      <c r="X145" s="39">
        <v>0.85416666666666663</v>
      </c>
      <c r="Y145" s="22">
        <v>1</v>
      </c>
      <c r="Z145" s="22" t="s">
        <v>49</v>
      </c>
      <c r="AA145" s="22">
        <v>1</v>
      </c>
      <c r="AB145" s="22" t="s">
        <v>49</v>
      </c>
      <c r="AC145" s="37">
        <f t="shared" si="3"/>
        <v>2</v>
      </c>
      <c r="AH145" s="65"/>
    </row>
    <row r="146" spans="1:34" ht="15.75" customHeight="1">
      <c r="A146" s="57">
        <v>5062</v>
      </c>
      <c r="B146" s="58">
        <f t="shared" si="4"/>
        <v>35</v>
      </c>
      <c r="C146" s="59" t="s">
        <v>212</v>
      </c>
      <c r="D146" s="1" t="s">
        <v>89</v>
      </c>
      <c r="E146" s="61">
        <v>55.732715248894898</v>
      </c>
      <c r="F146" s="61">
        <v>37.463680862102102</v>
      </c>
      <c r="G146" s="58">
        <f t="shared" si="8"/>
        <v>1</v>
      </c>
      <c r="H146" s="62">
        <v>1.9410000000000001</v>
      </c>
      <c r="I146" s="63">
        <f t="shared" si="7"/>
        <v>0.23399999999999999</v>
      </c>
      <c r="J146" s="58">
        <f t="shared" si="9"/>
        <v>7</v>
      </c>
      <c r="L146" s="14">
        <v>35</v>
      </c>
      <c r="M146" s="64">
        <v>0</v>
      </c>
      <c r="N146" s="64">
        <v>6</v>
      </c>
      <c r="O146" s="56"/>
      <c r="P146" s="66">
        <v>3</v>
      </c>
      <c r="Q146" s="67">
        <v>0.875</v>
      </c>
      <c r="R146" s="22">
        <v>2</v>
      </c>
      <c r="S146" s="22" t="s">
        <v>70</v>
      </c>
      <c r="T146" s="22">
        <v>2</v>
      </c>
      <c r="U146" s="22" t="s">
        <v>70</v>
      </c>
      <c r="V146" s="37">
        <f t="shared" si="2"/>
        <v>3</v>
      </c>
      <c r="W146" s="40">
        <v>4</v>
      </c>
      <c r="X146" s="39">
        <v>0.875</v>
      </c>
      <c r="Y146" s="22">
        <v>1</v>
      </c>
      <c r="Z146" s="22" t="s">
        <v>49</v>
      </c>
      <c r="AA146" s="22">
        <v>1</v>
      </c>
      <c r="AB146" s="22" t="s">
        <v>49</v>
      </c>
      <c r="AC146" s="37">
        <f t="shared" si="3"/>
        <v>2</v>
      </c>
      <c r="AH146" s="65"/>
    </row>
    <row r="147" spans="1:34" ht="15.75" customHeight="1">
      <c r="A147" s="57">
        <v>5063</v>
      </c>
      <c r="B147" s="58">
        <f t="shared" si="4"/>
        <v>36</v>
      </c>
      <c r="C147" s="59" t="s">
        <v>211</v>
      </c>
      <c r="D147" s="1" t="s">
        <v>89</v>
      </c>
      <c r="E147" s="61">
        <v>55.731767570004997</v>
      </c>
      <c r="F147" s="61">
        <v>37.456627439054699</v>
      </c>
      <c r="G147" s="58">
        <f t="shared" si="8"/>
        <v>1</v>
      </c>
      <c r="H147" s="62">
        <v>2.407</v>
      </c>
      <c r="I147" s="63">
        <f t="shared" si="7"/>
        <v>0.46599999999999997</v>
      </c>
      <c r="J147" s="58">
        <f t="shared" si="9"/>
        <v>8</v>
      </c>
      <c r="L147" s="14">
        <v>36</v>
      </c>
      <c r="M147" s="64">
        <v>0</v>
      </c>
      <c r="N147" s="64">
        <v>7</v>
      </c>
      <c r="O147" s="56"/>
      <c r="P147" s="66">
        <v>3</v>
      </c>
      <c r="Q147" s="67">
        <v>0.89583333333333304</v>
      </c>
      <c r="R147" s="22">
        <v>1</v>
      </c>
      <c r="S147" s="22" t="s">
        <v>70</v>
      </c>
      <c r="T147" s="22">
        <v>1</v>
      </c>
      <c r="U147" s="22" t="s">
        <v>70</v>
      </c>
      <c r="V147" s="37">
        <f t="shared" si="2"/>
        <v>2</v>
      </c>
      <c r="W147" s="40">
        <v>4</v>
      </c>
      <c r="X147" s="39">
        <v>0.89583333333333304</v>
      </c>
      <c r="Y147" s="22">
        <v>1</v>
      </c>
      <c r="Z147" s="22" t="s">
        <v>49</v>
      </c>
      <c r="AA147" s="22">
        <v>1</v>
      </c>
      <c r="AB147" s="22" t="s">
        <v>49</v>
      </c>
      <c r="AC147" s="37">
        <f t="shared" si="3"/>
        <v>2</v>
      </c>
      <c r="AH147" s="65"/>
    </row>
    <row r="148" spans="1:34" ht="15.75" customHeight="1">
      <c r="A148" s="57">
        <v>5064</v>
      </c>
      <c r="B148" s="58">
        <f t="shared" si="4"/>
        <v>37</v>
      </c>
      <c r="C148" s="59" t="s">
        <v>77</v>
      </c>
      <c r="D148" s="1" t="s">
        <v>208</v>
      </c>
      <c r="E148" s="61">
        <v>55.7272198424889</v>
      </c>
      <c r="F148" s="61">
        <v>37.446082534759597</v>
      </c>
      <c r="G148" s="58">
        <f t="shared" si="8"/>
        <v>1</v>
      </c>
      <c r="H148" s="62">
        <v>3.4089999999999998</v>
      </c>
      <c r="I148" s="63">
        <f t="shared" si="7"/>
        <v>1.0019999999999998</v>
      </c>
      <c r="J148" s="58">
        <f t="shared" si="9"/>
        <v>9</v>
      </c>
      <c r="L148" s="14">
        <v>37</v>
      </c>
      <c r="M148" s="64">
        <v>0</v>
      </c>
      <c r="N148" s="64">
        <v>8</v>
      </c>
      <c r="O148" s="56"/>
      <c r="P148" s="66">
        <v>3</v>
      </c>
      <c r="Q148" s="67">
        <v>0.91666666666666663</v>
      </c>
      <c r="R148" s="22">
        <v>1</v>
      </c>
      <c r="S148" s="22" t="s">
        <v>49</v>
      </c>
      <c r="T148" s="22">
        <v>1</v>
      </c>
      <c r="U148" s="22" t="s">
        <v>49</v>
      </c>
      <c r="V148" s="37">
        <f t="shared" si="2"/>
        <v>2</v>
      </c>
      <c r="W148" s="40">
        <v>4</v>
      </c>
      <c r="X148" s="39">
        <v>0.91666666666666663</v>
      </c>
      <c r="Y148" s="22">
        <v>1</v>
      </c>
      <c r="Z148" s="22" t="s">
        <v>49</v>
      </c>
      <c r="AA148" s="22">
        <v>1</v>
      </c>
      <c r="AB148" s="22" t="s">
        <v>49</v>
      </c>
      <c r="AC148" s="37">
        <f t="shared" si="3"/>
        <v>2</v>
      </c>
      <c r="AH148" s="65"/>
    </row>
    <row r="149" spans="1:34" ht="15.75" customHeight="1">
      <c r="A149" s="57">
        <v>5065</v>
      </c>
      <c r="B149" s="58">
        <f t="shared" si="4"/>
        <v>38</v>
      </c>
      <c r="C149" s="59" t="s">
        <v>209</v>
      </c>
      <c r="D149" s="1" t="s">
        <v>208</v>
      </c>
      <c r="E149" s="61">
        <v>55.727076477047397</v>
      </c>
      <c r="F149" s="61">
        <v>37.443098110086801</v>
      </c>
      <c r="G149" s="58">
        <f t="shared" si="8"/>
        <v>1</v>
      </c>
      <c r="H149" s="62">
        <v>3.601</v>
      </c>
      <c r="I149" s="63">
        <f t="shared" si="7"/>
        <v>0.19200000000000017</v>
      </c>
      <c r="J149" s="58">
        <f t="shared" si="9"/>
        <v>10</v>
      </c>
      <c r="L149" s="14">
        <v>38</v>
      </c>
      <c r="M149" s="64">
        <v>0</v>
      </c>
      <c r="N149" s="64">
        <v>9</v>
      </c>
      <c r="O149" s="56"/>
      <c r="P149" s="66">
        <v>3</v>
      </c>
      <c r="Q149" s="67">
        <v>0.9375</v>
      </c>
      <c r="R149" s="22">
        <v>1</v>
      </c>
      <c r="S149" s="22" t="s">
        <v>49</v>
      </c>
      <c r="T149" s="22">
        <v>1</v>
      </c>
      <c r="U149" s="22" t="s">
        <v>49</v>
      </c>
      <c r="V149" s="37">
        <f t="shared" si="2"/>
        <v>2</v>
      </c>
      <c r="W149" s="40">
        <v>4</v>
      </c>
      <c r="X149" s="39">
        <v>0.9375</v>
      </c>
      <c r="Y149" s="22">
        <v>1</v>
      </c>
      <c r="Z149" s="22" t="s">
        <v>49</v>
      </c>
      <c r="AA149" s="22">
        <v>1</v>
      </c>
      <c r="AB149" s="22" t="s">
        <v>49</v>
      </c>
      <c r="AC149" s="37">
        <f t="shared" si="3"/>
        <v>2</v>
      </c>
      <c r="AH149" s="65"/>
    </row>
    <row r="150" spans="1:34" ht="15.75" customHeight="1">
      <c r="A150" s="57">
        <v>5066</v>
      </c>
      <c r="B150" s="58">
        <f t="shared" si="4"/>
        <v>39</v>
      </c>
      <c r="C150" s="59" t="s">
        <v>219</v>
      </c>
      <c r="D150" s="1" t="s">
        <v>208</v>
      </c>
      <c r="E150" s="61">
        <v>55.727207634697002</v>
      </c>
      <c r="F150" s="61">
        <v>37.4345595621417</v>
      </c>
      <c r="G150" s="58">
        <f t="shared" si="8"/>
        <v>1</v>
      </c>
      <c r="H150" s="62">
        <v>4.1369999999999996</v>
      </c>
      <c r="I150" s="63">
        <f t="shared" si="7"/>
        <v>0.53599999999999959</v>
      </c>
      <c r="J150" s="58">
        <f t="shared" si="9"/>
        <v>11</v>
      </c>
      <c r="L150" s="14">
        <v>39</v>
      </c>
      <c r="M150" s="64">
        <v>0</v>
      </c>
      <c r="N150" s="64">
        <v>10</v>
      </c>
      <c r="O150" s="56"/>
      <c r="P150" s="66">
        <v>3</v>
      </c>
      <c r="Q150" s="67">
        <v>0.95833333333333337</v>
      </c>
      <c r="R150" s="22">
        <v>1</v>
      </c>
      <c r="S150" s="22" t="s">
        <v>49</v>
      </c>
      <c r="T150" s="22">
        <v>1</v>
      </c>
      <c r="U150" s="22" t="s">
        <v>49</v>
      </c>
      <c r="V150" s="37">
        <f t="shared" si="2"/>
        <v>2</v>
      </c>
      <c r="W150" s="40">
        <v>4</v>
      </c>
      <c r="X150" s="39">
        <v>0.95833333333333337</v>
      </c>
      <c r="Y150" s="22">
        <v>1</v>
      </c>
      <c r="Z150" s="22" t="s">
        <v>49</v>
      </c>
      <c r="AA150" s="22">
        <v>1</v>
      </c>
      <c r="AB150" s="22" t="s">
        <v>49</v>
      </c>
      <c r="AC150" s="37">
        <f t="shared" si="3"/>
        <v>2</v>
      </c>
      <c r="AH150" s="65"/>
    </row>
    <row r="151" spans="1:34" ht="15.75" customHeight="1">
      <c r="A151" s="57">
        <v>5067</v>
      </c>
      <c r="B151" s="58">
        <f t="shared" si="4"/>
        <v>40</v>
      </c>
      <c r="C151" s="59" t="s">
        <v>205</v>
      </c>
      <c r="D151" s="1" t="s">
        <v>206</v>
      </c>
      <c r="E151" s="61">
        <v>55.727911769478403</v>
      </c>
      <c r="F151" s="61">
        <v>37.429794607009903</v>
      </c>
      <c r="G151" s="58">
        <f t="shared" si="8"/>
        <v>1</v>
      </c>
      <c r="H151" s="62">
        <v>4.5069999999999997</v>
      </c>
      <c r="I151" s="63">
        <f t="shared" si="7"/>
        <v>0.37000000000000011</v>
      </c>
      <c r="J151" s="58">
        <f t="shared" si="9"/>
        <v>12</v>
      </c>
      <c r="L151" s="14">
        <v>40</v>
      </c>
      <c r="M151" s="64">
        <v>0</v>
      </c>
      <c r="N151" s="64">
        <v>11</v>
      </c>
      <c r="O151" s="56"/>
      <c r="P151" s="66">
        <v>3</v>
      </c>
      <c r="Q151" s="67">
        <v>0.97916666666666663</v>
      </c>
      <c r="R151" s="22">
        <v>1</v>
      </c>
      <c r="S151" s="22" t="s">
        <v>49</v>
      </c>
      <c r="T151" s="22">
        <v>1</v>
      </c>
      <c r="U151" s="22" t="s">
        <v>49</v>
      </c>
      <c r="V151" s="37">
        <f t="shared" si="2"/>
        <v>2</v>
      </c>
      <c r="W151" s="40">
        <v>4</v>
      </c>
      <c r="X151" s="39">
        <v>0.97916666666666663</v>
      </c>
      <c r="Y151" s="22">
        <v>1</v>
      </c>
      <c r="Z151" s="22" t="s">
        <v>49</v>
      </c>
      <c r="AA151" s="22">
        <v>1</v>
      </c>
      <c r="AB151" s="22" t="s">
        <v>49</v>
      </c>
      <c r="AC151" s="37">
        <f t="shared" si="3"/>
        <v>2</v>
      </c>
      <c r="AH151" s="65"/>
    </row>
    <row r="152" spans="1:34" ht="15.75" customHeight="1">
      <c r="A152" s="57">
        <v>5068</v>
      </c>
      <c r="B152" s="58">
        <f t="shared" si="4"/>
        <v>41</v>
      </c>
      <c r="C152" s="59" t="s">
        <v>203</v>
      </c>
      <c r="D152" s="1" t="s">
        <v>204</v>
      </c>
      <c r="E152" s="61">
        <v>55.731835543679097</v>
      </c>
      <c r="F152" s="61">
        <v>37.427425971601799</v>
      </c>
      <c r="G152" s="58">
        <f t="shared" si="8"/>
        <v>1</v>
      </c>
      <c r="H152" s="62">
        <v>5.0819999999999999</v>
      </c>
      <c r="I152" s="63">
        <f t="shared" si="7"/>
        <v>0.57500000000000018</v>
      </c>
      <c r="J152" s="58">
        <f t="shared" si="9"/>
        <v>13</v>
      </c>
      <c r="L152" s="14">
        <v>41</v>
      </c>
      <c r="M152" s="64">
        <v>0</v>
      </c>
      <c r="N152" s="64">
        <v>12</v>
      </c>
      <c r="O152" s="56"/>
      <c r="P152" s="66">
        <v>3</v>
      </c>
      <c r="Q152" s="67">
        <v>0</v>
      </c>
      <c r="R152" s="22">
        <v>1</v>
      </c>
      <c r="S152" s="22" t="s">
        <v>49</v>
      </c>
      <c r="T152" s="22">
        <v>1</v>
      </c>
      <c r="U152" s="22" t="s">
        <v>49</v>
      </c>
      <c r="V152" s="37">
        <f t="shared" si="2"/>
        <v>2</v>
      </c>
      <c r="W152" s="40">
        <v>4</v>
      </c>
      <c r="X152" s="39">
        <v>0</v>
      </c>
      <c r="Y152" s="22">
        <v>1</v>
      </c>
      <c r="Z152" s="22" t="s">
        <v>49</v>
      </c>
      <c r="AA152" s="22">
        <v>1</v>
      </c>
      <c r="AB152" s="22" t="s">
        <v>49</v>
      </c>
      <c r="AC152" s="37">
        <f t="shared" si="3"/>
        <v>2</v>
      </c>
      <c r="AH152" s="65"/>
    </row>
    <row r="153" spans="1:34" ht="15.75" customHeight="1">
      <c r="A153" s="57">
        <v>5069</v>
      </c>
      <c r="B153" s="58">
        <f t="shared" si="4"/>
        <v>42</v>
      </c>
      <c r="C153" s="59" t="s">
        <v>145</v>
      </c>
      <c r="D153" s="1" t="s">
        <v>202</v>
      </c>
      <c r="E153" s="61">
        <v>55.729678417741702</v>
      </c>
      <c r="F153" s="61">
        <v>37.423839366689997</v>
      </c>
      <c r="G153" s="58">
        <f t="shared" si="8"/>
        <v>1</v>
      </c>
      <c r="H153" s="62">
        <v>5.53</v>
      </c>
      <c r="I153" s="63">
        <f t="shared" si="7"/>
        <v>0.4480000000000004</v>
      </c>
      <c r="J153" s="58">
        <f t="shared" si="9"/>
        <v>14</v>
      </c>
      <c r="L153" s="14">
        <v>42</v>
      </c>
      <c r="M153" s="64">
        <v>0</v>
      </c>
      <c r="N153" s="64">
        <v>13</v>
      </c>
      <c r="O153" s="56"/>
      <c r="P153" s="66">
        <v>3</v>
      </c>
      <c r="Q153" s="67">
        <v>2.0833333333333332E-2</v>
      </c>
      <c r="R153" s="22">
        <v>1</v>
      </c>
      <c r="S153" s="22" t="s">
        <v>49</v>
      </c>
      <c r="T153" s="22">
        <v>1</v>
      </c>
      <c r="U153" s="22" t="s">
        <v>49</v>
      </c>
      <c r="V153" s="37">
        <f t="shared" si="2"/>
        <v>2</v>
      </c>
      <c r="W153" s="40">
        <v>4</v>
      </c>
      <c r="X153" s="39">
        <v>2.0833333333333332E-2</v>
      </c>
      <c r="Y153" s="22">
        <v>1</v>
      </c>
      <c r="Z153" s="22" t="s">
        <v>49</v>
      </c>
      <c r="AA153" s="22">
        <v>1</v>
      </c>
      <c r="AB153" s="22" t="s">
        <v>49</v>
      </c>
      <c r="AC153" s="37">
        <f t="shared" si="3"/>
        <v>2</v>
      </c>
      <c r="AH153" s="65"/>
    </row>
    <row r="154" spans="1:34" ht="15.75" customHeight="1">
      <c r="A154" s="57">
        <v>5012</v>
      </c>
      <c r="B154" s="58">
        <f t="shared" si="4"/>
        <v>43</v>
      </c>
      <c r="C154" s="59" t="s">
        <v>220</v>
      </c>
      <c r="D154" s="1" t="s">
        <v>208</v>
      </c>
      <c r="E154" s="61">
        <v>55.727845239836697</v>
      </c>
      <c r="F154" s="61">
        <v>37.423474244573498</v>
      </c>
      <c r="G154" s="58">
        <f t="shared" si="8"/>
        <v>1</v>
      </c>
      <c r="H154" s="62">
        <v>5.7640000000000002</v>
      </c>
      <c r="I154" s="63">
        <f t="shared" si="7"/>
        <v>0.23399999999999999</v>
      </c>
      <c r="J154" s="58">
        <f t="shared" si="9"/>
        <v>15</v>
      </c>
      <c r="L154" s="14">
        <v>43</v>
      </c>
      <c r="M154" s="64">
        <v>0</v>
      </c>
      <c r="N154" s="64">
        <v>14</v>
      </c>
      <c r="O154" s="56"/>
      <c r="P154" s="66">
        <v>3</v>
      </c>
      <c r="Q154" s="67">
        <v>4.1666666666666699E-2</v>
      </c>
      <c r="R154" s="22">
        <v>1</v>
      </c>
      <c r="S154" s="22" t="s">
        <v>49</v>
      </c>
      <c r="T154" s="22">
        <v>1</v>
      </c>
      <c r="U154" s="22" t="s">
        <v>49</v>
      </c>
      <c r="V154" s="37">
        <f t="shared" si="2"/>
        <v>1</v>
      </c>
      <c r="W154" s="40">
        <v>4</v>
      </c>
      <c r="X154" s="39">
        <v>4.1666666666666699E-2</v>
      </c>
      <c r="Y154" s="22">
        <v>1</v>
      </c>
      <c r="Z154" s="22" t="s">
        <v>49</v>
      </c>
      <c r="AA154" s="22">
        <v>1</v>
      </c>
      <c r="AB154" s="22" t="s">
        <v>49</v>
      </c>
      <c r="AC154" s="37">
        <f t="shared" si="3"/>
        <v>1</v>
      </c>
      <c r="AH154" s="65"/>
    </row>
    <row r="155" spans="1:34" ht="15.75" customHeight="1">
      <c r="A155" s="57">
        <v>5013</v>
      </c>
      <c r="B155" s="58">
        <f t="shared" si="4"/>
        <v>44</v>
      </c>
      <c r="C155" s="59" t="s">
        <v>170</v>
      </c>
      <c r="D155" s="1" t="s">
        <v>208</v>
      </c>
      <c r="E155" s="61">
        <v>55.727949557765101</v>
      </c>
      <c r="F155" s="61">
        <v>37.416316652630499</v>
      </c>
      <c r="G155" s="58">
        <f t="shared" si="8"/>
        <v>1</v>
      </c>
      <c r="H155" s="62">
        <v>6.2149999999999999</v>
      </c>
      <c r="I155" s="63">
        <f t="shared" si="7"/>
        <v>0.45099999999999962</v>
      </c>
      <c r="J155" s="58">
        <f t="shared" si="9"/>
        <v>16</v>
      </c>
      <c r="L155" s="14">
        <v>44</v>
      </c>
      <c r="M155" s="64">
        <v>0</v>
      </c>
      <c r="N155" s="64">
        <v>15</v>
      </c>
      <c r="O155" s="56"/>
      <c r="P155" s="66">
        <v>3</v>
      </c>
      <c r="Q155" s="67">
        <v>6.25E-2</v>
      </c>
      <c r="R155" s="22">
        <v>0</v>
      </c>
      <c r="S155" s="22" t="s">
        <v>47</v>
      </c>
      <c r="T155" s="22">
        <v>0</v>
      </c>
      <c r="U155" s="22" t="s">
        <v>47</v>
      </c>
      <c r="V155" s="37">
        <f t="shared" si="2"/>
        <v>0</v>
      </c>
      <c r="W155" s="40">
        <v>4</v>
      </c>
      <c r="X155" s="39">
        <v>6.25E-2</v>
      </c>
      <c r="Y155" s="22">
        <v>0</v>
      </c>
      <c r="Z155" s="22" t="s">
        <v>47</v>
      </c>
      <c r="AA155" s="22">
        <v>0</v>
      </c>
      <c r="AB155" s="22" t="s">
        <v>47</v>
      </c>
      <c r="AC155" s="37">
        <f t="shared" si="3"/>
        <v>0</v>
      </c>
      <c r="AH155" s="15"/>
    </row>
    <row r="156" spans="1:34" ht="15.75" customHeight="1">
      <c r="A156" s="57">
        <v>5014</v>
      </c>
      <c r="B156" s="58">
        <f t="shared" si="4"/>
        <v>45</v>
      </c>
      <c r="C156" s="59" t="s">
        <v>221</v>
      </c>
      <c r="D156" s="1" t="s">
        <v>133</v>
      </c>
      <c r="E156" s="61">
        <v>55.729309677401702</v>
      </c>
      <c r="F156" s="61">
        <v>37.411965023115499</v>
      </c>
      <c r="G156" s="58">
        <f t="shared" si="8"/>
        <v>1</v>
      </c>
      <c r="H156" s="62">
        <v>6.6109999999999998</v>
      </c>
      <c r="I156" s="63">
        <f t="shared" si="7"/>
        <v>0.39599999999999991</v>
      </c>
      <c r="J156" s="58">
        <f t="shared" si="9"/>
        <v>17</v>
      </c>
      <c r="L156" s="14">
        <v>45</v>
      </c>
      <c r="M156" s="64">
        <v>0</v>
      </c>
      <c r="N156" s="64">
        <v>16</v>
      </c>
      <c r="O156" s="56"/>
      <c r="P156" s="22">
        <v>3</v>
      </c>
      <c r="Q156" s="39">
        <v>8.3333333333333301E-2</v>
      </c>
      <c r="R156" s="22">
        <v>0</v>
      </c>
      <c r="S156" s="22" t="s">
        <v>47</v>
      </c>
      <c r="T156" s="22">
        <v>0</v>
      </c>
      <c r="U156" s="22" t="s">
        <v>47</v>
      </c>
      <c r="V156" s="37">
        <f t="shared" si="2"/>
        <v>0</v>
      </c>
      <c r="W156" s="40">
        <v>4</v>
      </c>
      <c r="X156" s="39">
        <v>8.3333333333333301E-2</v>
      </c>
      <c r="Y156" s="22">
        <v>0</v>
      </c>
      <c r="Z156" s="22" t="s">
        <v>47</v>
      </c>
      <c r="AA156" s="22">
        <v>0</v>
      </c>
      <c r="AB156" s="22" t="s">
        <v>47</v>
      </c>
      <c r="AC156" s="37">
        <f t="shared" si="3"/>
        <v>0</v>
      </c>
      <c r="AH156" s="15"/>
    </row>
    <row r="157" spans="1:34" ht="15.75" customHeight="1">
      <c r="A157" s="57">
        <v>5015</v>
      </c>
      <c r="B157" s="58">
        <f t="shared" si="4"/>
        <v>46</v>
      </c>
      <c r="C157" s="59" t="s">
        <v>149</v>
      </c>
      <c r="D157" s="1" t="s">
        <v>133</v>
      </c>
      <c r="E157" s="61">
        <v>55.732642944413598</v>
      </c>
      <c r="F157" s="61">
        <v>37.412109998718996</v>
      </c>
      <c r="G157" s="58">
        <f t="shared" si="8"/>
        <v>1</v>
      </c>
      <c r="H157" s="62">
        <v>6.9829999999999997</v>
      </c>
      <c r="I157" s="63">
        <f t="shared" si="7"/>
        <v>0.37199999999999989</v>
      </c>
      <c r="J157" s="58">
        <f t="shared" si="9"/>
        <v>18</v>
      </c>
      <c r="L157" s="14">
        <v>46</v>
      </c>
      <c r="M157" s="64">
        <v>0</v>
      </c>
      <c r="N157" s="64">
        <v>17</v>
      </c>
      <c r="O157" s="56"/>
      <c r="P157" s="22">
        <v>3</v>
      </c>
      <c r="Q157" s="39">
        <v>0.104166666666667</v>
      </c>
      <c r="R157" s="22">
        <v>0</v>
      </c>
      <c r="S157" s="22" t="s">
        <v>47</v>
      </c>
      <c r="T157" s="22">
        <v>0</v>
      </c>
      <c r="U157" s="22" t="s">
        <v>47</v>
      </c>
      <c r="V157" s="33"/>
      <c r="W157" s="40">
        <v>4</v>
      </c>
      <c r="X157" s="39">
        <v>0.104166666666667</v>
      </c>
      <c r="Y157" s="22">
        <v>0</v>
      </c>
      <c r="Z157" s="22" t="s">
        <v>47</v>
      </c>
      <c r="AA157" s="22">
        <v>0</v>
      </c>
      <c r="AB157" s="22" t="s">
        <v>47</v>
      </c>
      <c r="AH157" s="15"/>
    </row>
    <row r="158" spans="1:34" ht="15.75" customHeight="1">
      <c r="A158" s="57">
        <v>5016</v>
      </c>
      <c r="B158" s="58">
        <f t="shared" si="4"/>
        <v>47</v>
      </c>
      <c r="C158" s="59" t="s">
        <v>147</v>
      </c>
      <c r="D158" s="1" t="s">
        <v>143</v>
      </c>
      <c r="E158" s="61">
        <v>55.733907270886903</v>
      </c>
      <c r="F158" s="61">
        <v>37.409307096057503</v>
      </c>
      <c r="G158" s="58">
        <f t="shared" si="8"/>
        <v>1</v>
      </c>
      <c r="H158" s="62">
        <v>7.28</v>
      </c>
      <c r="I158" s="63">
        <f t="shared" si="7"/>
        <v>0.2970000000000006</v>
      </c>
      <c r="J158" s="58">
        <f t="shared" si="9"/>
        <v>19</v>
      </c>
      <c r="L158" s="14">
        <v>47</v>
      </c>
      <c r="M158" s="64">
        <v>0</v>
      </c>
      <c r="N158" s="64">
        <v>18</v>
      </c>
      <c r="O158" s="56"/>
      <c r="P158" s="74" t="s">
        <v>44</v>
      </c>
      <c r="Q158" s="75"/>
      <c r="R158" s="47">
        <f>SUM(R110:R157)</f>
        <v>68</v>
      </c>
      <c r="S158" s="47"/>
      <c r="T158" s="47">
        <f>SUM(T110:T157)</f>
        <v>68</v>
      </c>
      <c r="U158" s="47"/>
      <c r="V158" s="68"/>
      <c r="W158" s="74" t="s">
        <v>44</v>
      </c>
      <c r="X158" s="75"/>
      <c r="Y158" s="47">
        <f>SUM(Y110:Y157)</f>
        <v>50</v>
      </c>
      <c r="Z158" s="47"/>
      <c r="AA158" s="47">
        <f>SUM(AA110:AA157)</f>
        <v>50</v>
      </c>
      <c r="AB158" s="47"/>
      <c r="AH158" s="15"/>
    </row>
    <row r="159" spans="1:34" ht="15.75" customHeight="1">
      <c r="A159" s="57">
        <v>5070</v>
      </c>
      <c r="B159" s="58">
        <f t="shared" si="4"/>
        <v>48</v>
      </c>
      <c r="C159" s="59" t="s">
        <v>198</v>
      </c>
      <c r="D159" s="1" t="s">
        <v>196</v>
      </c>
      <c r="E159" s="61">
        <v>55.734281058820898</v>
      </c>
      <c r="F159" s="61">
        <v>37.404753549983297</v>
      </c>
      <c r="G159" s="58">
        <f t="shared" si="8"/>
        <v>1</v>
      </c>
      <c r="H159" s="62">
        <v>7.6139999999999999</v>
      </c>
      <c r="I159" s="63">
        <f t="shared" si="7"/>
        <v>0.33399999999999963</v>
      </c>
      <c r="J159" s="58">
        <f t="shared" si="9"/>
        <v>20</v>
      </c>
      <c r="L159" s="14">
        <v>48</v>
      </c>
      <c r="M159" s="64">
        <v>0</v>
      </c>
      <c r="N159" s="64">
        <v>19</v>
      </c>
      <c r="O159" s="56"/>
      <c r="P159" s="69"/>
      <c r="Q159" s="33"/>
      <c r="R159" s="33"/>
      <c r="S159" s="33"/>
      <c r="T159" s="70"/>
      <c r="U159" s="33"/>
      <c r="V159" s="33"/>
      <c r="W159" s="33"/>
      <c r="X159" s="69"/>
      <c r="Y159" s="69"/>
      <c r="Z159" s="69"/>
      <c r="AA159" s="69"/>
      <c r="AB159" s="69"/>
      <c r="AH159" s="15"/>
    </row>
    <row r="160" spans="1:34" ht="15.75" customHeight="1">
      <c r="A160" s="57">
        <v>5071</v>
      </c>
      <c r="B160" s="58">
        <f t="shared" si="4"/>
        <v>49</v>
      </c>
      <c r="C160" s="59" t="s">
        <v>197</v>
      </c>
      <c r="D160" s="1" t="s">
        <v>196</v>
      </c>
      <c r="E160" s="61">
        <v>55.737552469982703</v>
      </c>
      <c r="F160" s="61">
        <v>37.398907350269198</v>
      </c>
      <c r="G160" s="58">
        <f t="shared" si="8"/>
        <v>1</v>
      </c>
      <c r="H160" s="62">
        <v>8.1419999999999995</v>
      </c>
      <c r="I160" s="63">
        <f t="shared" si="7"/>
        <v>0.52799999999999958</v>
      </c>
      <c r="J160" s="58">
        <f t="shared" si="9"/>
        <v>21</v>
      </c>
      <c r="L160" s="14">
        <v>49</v>
      </c>
      <c r="M160" s="64">
        <v>0</v>
      </c>
      <c r="N160" s="64">
        <v>20</v>
      </c>
      <c r="O160" s="56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  <c r="AA160" s="69"/>
      <c r="AB160" s="69"/>
      <c r="AH160" s="15"/>
    </row>
    <row r="161" spans="1:34" ht="15.75" customHeight="1">
      <c r="A161" s="57">
        <v>5072</v>
      </c>
      <c r="B161" s="58">
        <f t="shared" si="4"/>
        <v>50</v>
      </c>
      <c r="C161" s="59" t="s">
        <v>195</v>
      </c>
      <c r="D161" s="1" t="s">
        <v>165</v>
      </c>
      <c r="E161" s="61">
        <v>55.739805834303702</v>
      </c>
      <c r="F161" s="61">
        <v>37.394964779926298</v>
      </c>
      <c r="G161" s="58">
        <f t="shared" si="8"/>
        <v>1</v>
      </c>
      <c r="H161" s="62">
        <v>8.5259999999999998</v>
      </c>
      <c r="I161" s="63">
        <f t="shared" si="7"/>
        <v>0.38400000000000034</v>
      </c>
      <c r="J161" s="58">
        <f t="shared" si="9"/>
        <v>22</v>
      </c>
      <c r="L161" s="14">
        <v>50</v>
      </c>
      <c r="M161" s="64">
        <v>0</v>
      </c>
      <c r="N161" s="64">
        <v>21</v>
      </c>
      <c r="O161" s="56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  <c r="AA161" s="69"/>
      <c r="AB161" s="69"/>
      <c r="AH161" s="15"/>
    </row>
    <row r="162" spans="1:34" ht="15.75" customHeight="1">
      <c r="A162" s="57">
        <v>5073</v>
      </c>
      <c r="B162" s="58">
        <f t="shared" si="4"/>
        <v>51</v>
      </c>
      <c r="C162" s="59" t="s">
        <v>144</v>
      </c>
      <c r="D162" s="1" t="s">
        <v>133</v>
      </c>
      <c r="E162" s="61">
        <v>55.7424863497045</v>
      </c>
      <c r="F162" s="61">
        <v>37.399702277144499</v>
      </c>
      <c r="G162" s="58">
        <f t="shared" si="8"/>
        <v>1</v>
      </c>
      <c r="H162" s="62">
        <v>8.984</v>
      </c>
      <c r="I162" s="63">
        <f t="shared" si="7"/>
        <v>0.45800000000000018</v>
      </c>
      <c r="J162" s="58">
        <f t="shared" si="9"/>
        <v>23</v>
      </c>
      <c r="L162" s="14">
        <v>51</v>
      </c>
      <c r="M162" s="64">
        <v>0</v>
      </c>
      <c r="N162" s="64">
        <v>22</v>
      </c>
      <c r="O162" s="56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  <c r="AA162" s="69"/>
      <c r="AB162" s="69"/>
      <c r="AH162" s="15"/>
    </row>
    <row r="163" spans="1:34" ht="15.75" customHeight="1">
      <c r="A163" s="57">
        <v>5074</v>
      </c>
      <c r="B163" s="58">
        <f t="shared" si="4"/>
        <v>52</v>
      </c>
      <c r="C163" s="59" t="s">
        <v>71</v>
      </c>
      <c r="D163" s="1" t="s">
        <v>133</v>
      </c>
      <c r="E163" s="61">
        <v>55.740003287910497</v>
      </c>
      <c r="F163" s="61">
        <v>37.404924518679501</v>
      </c>
      <c r="G163" s="58">
        <f t="shared" si="8"/>
        <v>1</v>
      </c>
      <c r="H163" s="62">
        <v>9.4130000000000003</v>
      </c>
      <c r="I163" s="63">
        <f t="shared" si="7"/>
        <v>0.42900000000000027</v>
      </c>
      <c r="J163" s="58">
        <f t="shared" si="9"/>
        <v>24</v>
      </c>
      <c r="L163" s="14">
        <v>52</v>
      </c>
      <c r="M163" s="64">
        <v>0</v>
      </c>
      <c r="N163" s="64">
        <v>23</v>
      </c>
      <c r="O163" s="56"/>
      <c r="P163" s="69"/>
      <c r="Q163" s="69"/>
      <c r="S163" s="69"/>
      <c r="T163" s="69"/>
      <c r="U163" s="69"/>
      <c r="V163" s="69"/>
      <c r="W163" s="69"/>
      <c r="X163" s="69"/>
      <c r="Y163" s="69"/>
      <c r="Z163" s="69"/>
      <c r="AA163" s="69"/>
      <c r="AB163" s="69"/>
      <c r="AH163" s="15"/>
    </row>
    <row r="164" spans="1:34" ht="15.75" customHeight="1">
      <c r="A164" s="57">
        <v>2549</v>
      </c>
      <c r="B164" s="58">
        <f t="shared" si="4"/>
        <v>53</v>
      </c>
      <c r="C164" s="59" t="s">
        <v>134</v>
      </c>
      <c r="D164" s="1" t="s">
        <v>133</v>
      </c>
      <c r="E164" s="61">
        <v>55.738039696076903</v>
      </c>
      <c r="F164" s="61">
        <v>37.408963353532997</v>
      </c>
      <c r="G164" s="58">
        <f t="shared" si="8"/>
        <v>1</v>
      </c>
      <c r="H164" s="62">
        <v>9.7479999999999993</v>
      </c>
      <c r="I164" s="63">
        <f t="shared" si="7"/>
        <v>0.33499999999999908</v>
      </c>
      <c r="J164" s="58">
        <f t="shared" si="9"/>
        <v>25</v>
      </c>
      <c r="L164" s="14">
        <v>53</v>
      </c>
      <c r="M164" s="64">
        <v>0</v>
      </c>
      <c r="N164" s="64">
        <v>24</v>
      </c>
      <c r="O164" s="56"/>
      <c r="P164" s="69"/>
      <c r="Q164" s="69"/>
      <c r="S164" s="69"/>
      <c r="T164" s="69"/>
      <c r="U164" s="69"/>
      <c r="V164" s="69"/>
      <c r="W164" s="69"/>
      <c r="X164" s="69"/>
      <c r="Y164" s="69"/>
      <c r="Z164" s="69"/>
      <c r="AA164" s="69"/>
      <c r="AB164" s="69"/>
      <c r="AH164" s="15"/>
    </row>
    <row r="165" spans="1:34" ht="15.75" customHeight="1">
      <c r="A165" s="57">
        <v>2550</v>
      </c>
      <c r="B165" s="58">
        <f t="shared" si="4"/>
        <v>54</v>
      </c>
      <c r="C165" s="59" t="s">
        <v>135</v>
      </c>
      <c r="D165" s="1" t="s">
        <v>96</v>
      </c>
      <c r="E165" s="61">
        <v>55.739257459268003</v>
      </c>
      <c r="F165" s="61">
        <v>37.413989370148698</v>
      </c>
      <c r="G165" s="58">
        <f t="shared" si="8"/>
        <v>1</v>
      </c>
      <c r="H165" s="62">
        <v>10.196</v>
      </c>
      <c r="I165" s="63">
        <f t="shared" si="7"/>
        <v>0.4480000000000004</v>
      </c>
      <c r="J165" s="58">
        <f t="shared" si="9"/>
        <v>26</v>
      </c>
      <c r="L165" s="14">
        <v>54</v>
      </c>
      <c r="M165" s="64">
        <v>0</v>
      </c>
      <c r="N165" s="64">
        <v>25</v>
      </c>
      <c r="O165" s="56"/>
      <c r="P165" s="69"/>
      <c r="Q165" s="69"/>
      <c r="S165" s="69"/>
      <c r="T165" s="69"/>
      <c r="U165" s="69"/>
      <c r="V165" s="69"/>
      <c r="W165" s="69"/>
      <c r="X165" s="69"/>
      <c r="Y165" s="69"/>
      <c r="Z165" s="69"/>
      <c r="AA165" s="69"/>
      <c r="AB165" s="69"/>
      <c r="AH165" s="15"/>
    </row>
    <row r="166" spans="1:34" ht="15.75" customHeight="1">
      <c r="A166" s="57">
        <v>2130</v>
      </c>
      <c r="B166" s="58">
        <f t="shared" si="4"/>
        <v>55</v>
      </c>
      <c r="C166" s="59" t="s">
        <v>169</v>
      </c>
      <c r="D166" s="1" t="s">
        <v>136</v>
      </c>
      <c r="E166" s="61">
        <v>55.741743563926001</v>
      </c>
      <c r="F166" s="61">
        <v>37.415211720358599</v>
      </c>
      <c r="G166" s="58">
        <f t="shared" si="8"/>
        <v>1</v>
      </c>
      <c r="H166" s="62">
        <v>10.670999999999999</v>
      </c>
      <c r="I166" s="63">
        <f t="shared" si="7"/>
        <v>0.47499999999999964</v>
      </c>
      <c r="J166" s="58">
        <f t="shared" si="9"/>
        <v>27</v>
      </c>
      <c r="L166" s="14">
        <v>55</v>
      </c>
      <c r="M166" s="64">
        <v>0</v>
      </c>
      <c r="N166" s="64">
        <v>26</v>
      </c>
      <c r="O166" s="56"/>
      <c r="P166" s="69"/>
      <c r="Q166" s="33"/>
      <c r="S166" s="33"/>
      <c r="T166" s="33"/>
      <c r="U166" s="33"/>
      <c r="V166" s="33"/>
      <c r="W166" s="33"/>
      <c r="X166" s="69"/>
      <c r="Y166" s="69"/>
      <c r="Z166" s="69"/>
      <c r="AA166" s="69"/>
      <c r="AB166" s="69"/>
      <c r="AH166" s="15"/>
    </row>
    <row r="167" spans="1:34" ht="15.75" customHeight="1">
      <c r="A167" s="57">
        <v>1078</v>
      </c>
      <c r="B167" s="58">
        <f t="shared" si="4"/>
        <v>56</v>
      </c>
      <c r="C167" s="59" t="s">
        <v>155</v>
      </c>
      <c r="D167" s="1" t="s">
        <v>96</v>
      </c>
      <c r="E167" s="61">
        <v>55.741563488455398</v>
      </c>
      <c r="F167" s="61">
        <v>37.414575253877402</v>
      </c>
      <c r="G167" s="58">
        <f t="shared" si="8"/>
        <v>1</v>
      </c>
      <c r="H167" s="62">
        <v>10.779</v>
      </c>
      <c r="I167" s="63">
        <f t="shared" si="7"/>
        <v>0.10800000000000054</v>
      </c>
      <c r="J167" s="58">
        <f t="shared" si="9"/>
        <v>28</v>
      </c>
      <c r="L167" s="14">
        <v>56</v>
      </c>
      <c r="M167" s="64">
        <v>0</v>
      </c>
      <c r="N167" s="64">
        <v>27</v>
      </c>
      <c r="O167" s="56"/>
      <c r="P167" s="69"/>
      <c r="Q167" s="33"/>
      <c r="S167" s="33"/>
      <c r="T167" s="33"/>
      <c r="U167" s="33"/>
      <c r="V167" s="33"/>
      <c r="W167" s="33"/>
      <c r="X167" s="69"/>
      <c r="Y167" s="69"/>
      <c r="Z167" s="69"/>
      <c r="AA167" s="69"/>
      <c r="AB167" s="69"/>
      <c r="AH167" s="15"/>
    </row>
    <row r="168" spans="1:34" ht="15.75" customHeight="1">
      <c r="A168" s="57">
        <v>5693</v>
      </c>
      <c r="B168" s="58" t="str">
        <f t="shared" si="4"/>
        <v/>
      </c>
      <c r="C168" s="59" t="s">
        <v>67</v>
      </c>
      <c r="D168" s="1" t="s">
        <v>67</v>
      </c>
      <c r="E168" s="61" t="s">
        <v>67</v>
      </c>
      <c r="F168" s="61" t="s">
        <v>67</v>
      </c>
      <c r="G168" s="58" t="str">
        <f t="shared" ref="G168:G218" si="10">IF(M171&gt;0,0,IF(N171&gt;0,1,""))</f>
        <v/>
      </c>
      <c r="H168" s="62" t="s">
        <v>68</v>
      </c>
      <c r="I168" s="63" t="str">
        <f>IFERROR(IF(IF(ISERROR(H168-#REF!),"",H168-#REF!)&lt;0,"",H168-#REF!)," ")</f>
        <v xml:space="preserve"> </v>
      </c>
      <c r="J168" s="58" t="str">
        <f t="shared" ref="J168:J218" si="11">IF(AND(M171&gt;0,M171&lt;999),M171,IF(AND(N171&gt;0,N171&lt;999),N171," "))</f>
        <v xml:space="preserve"> </v>
      </c>
      <c r="L168" s="14">
        <v>57</v>
      </c>
      <c r="M168" s="64">
        <v>0</v>
      </c>
      <c r="N168" s="64">
        <v>28</v>
      </c>
      <c r="O168" s="56"/>
      <c r="P168" s="71"/>
      <c r="Q168" s="52"/>
      <c r="S168" s="52"/>
      <c r="T168" s="52"/>
      <c r="U168" s="52"/>
      <c r="V168" s="52"/>
      <c r="W168" s="52"/>
      <c r="X168" s="71"/>
      <c r="Y168" s="71"/>
      <c r="Z168" s="71"/>
      <c r="AA168" s="71"/>
      <c r="AB168" s="71"/>
      <c r="AH168" s="15"/>
    </row>
    <row r="169" spans="1:34" ht="15.75" customHeight="1">
      <c r="A169" s="57" t="s">
        <v>23</v>
      </c>
      <c r="B169" s="58" t="str">
        <f t="shared" si="4"/>
        <v/>
      </c>
      <c r="C169" s="59" t="s">
        <v>67</v>
      </c>
      <c r="D169" s="1" t="s">
        <v>67</v>
      </c>
      <c r="E169" s="61" t="s">
        <v>67</v>
      </c>
      <c r="F169" s="61" t="s">
        <v>67</v>
      </c>
      <c r="G169" s="58" t="str">
        <f t="shared" si="10"/>
        <v/>
      </c>
      <c r="H169" s="62" t="s">
        <v>68</v>
      </c>
      <c r="I169" s="63" t="str">
        <f t="shared" si="7"/>
        <v xml:space="preserve"> </v>
      </c>
      <c r="J169" s="58" t="str">
        <f t="shared" si="11"/>
        <v xml:space="preserve"> </v>
      </c>
      <c r="L169" s="14">
        <v>58</v>
      </c>
      <c r="M169" s="64">
        <v>0</v>
      </c>
      <c r="N169" s="64">
        <v>999</v>
      </c>
      <c r="O169" s="56"/>
      <c r="P169" s="71"/>
      <c r="Q169" s="52"/>
      <c r="S169" s="52"/>
      <c r="T169" s="52"/>
      <c r="U169" s="52"/>
      <c r="V169" s="52"/>
      <c r="W169" s="52"/>
      <c r="X169" s="71"/>
      <c r="Y169" s="71"/>
      <c r="Z169" s="71"/>
      <c r="AA169" s="71"/>
      <c r="AB169" s="71"/>
      <c r="AH169" s="15"/>
    </row>
    <row r="170" spans="1:34" ht="15.75" customHeight="1">
      <c r="A170" s="57" t="s">
        <v>67</v>
      </c>
      <c r="B170" s="58" t="str">
        <f t="shared" si="4"/>
        <v/>
      </c>
      <c r="C170" s="59" t="s">
        <v>67</v>
      </c>
      <c r="D170" s="1" t="s">
        <v>67</v>
      </c>
      <c r="E170" s="61" t="s">
        <v>67</v>
      </c>
      <c r="F170" s="61" t="s">
        <v>67</v>
      </c>
      <c r="G170" s="58" t="str">
        <f t="shared" si="10"/>
        <v/>
      </c>
      <c r="H170" s="62" t="s">
        <v>68</v>
      </c>
      <c r="I170" s="63" t="str">
        <f t="shared" si="7"/>
        <v xml:space="preserve"> </v>
      </c>
      <c r="J170" s="58" t="str">
        <f t="shared" si="11"/>
        <v xml:space="preserve"> </v>
      </c>
      <c r="L170" s="14">
        <v>59</v>
      </c>
      <c r="M170" s="64">
        <v>0</v>
      </c>
      <c r="N170" s="64">
        <v>0</v>
      </c>
      <c r="O170" s="56"/>
      <c r="P170" s="71"/>
      <c r="Q170" s="52"/>
      <c r="S170" s="52"/>
      <c r="T170" s="52"/>
      <c r="U170" s="52"/>
      <c r="V170" s="52"/>
      <c r="W170" s="52"/>
      <c r="X170" s="71"/>
      <c r="Y170" s="71"/>
      <c r="Z170" s="71"/>
      <c r="AA170" s="71"/>
      <c r="AB170" s="71"/>
      <c r="AH170" s="1"/>
    </row>
    <row r="171" spans="1:34" ht="15.75" customHeight="1">
      <c r="A171" s="57" t="s">
        <v>67</v>
      </c>
      <c r="B171" s="58" t="str">
        <f t="shared" si="4"/>
        <v/>
      </c>
      <c r="C171" s="59" t="s">
        <v>67</v>
      </c>
      <c r="D171" s="1" t="s">
        <v>67</v>
      </c>
      <c r="E171" s="61" t="s">
        <v>67</v>
      </c>
      <c r="F171" s="61" t="s">
        <v>67</v>
      </c>
      <c r="G171" s="58" t="str">
        <f t="shared" si="10"/>
        <v/>
      </c>
      <c r="H171" s="62" t="s">
        <v>68</v>
      </c>
      <c r="I171" s="63" t="str">
        <f t="shared" si="7"/>
        <v xml:space="preserve"> </v>
      </c>
      <c r="J171" s="58" t="str">
        <f t="shared" si="11"/>
        <v xml:space="preserve"> </v>
      </c>
      <c r="L171" s="14">
        <v>60</v>
      </c>
      <c r="M171" s="64">
        <v>0</v>
      </c>
      <c r="N171" s="64">
        <v>0</v>
      </c>
      <c r="O171" s="56"/>
      <c r="P171" s="71"/>
      <c r="Q171" s="52"/>
      <c r="S171" s="52"/>
      <c r="T171" s="52"/>
      <c r="U171" s="52"/>
      <c r="V171" s="52"/>
      <c r="W171" s="52"/>
      <c r="X171" s="71"/>
      <c r="Y171" s="71"/>
      <c r="Z171" s="71"/>
      <c r="AA171" s="71"/>
      <c r="AB171" s="71"/>
      <c r="AH171" s="1"/>
    </row>
    <row r="172" spans="1:34" ht="15.75" customHeight="1">
      <c r="A172" s="57" t="s">
        <v>67</v>
      </c>
      <c r="B172" s="58" t="str">
        <f t="shared" si="4"/>
        <v/>
      </c>
      <c r="C172" s="59" t="s">
        <v>67</v>
      </c>
      <c r="D172" s="1" t="s">
        <v>67</v>
      </c>
      <c r="E172" s="61" t="s">
        <v>67</v>
      </c>
      <c r="F172" s="61" t="s">
        <v>67</v>
      </c>
      <c r="G172" s="58" t="str">
        <f t="shared" si="10"/>
        <v/>
      </c>
      <c r="H172" s="62" t="s">
        <v>68</v>
      </c>
      <c r="I172" s="63" t="str">
        <f t="shared" si="7"/>
        <v xml:space="preserve"> </v>
      </c>
      <c r="J172" s="58" t="str">
        <f t="shared" si="11"/>
        <v xml:space="preserve"> </v>
      </c>
      <c r="L172" s="14">
        <v>61</v>
      </c>
      <c r="M172" s="64">
        <v>0</v>
      </c>
      <c r="N172" s="64">
        <v>0</v>
      </c>
      <c r="O172" s="56"/>
      <c r="P172" s="71"/>
      <c r="Q172" s="52"/>
      <c r="S172" s="52"/>
      <c r="T172" s="52"/>
      <c r="U172" s="52"/>
      <c r="V172" s="52"/>
      <c r="W172" s="52"/>
      <c r="X172" s="71"/>
      <c r="Y172" s="71"/>
      <c r="Z172" s="71"/>
      <c r="AA172" s="71"/>
      <c r="AB172" s="71"/>
      <c r="AH172" s="1"/>
    </row>
    <row r="173" spans="1:34" ht="15.75" customHeight="1">
      <c r="A173" s="57" t="s">
        <v>67</v>
      </c>
      <c r="B173" s="58" t="str">
        <f t="shared" si="4"/>
        <v/>
      </c>
      <c r="C173" s="59" t="s">
        <v>67</v>
      </c>
      <c r="D173" s="1" t="s">
        <v>67</v>
      </c>
      <c r="E173" s="61" t="s">
        <v>67</v>
      </c>
      <c r="F173" s="61" t="s">
        <v>67</v>
      </c>
      <c r="G173" s="58" t="str">
        <f t="shared" si="10"/>
        <v/>
      </c>
      <c r="H173" s="62" t="s">
        <v>68</v>
      </c>
      <c r="I173" s="63" t="str">
        <f t="shared" si="7"/>
        <v xml:space="preserve"> </v>
      </c>
      <c r="J173" s="58" t="str">
        <f t="shared" si="11"/>
        <v xml:space="preserve"> </v>
      </c>
      <c r="L173" s="14">
        <v>62</v>
      </c>
      <c r="M173" s="64">
        <v>0</v>
      </c>
      <c r="N173" s="64">
        <v>0</v>
      </c>
      <c r="O173" s="56"/>
      <c r="P173" s="71"/>
      <c r="Q173" s="52"/>
      <c r="S173" s="52"/>
      <c r="T173" s="52"/>
      <c r="U173" s="52"/>
      <c r="V173" s="52"/>
      <c r="W173" s="52"/>
      <c r="X173" s="71"/>
      <c r="Y173" s="71"/>
      <c r="Z173" s="71"/>
      <c r="AA173" s="71"/>
      <c r="AB173" s="71"/>
      <c r="AH173" s="1"/>
    </row>
    <row r="174" spans="1:34" ht="15.75" customHeight="1">
      <c r="A174" s="57" t="s">
        <v>67</v>
      </c>
      <c r="B174" s="58" t="str">
        <f t="shared" si="4"/>
        <v/>
      </c>
      <c r="C174" s="59" t="s">
        <v>67</v>
      </c>
      <c r="D174" s="1" t="s">
        <v>67</v>
      </c>
      <c r="E174" s="61" t="s">
        <v>67</v>
      </c>
      <c r="F174" s="61" t="s">
        <v>67</v>
      </c>
      <c r="G174" s="58" t="str">
        <f t="shared" si="10"/>
        <v/>
      </c>
      <c r="H174" s="62" t="s">
        <v>68</v>
      </c>
      <c r="I174" s="63" t="str">
        <f t="shared" si="7"/>
        <v xml:space="preserve"> </v>
      </c>
      <c r="J174" s="58" t="str">
        <f t="shared" si="11"/>
        <v xml:space="preserve"> </v>
      </c>
      <c r="L174" s="14">
        <v>63</v>
      </c>
      <c r="M174" s="64">
        <v>0</v>
      </c>
      <c r="N174" s="64">
        <v>0</v>
      </c>
      <c r="O174" s="56"/>
      <c r="P174" s="71"/>
      <c r="Q174" s="52"/>
      <c r="S174" s="52"/>
      <c r="T174" s="52"/>
      <c r="U174" s="52"/>
      <c r="V174" s="52"/>
      <c r="W174" s="52"/>
      <c r="X174" s="71"/>
      <c r="Y174" s="71"/>
      <c r="Z174" s="71"/>
      <c r="AA174" s="71"/>
      <c r="AB174" s="71"/>
      <c r="AH174" s="1"/>
    </row>
    <row r="175" spans="1:34" ht="15.75" customHeight="1">
      <c r="A175" s="57" t="s">
        <v>67</v>
      </c>
      <c r="B175" s="58" t="str">
        <f t="shared" si="4"/>
        <v/>
      </c>
      <c r="C175" s="59" t="s">
        <v>67</v>
      </c>
      <c r="D175" s="1" t="s">
        <v>67</v>
      </c>
      <c r="E175" s="61" t="s">
        <v>67</v>
      </c>
      <c r="F175" s="61" t="s">
        <v>67</v>
      </c>
      <c r="G175" s="58" t="str">
        <f t="shared" si="10"/>
        <v/>
      </c>
      <c r="H175" s="62" t="s">
        <v>68</v>
      </c>
      <c r="I175" s="63" t="str">
        <f t="shared" si="7"/>
        <v xml:space="preserve"> </v>
      </c>
      <c r="J175" s="58" t="str">
        <f t="shared" si="11"/>
        <v xml:space="preserve"> </v>
      </c>
      <c r="L175" s="14">
        <v>64</v>
      </c>
      <c r="M175" s="64">
        <v>0</v>
      </c>
      <c r="N175" s="64">
        <v>0</v>
      </c>
      <c r="O175" s="56"/>
      <c r="P175" s="71"/>
      <c r="Q175" s="52"/>
      <c r="S175" s="52"/>
      <c r="T175" s="52"/>
      <c r="U175" s="52"/>
      <c r="V175" s="52"/>
      <c r="W175" s="52"/>
      <c r="X175" s="71"/>
      <c r="Y175" s="71"/>
      <c r="Z175" s="71"/>
      <c r="AA175" s="71"/>
      <c r="AB175" s="71"/>
      <c r="AH175" s="1"/>
    </row>
    <row r="176" spans="1:34" ht="15.75" customHeight="1">
      <c r="A176" s="57" t="s">
        <v>67</v>
      </c>
      <c r="B176" s="58" t="str">
        <f t="shared" si="4"/>
        <v/>
      </c>
      <c r="C176" s="59" t="s">
        <v>67</v>
      </c>
      <c r="D176" s="1" t="s">
        <v>67</v>
      </c>
      <c r="E176" s="61" t="s">
        <v>67</v>
      </c>
      <c r="F176" s="61" t="s">
        <v>67</v>
      </c>
      <c r="G176" s="58" t="str">
        <f t="shared" si="10"/>
        <v/>
      </c>
      <c r="H176" s="62" t="s">
        <v>68</v>
      </c>
      <c r="I176" s="63" t="str">
        <f t="shared" si="7"/>
        <v xml:space="preserve"> </v>
      </c>
      <c r="J176" s="58" t="str">
        <f t="shared" si="11"/>
        <v xml:space="preserve"> </v>
      </c>
      <c r="L176" s="14">
        <v>65</v>
      </c>
      <c r="M176" s="64">
        <v>0</v>
      </c>
      <c r="N176" s="64">
        <v>0</v>
      </c>
      <c r="O176" s="56"/>
      <c r="P176" s="71"/>
      <c r="Q176" s="52"/>
      <c r="S176" s="52"/>
      <c r="T176" s="52"/>
      <c r="U176" s="52"/>
      <c r="V176" s="52"/>
      <c r="W176" s="52"/>
      <c r="X176" s="71"/>
      <c r="Y176" s="71"/>
      <c r="Z176" s="71"/>
      <c r="AA176" s="71"/>
      <c r="AB176" s="71"/>
      <c r="AH176" s="1"/>
    </row>
    <row r="177" spans="1:34" ht="15.75" customHeight="1">
      <c r="A177" s="57" t="s">
        <v>67</v>
      </c>
      <c r="B177" s="58" t="str">
        <f t="shared" ref="B177:B218" si="12">IF(C177=" ","",IF(C177=$L$9,B176,B176+1))</f>
        <v/>
      </c>
      <c r="C177" s="59" t="s">
        <v>67</v>
      </c>
      <c r="D177" s="1" t="s">
        <v>67</v>
      </c>
      <c r="E177" s="61" t="s">
        <v>67</v>
      </c>
      <c r="F177" s="61" t="s">
        <v>67</v>
      </c>
      <c r="G177" s="58" t="str">
        <f t="shared" si="10"/>
        <v/>
      </c>
      <c r="H177" s="62" t="s">
        <v>68</v>
      </c>
      <c r="I177" s="63" t="str">
        <f t="shared" si="7"/>
        <v xml:space="preserve"> </v>
      </c>
      <c r="J177" s="58" t="str">
        <f t="shared" si="11"/>
        <v xml:space="preserve"> </v>
      </c>
      <c r="L177" s="14">
        <v>66</v>
      </c>
      <c r="M177" s="64">
        <v>0</v>
      </c>
      <c r="N177" s="64">
        <v>0</v>
      </c>
      <c r="O177" s="56"/>
      <c r="P177" s="71"/>
      <c r="Q177" s="52"/>
      <c r="S177" s="52"/>
      <c r="T177" s="52"/>
      <c r="U177" s="52"/>
      <c r="V177" s="52"/>
      <c r="W177" s="52"/>
      <c r="X177" s="71"/>
      <c r="Y177" s="71"/>
      <c r="Z177" s="71"/>
      <c r="AA177" s="71"/>
      <c r="AB177" s="71"/>
      <c r="AH177" s="1"/>
    </row>
    <row r="178" spans="1:34" ht="15.75" customHeight="1">
      <c r="A178" s="57" t="s">
        <v>67</v>
      </c>
      <c r="B178" s="58" t="str">
        <f t="shared" si="12"/>
        <v/>
      </c>
      <c r="C178" s="59" t="s">
        <v>67</v>
      </c>
      <c r="D178" s="1" t="s">
        <v>67</v>
      </c>
      <c r="E178" s="61" t="s">
        <v>67</v>
      </c>
      <c r="F178" s="61" t="s">
        <v>67</v>
      </c>
      <c r="G178" s="58" t="str">
        <f t="shared" si="10"/>
        <v/>
      </c>
      <c r="H178" s="62" t="s">
        <v>68</v>
      </c>
      <c r="I178" s="63" t="str">
        <f t="shared" ref="I178:I218" si="13">IFERROR(IF(IF(ISERROR(H178-H177),"",H178-H177)&lt;0,"",H178-H177)," ")</f>
        <v xml:space="preserve"> </v>
      </c>
      <c r="J178" s="58" t="str">
        <f t="shared" si="11"/>
        <v xml:space="preserve"> </v>
      </c>
      <c r="L178" s="14">
        <v>67</v>
      </c>
      <c r="M178" s="64">
        <v>0</v>
      </c>
      <c r="N178" s="64">
        <v>0</v>
      </c>
      <c r="O178" s="56"/>
      <c r="P178" s="71"/>
      <c r="Q178" s="52"/>
      <c r="S178" s="52"/>
      <c r="T178" s="52"/>
      <c r="U178" s="52"/>
      <c r="V178" s="52"/>
      <c r="W178" s="52"/>
      <c r="X178" s="71"/>
      <c r="Y178" s="71"/>
      <c r="Z178" s="71"/>
      <c r="AA178" s="71"/>
      <c r="AB178" s="71"/>
      <c r="AH178" s="1"/>
    </row>
    <row r="179" spans="1:34" ht="15.75" customHeight="1">
      <c r="A179" s="57" t="s">
        <v>67</v>
      </c>
      <c r="B179" s="58" t="str">
        <f t="shared" si="12"/>
        <v/>
      </c>
      <c r="C179" s="59" t="s">
        <v>67</v>
      </c>
      <c r="D179" s="1" t="s">
        <v>67</v>
      </c>
      <c r="E179" s="61" t="s">
        <v>67</v>
      </c>
      <c r="F179" s="61" t="s">
        <v>67</v>
      </c>
      <c r="G179" s="58" t="str">
        <f t="shared" si="10"/>
        <v/>
      </c>
      <c r="H179" s="62" t="s">
        <v>68</v>
      </c>
      <c r="I179" s="63" t="str">
        <f t="shared" si="13"/>
        <v xml:space="preserve"> </v>
      </c>
      <c r="J179" s="58" t="str">
        <f t="shared" si="11"/>
        <v xml:space="preserve"> </v>
      </c>
      <c r="L179" s="14">
        <v>68</v>
      </c>
      <c r="M179" s="64">
        <v>0</v>
      </c>
      <c r="N179" s="64">
        <v>0</v>
      </c>
      <c r="O179" s="56"/>
      <c r="P179" s="71"/>
      <c r="Q179" s="52"/>
      <c r="S179" s="52"/>
      <c r="T179" s="52"/>
      <c r="U179" s="52"/>
      <c r="V179" s="52"/>
      <c r="W179" s="52"/>
      <c r="X179" s="71"/>
      <c r="Y179" s="71"/>
      <c r="Z179" s="71"/>
      <c r="AA179" s="71"/>
      <c r="AB179" s="71"/>
      <c r="AH179" s="1"/>
    </row>
    <row r="180" spans="1:34" ht="15.75" customHeight="1">
      <c r="A180" s="57" t="s">
        <v>67</v>
      </c>
      <c r="B180" s="58" t="str">
        <f t="shared" si="12"/>
        <v/>
      </c>
      <c r="C180" s="59" t="s">
        <v>67</v>
      </c>
      <c r="D180" s="1" t="s">
        <v>67</v>
      </c>
      <c r="E180" s="61" t="s">
        <v>67</v>
      </c>
      <c r="F180" s="61" t="s">
        <v>67</v>
      </c>
      <c r="G180" s="58" t="str">
        <f t="shared" si="10"/>
        <v/>
      </c>
      <c r="H180" s="62" t="s">
        <v>68</v>
      </c>
      <c r="I180" s="63" t="str">
        <f t="shared" si="13"/>
        <v xml:space="preserve"> </v>
      </c>
      <c r="J180" s="58" t="str">
        <f t="shared" si="11"/>
        <v xml:space="preserve"> </v>
      </c>
      <c r="L180" s="14">
        <v>69</v>
      </c>
      <c r="M180" s="64">
        <v>0</v>
      </c>
      <c r="N180" s="64">
        <v>0</v>
      </c>
      <c r="O180" s="56"/>
      <c r="P180" s="71"/>
      <c r="Q180" s="52"/>
      <c r="S180" s="52"/>
      <c r="T180" s="52"/>
      <c r="U180" s="52"/>
      <c r="V180" s="52"/>
      <c r="W180" s="52"/>
      <c r="X180" s="71"/>
      <c r="Y180" s="71"/>
      <c r="Z180" s="71"/>
      <c r="AA180" s="71"/>
      <c r="AB180" s="71"/>
      <c r="AH180" s="1"/>
    </row>
    <row r="181" spans="1:34" ht="15.75" customHeight="1">
      <c r="A181" s="57" t="s">
        <v>67</v>
      </c>
      <c r="B181" s="58" t="str">
        <f t="shared" si="12"/>
        <v/>
      </c>
      <c r="C181" s="59" t="s">
        <v>67</v>
      </c>
      <c r="D181" s="1" t="s">
        <v>67</v>
      </c>
      <c r="E181" s="61" t="s">
        <v>67</v>
      </c>
      <c r="F181" s="61" t="s">
        <v>67</v>
      </c>
      <c r="G181" s="58" t="str">
        <f t="shared" si="10"/>
        <v/>
      </c>
      <c r="H181" s="62" t="s">
        <v>68</v>
      </c>
      <c r="I181" s="63" t="str">
        <f t="shared" si="13"/>
        <v xml:space="preserve"> </v>
      </c>
      <c r="J181" s="58" t="str">
        <f t="shared" si="11"/>
        <v xml:space="preserve"> </v>
      </c>
      <c r="L181" s="14">
        <v>70</v>
      </c>
      <c r="M181" s="64">
        <v>0</v>
      </c>
      <c r="N181" s="64">
        <v>0</v>
      </c>
      <c r="O181" s="56"/>
      <c r="P181" s="71"/>
      <c r="Q181" s="52"/>
      <c r="S181" s="52"/>
      <c r="T181" s="52"/>
      <c r="U181" s="52"/>
      <c r="V181" s="52"/>
      <c r="W181" s="52"/>
      <c r="X181" s="71"/>
      <c r="Y181" s="71"/>
      <c r="Z181" s="71"/>
      <c r="AA181" s="71"/>
      <c r="AB181" s="71"/>
      <c r="AH181" s="1"/>
    </row>
    <row r="182" spans="1:34" ht="15.75" customHeight="1">
      <c r="A182" s="57" t="s">
        <v>67</v>
      </c>
      <c r="B182" s="58" t="str">
        <f t="shared" si="12"/>
        <v/>
      </c>
      <c r="C182" s="59" t="s">
        <v>67</v>
      </c>
      <c r="D182" s="1" t="s">
        <v>67</v>
      </c>
      <c r="E182" s="61" t="s">
        <v>67</v>
      </c>
      <c r="F182" s="61" t="s">
        <v>67</v>
      </c>
      <c r="G182" s="58" t="str">
        <f t="shared" si="10"/>
        <v/>
      </c>
      <c r="H182" s="62" t="s">
        <v>68</v>
      </c>
      <c r="I182" s="63" t="str">
        <f t="shared" si="13"/>
        <v xml:space="preserve"> </v>
      </c>
      <c r="J182" s="58" t="str">
        <f t="shared" si="11"/>
        <v xml:space="preserve"> </v>
      </c>
      <c r="L182" s="14">
        <v>71</v>
      </c>
      <c r="M182" s="64">
        <v>0</v>
      </c>
      <c r="N182" s="64">
        <v>0</v>
      </c>
      <c r="O182" s="56"/>
      <c r="P182" s="71"/>
      <c r="Q182" s="52"/>
      <c r="S182" s="52"/>
      <c r="T182" s="52"/>
      <c r="U182" s="52"/>
      <c r="V182" s="52"/>
      <c r="W182" s="52"/>
      <c r="X182" s="71"/>
      <c r="Y182" s="71"/>
      <c r="Z182" s="71"/>
      <c r="AA182" s="71"/>
      <c r="AB182" s="71"/>
      <c r="AH182" s="1"/>
    </row>
    <row r="183" spans="1:34" ht="15.75" customHeight="1">
      <c r="A183" s="57" t="s">
        <v>67</v>
      </c>
      <c r="B183" s="58" t="str">
        <f t="shared" si="12"/>
        <v/>
      </c>
      <c r="C183" s="59" t="s">
        <v>67</v>
      </c>
      <c r="D183" s="1" t="s">
        <v>67</v>
      </c>
      <c r="E183" s="61" t="s">
        <v>67</v>
      </c>
      <c r="F183" s="61" t="s">
        <v>67</v>
      </c>
      <c r="G183" s="58" t="str">
        <f t="shared" si="10"/>
        <v/>
      </c>
      <c r="H183" s="62" t="s">
        <v>68</v>
      </c>
      <c r="I183" s="63" t="str">
        <f t="shared" si="13"/>
        <v xml:space="preserve"> </v>
      </c>
      <c r="J183" s="58" t="str">
        <f t="shared" si="11"/>
        <v xml:space="preserve"> </v>
      </c>
      <c r="L183" s="14">
        <v>72</v>
      </c>
      <c r="M183" s="64">
        <v>0</v>
      </c>
      <c r="N183" s="64">
        <v>0</v>
      </c>
      <c r="O183" s="56"/>
      <c r="P183" s="71"/>
      <c r="Q183" s="52"/>
      <c r="S183" s="52"/>
      <c r="T183" s="52"/>
      <c r="U183" s="52"/>
      <c r="V183" s="52"/>
      <c r="W183" s="52"/>
      <c r="X183" s="71"/>
      <c r="Y183" s="71"/>
      <c r="Z183" s="71"/>
      <c r="AA183" s="71"/>
      <c r="AB183" s="71"/>
      <c r="AH183" s="1"/>
    </row>
    <row r="184" spans="1:34" ht="15.75" customHeight="1">
      <c r="A184" s="57" t="s">
        <v>67</v>
      </c>
      <c r="B184" s="58" t="str">
        <f t="shared" si="12"/>
        <v/>
      </c>
      <c r="C184" s="59" t="s">
        <v>67</v>
      </c>
      <c r="D184" s="1" t="s">
        <v>67</v>
      </c>
      <c r="E184" s="61" t="s">
        <v>67</v>
      </c>
      <c r="F184" s="61" t="s">
        <v>67</v>
      </c>
      <c r="G184" s="58" t="str">
        <f t="shared" si="10"/>
        <v/>
      </c>
      <c r="H184" s="62" t="s">
        <v>68</v>
      </c>
      <c r="I184" s="63" t="str">
        <f t="shared" si="13"/>
        <v xml:space="preserve"> </v>
      </c>
      <c r="J184" s="58" t="str">
        <f t="shared" si="11"/>
        <v xml:space="preserve"> </v>
      </c>
      <c r="L184" s="14">
        <v>73</v>
      </c>
      <c r="M184" s="64">
        <v>0</v>
      </c>
      <c r="N184" s="64">
        <v>0</v>
      </c>
      <c r="O184" s="56"/>
      <c r="P184" s="71"/>
      <c r="Q184" s="52"/>
      <c r="S184" s="52"/>
      <c r="T184" s="52"/>
      <c r="U184" s="52"/>
      <c r="V184" s="52"/>
      <c r="W184" s="52"/>
      <c r="X184" s="71"/>
      <c r="Y184" s="71"/>
      <c r="Z184" s="71"/>
      <c r="AA184" s="71"/>
      <c r="AB184" s="71"/>
      <c r="AH184" s="1"/>
    </row>
    <row r="185" spans="1:34" ht="15.75" customHeight="1">
      <c r="A185" s="57" t="s">
        <v>67</v>
      </c>
      <c r="B185" s="58" t="str">
        <f t="shared" si="12"/>
        <v/>
      </c>
      <c r="C185" s="59" t="s">
        <v>67</v>
      </c>
      <c r="D185" s="1" t="s">
        <v>67</v>
      </c>
      <c r="E185" s="61" t="s">
        <v>67</v>
      </c>
      <c r="F185" s="61" t="s">
        <v>67</v>
      </c>
      <c r="G185" s="58" t="str">
        <f t="shared" si="10"/>
        <v/>
      </c>
      <c r="H185" s="62" t="s">
        <v>68</v>
      </c>
      <c r="I185" s="63" t="str">
        <f t="shared" si="13"/>
        <v xml:space="preserve"> </v>
      </c>
      <c r="J185" s="58" t="str">
        <f t="shared" si="11"/>
        <v xml:space="preserve"> </v>
      </c>
      <c r="L185" s="14">
        <v>74</v>
      </c>
      <c r="M185" s="64">
        <v>0</v>
      </c>
      <c r="N185" s="64">
        <v>0</v>
      </c>
      <c r="O185" s="56"/>
      <c r="P185" s="71"/>
      <c r="Q185" s="52"/>
      <c r="S185" s="52"/>
      <c r="T185" s="52"/>
      <c r="U185" s="52"/>
      <c r="V185" s="52"/>
      <c r="W185" s="52"/>
      <c r="X185" s="71"/>
      <c r="Y185" s="71"/>
      <c r="Z185" s="71"/>
      <c r="AA185" s="71"/>
      <c r="AB185" s="71"/>
      <c r="AH185" s="1"/>
    </row>
    <row r="186" spans="1:34" ht="15.75" customHeight="1">
      <c r="A186" s="57" t="s">
        <v>67</v>
      </c>
      <c r="B186" s="58" t="str">
        <f t="shared" si="12"/>
        <v/>
      </c>
      <c r="C186" s="59" t="s">
        <v>67</v>
      </c>
      <c r="D186" s="1" t="s">
        <v>67</v>
      </c>
      <c r="E186" s="61" t="s">
        <v>67</v>
      </c>
      <c r="F186" s="61" t="s">
        <v>67</v>
      </c>
      <c r="G186" s="58" t="str">
        <f t="shared" si="10"/>
        <v/>
      </c>
      <c r="H186" s="62" t="s">
        <v>68</v>
      </c>
      <c r="I186" s="63" t="str">
        <f t="shared" si="13"/>
        <v xml:space="preserve"> </v>
      </c>
      <c r="J186" s="58" t="str">
        <f t="shared" si="11"/>
        <v xml:space="preserve"> </v>
      </c>
      <c r="L186" s="14">
        <v>75</v>
      </c>
      <c r="M186" s="64">
        <v>0</v>
      </c>
      <c r="N186" s="64">
        <v>0</v>
      </c>
      <c r="O186" s="56"/>
      <c r="P186" s="71"/>
      <c r="Q186" s="52"/>
      <c r="S186" s="52"/>
      <c r="T186" s="52"/>
      <c r="U186" s="52"/>
      <c r="V186" s="52"/>
      <c r="W186" s="52"/>
      <c r="X186" s="71"/>
      <c r="Y186" s="71"/>
      <c r="Z186" s="71"/>
      <c r="AA186" s="71"/>
      <c r="AB186" s="71"/>
      <c r="AH186" s="1"/>
    </row>
    <row r="187" spans="1:34" ht="15.75" customHeight="1">
      <c r="A187" s="57" t="s">
        <v>67</v>
      </c>
      <c r="B187" s="58" t="str">
        <f t="shared" si="12"/>
        <v/>
      </c>
      <c r="C187" s="59" t="s">
        <v>67</v>
      </c>
      <c r="D187" s="1" t="s">
        <v>67</v>
      </c>
      <c r="E187" s="61" t="s">
        <v>67</v>
      </c>
      <c r="F187" s="61" t="s">
        <v>67</v>
      </c>
      <c r="G187" s="58" t="str">
        <f t="shared" si="10"/>
        <v/>
      </c>
      <c r="H187" s="62" t="s">
        <v>68</v>
      </c>
      <c r="I187" s="63" t="str">
        <f t="shared" si="13"/>
        <v xml:space="preserve"> </v>
      </c>
      <c r="J187" s="58" t="str">
        <f t="shared" si="11"/>
        <v xml:space="preserve"> </v>
      </c>
      <c r="L187" s="14">
        <v>76</v>
      </c>
      <c r="M187" s="64">
        <v>0</v>
      </c>
      <c r="N187" s="64">
        <v>0</v>
      </c>
      <c r="O187" s="56"/>
      <c r="P187" s="71"/>
      <c r="Q187" s="52"/>
      <c r="S187" s="52"/>
      <c r="T187" s="52"/>
      <c r="U187" s="52"/>
      <c r="V187" s="52"/>
      <c r="W187" s="52"/>
      <c r="X187" s="71"/>
      <c r="Y187" s="71"/>
      <c r="Z187" s="71"/>
      <c r="AA187" s="71"/>
      <c r="AB187" s="71"/>
      <c r="AH187" s="1"/>
    </row>
    <row r="188" spans="1:34" ht="15.75" customHeight="1">
      <c r="A188" s="57" t="s">
        <v>67</v>
      </c>
      <c r="B188" s="58" t="str">
        <f t="shared" si="12"/>
        <v/>
      </c>
      <c r="C188" s="59" t="s">
        <v>67</v>
      </c>
      <c r="D188" s="1" t="s">
        <v>67</v>
      </c>
      <c r="E188" s="61" t="s">
        <v>67</v>
      </c>
      <c r="F188" s="61" t="s">
        <v>67</v>
      </c>
      <c r="G188" s="58" t="str">
        <f t="shared" si="10"/>
        <v/>
      </c>
      <c r="H188" s="62" t="s">
        <v>68</v>
      </c>
      <c r="I188" s="63" t="str">
        <f t="shared" si="13"/>
        <v xml:space="preserve"> </v>
      </c>
      <c r="J188" s="58" t="str">
        <f t="shared" si="11"/>
        <v xml:space="preserve"> </v>
      </c>
      <c r="L188" s="14">
        <v>77</v>
      </c>
      <c r="M188" s="64">
        <v>0</v>
      </c>
      <c r="N188" s="64">
        <v>0</v>
      </c>
      <c r="O188" s="56"/>
      <c r="P188" s="71"/>
      <c r="Q188" s="52"/>
      <c r="S188" s="52"/>
      <c r="T188" s="52"/>
      <c r="U188" s="52"/>
      <c r="V188" s="52"/>
      <c r="W188" s="52"/>
      <c r="X188" s="71"/>
      <c r="Y188" s="71"/>
      <c r="Z188" s="71"/>
      <c r="AA188" s="71"/>
      <c r="AB188" s="71"/>
      <c r="AH188" s="1"/>
    </row>
    <row r="189" spans="1:34" ht="15.75" customHeight="1">
      <c r="A189" s="57" t="s">
        <v>67</v>
      </c>
      <c r="B189" s="58" t="str">
        <f t="shared" si="12"/>
        <v/>
      </c>
      <c r="C189" s="59" t="s">
        <v>67</v>
      </c>
      <c r="D189" s="1" t="s">
        <v>67</v>
      </c>
      <c r="E189" s="61" t="s">
        <v>67</v>
      </c>
      <c r="F189" s="61" t="s">
        <v>67</v>
      </c>
      <c r="G189" s="58" t="str">
        <f t="shared" si="10"/>
        <v/>
      </c>
      <c r="H189" s="62" t="s">
        <v>68</v>
      </c>
      <c r="I189" s="63" t="str">
        <f t="shared" si="13"/>
        <v xml:space="preserve"> </v>
      </c>
      <c r="J189" s="58" t="str">
        <f t="shared" si="11"/>
        <v xml:space="preserve"> </v>
      </c>
      <c r="L189" s="14">
        <v>78</v>
      </c>
      <c r="M189" s="64">
        <v>0</v>
      </c>
      <c r="N189" s="64">
        <v>0</v>
      </c>
      <c r="O189" s="56"/>
      <c r="P189" s="71"/>
      <c r="Q189" s="52"/>
      <c r="S189" s="52"/>
      <c r="T189" s="52"/>
      <c r="U189" s="52"/>
      <c r="V189" s="52"/>
      <c r="W189" s="52"/>
      <c r="X189" s="71"/>
      <c r="Y189" s="71"/>
      <c r="Z189" s="71"/>
      <c r="AA189" s="71"/>
      <c r="AB189" s="71"/>
      <c r="AH189" s="1"/>
    </row>
    <row r="190" spans="1:34" ht="15.75" customHeight="1">
      <c r="A190" s="57" t="s">
        <v>67</v>
      </c>
      <c r="B190" s="58" t="str">
        <f t="shared" si="12"/>
        <v/>
      </c>
      <c r="C190" s="59" t="s">
        <v>67</v>
      </c>
      <c r="D190" s="1" t="s">
        <v>67</v>
      </c>
      <c r="E190" s="61" t="s">
        <v>67</v>
      </c>
      <c r="F190" s="61" t="s">
        <v>67</v>
      </c>
      <c r="G190" s="58" t="str">
        <f t="shared" si="10"/>
        <v/>
      </c>
      <c r="H190" s="62" t="s">
        <v>68</v>
      </c>
      <c r="I190" s="63" t="str">
        <f t="shared" si="13"/>
        <v xml:space="preserve"> </v>
      </c>
      <c r="J190" s="58" t="str">
        <f t="shared" si="11"/>
        <v xml:space="preserve"> </v>
      </c>
      <c r="L190" s="14">
        <v>79</v>
      </c>
      <c r="M190" s="64">
        <v>0</v>
      </c>
      <c r="N190" s="64">
        <v>0</v>
      </c>
      <c r="O190" s="56"/>
      <c r="P190" s="71"/>
      <c r="Q190" s="52"/>
      <c r="S190" s="52"/>
      <c r="T190" s="52"/>
      <c r="U190" s="52"/>
      <c r="V190" s="52"/>
      <c r="W190" s="52"/>
      <c r="X190" s="71"/>
      <c r="Y190" s="71"/>
      <c r="Z190" s="71"/>
      <c r="AA190" s="71"/>
      <c r="AB190" s="71"/>
      <c r="AH190" s="1"/>
    </row>
    <row r="191" spans="1:34" ht="15.75" customHeight="1">
      <c r="A191" s="57" t="s">
        <v>67</v>
      </c>
      <c r="B191" s="58" t="str">
        <f t="shared" si="12"/>
        <v/>
      </c>
      <c r="C191" s="59" t="s">
        <v>67</v>
      </c>
      <c r="D191" s="1" t="s">
        <v>67</v>
      </c>
      <c r="E191" s="61" t="s">
        <v>67</v>
      </c>
      <c r="F191" s="61" t="s">
        <v>67</v>
      </c>
      <c r="G191" s="58" t="str">
        <f t="shared" si="10"/>
        <v/>
      </c>
      <c r="H191" s="62" t="s">
        <v>68</v>
      </c>
      <c r="I191" s="63" t="str">
        <f t="shared" si="13"/>
        <v xml:space="preserve"> </v>
      </c>
      <c r="J191" s="58" t="str">
        <f t="shared" si="11"/>
        <v xml:space="preserve"> </v>
      </c>
      <c r="L191" s="14">
        <v>80</v>
      </c>
      <c r="M191" s="64">
        <v>0</v>
      </c>
      <c r="N191" s="64">
        <v>0</v>
      </c>
      <c r="O191" s="56"/>
      <c r="P191" s="71"/>
      <c r="Q191" s="52"/>
      <c r="R191" s="52"/>
      <c r="S191" s="52"/>
      <c r="T191" s="52"/>
      <c r="U191" s="52"/>
      <c r="V191" s="52"/>
      <c r="W191" s="52"/>
      <c r="X191" s="71"/>
      <c r="Y191" s="71"/>
      <c r="Z191" s="71"/>
      <c r="AA191" s="71"/>
      <c r="AB191" s="71"/>
      <c r="AH191" s="1"/>
    </row>
    <row r="192" spans="1:34" ht="15.75" customHeight="1">
      <c r="A192" s="57" t="s">
        <v>67</v>
      </c>
      <c r="B192" s="58" t="str">
        <f t="shared" si="12"/>
        <v/>
      </c>
      <c r="C192" s="59" t="s">
        <v>67</v>
      </c>
      <c r="D192" s="1" t="s">
        <v>67</v>
      </c>
      <c r="E192" s="61" t="s">
        <v>67</v>
      </c>
      <c r="F192" s="61" t="s">
        <v>67</v>
      </c>
      <c r="G192" s="58" t="str">
        <f t="shared" si="10"/>
        <v/>
      </c>
      <c r="H192" s="62" t="s">
        <v>68</v>
      </c>
      <c r="I192" s="63" t="str">
        <f t="shared" si="13"/>
        <v xml:space="preserve"> </v>
      </c>
      <c r="J192" s="58" t="str">
        <f t="shared" si="11"/>
        <v xml:space="preserve"> </v>
      </c>
      <c r="L192" s="14">
        <v>81</v>
      </c>
      <c r="M192" s="64">
        <v>0</v>
      </c>
      <c r="N192" s="64">
        <v>0</v>
      </c>
      <c r="O192" s="56"/>
      <c r="P192" s="71"/>
      <c r="Q192" s="52"/>
      <c r="R192" s="52"/>
      <c r="S192" s="52"/>
      <c r="T192" s="52"/>
      <c r="U192" s="52"/>
      <c r="V192" s="52"/>
      <c r="W192" s="52"/>
      <c r="X192" s="71"/>
      <c r="Y192" s="71"/>
      <c r="Z192" s="71"/>
      <c r="AA192" s="71"/>
      <c r="AB192" s="71"/>
      <c r="AH192" s="1"/>
    </row>
    <row r="193" spans="1:34" ht="15.75" customHeight="1">
      <c r="A193" s="57" t="s">
        <v>67</v>
      </c>
      <c r="B193" s="58" t="str">
        <f t="shared" si="12"/>
        <v/>
      </c>
      <c r="C193" s="59" t="s">
        <v>67</v>
      </c>
      <c r="D193" s="1" t="s">
        <v>67</v>
      </c>
      <c r="E193" s="61" t="s">
        <v>67</v>
      </c>
      <c r="F193" s="61" t="s">
        <v>67</v>
      </c>
      <c r="G193" s="58" t="str">
        <f t="shared" si="10"/>
        <v/>
      </c>
      <c r="H193" s="62" t="s">
        <v>68</v>
      </c>
      <c r="I193" s="63" t="str">
        <f t="shared" si="13"/>
        <v xml:space="preserve"> </v>
      </c>
      <c r="J193" s="58" t="str">
        <f t="shared" si="11"/>
        <v xml:space="preserve"> </v>
      </c>
      <c r="L193" s="14">
        <v>82</v>
      </c>
      <c r="M193" s="64">
        <v>0</v>
      </c>
      <c r="N193" s="64">
        <v>0</v>
      </c>
      <c r="O193" s="56"/>
      <c r="P193" s="71"/>
      <c r="Q193" s="52"/>
      <c r="R193" s="52"/>
      <c r="S193" s="52"/>
      <c r="T193" s="52"/>
      <c r="U193" s="52"/>
      <c r="V193" s="52"/>
      <c r="W193" s="52"/>
      <c r="X193" s="71"/>
      <c r="Y193" s="71"/>
      <c r="Z193" s="71"/>
      <c r="AA193" s="71"/>
      <c r="AB193" s="71"/>
      <c r="AH193" s="1"/>
    </row>
    <row r="194" spans="1:34" ht="15.75" customHeight="1">
      <c r="A194" s="57" t="s">
        <v>67</v>
      </c>
      <c r="B194" s="58" t="str">
        <f t="shared" si="12"/>
        <v/>
      </c>
      <c r="C194" s="59" t="s">
        <v>67</v>
      </c>
      <c r="D194" s="1" t="s">
        <v>67</v>
      </c>
      <c r="E194" s="61" t="s">
        <v>67</v>
      </c>
      <c r="F194" s="61" t="s">
        <v>67</v>
      </c>
      <c r="G194" s="58" t="str">
        <f t="shared" si="10"/>
        <v/>
      </c>
      <c r="H194" s="62" t="s">
        <v>68</v>
      </c>
      <c r="I194" s="63" t="str">
        <f t="shared" si="13"/>
        <v xml:space="preserve"> </v>
      </c>
      <c r="J194" s="58" t="str">
        <f t="shared" si="11"/>
        <v xml:space="preserve"> </v>
      </c>
      <c r="L194" s="14">
        <v>83</v>
      </c>
      <c r="M194" s="64">
        <v>0</v>
      </c>
      <c r="N194" s="64">
        <v>0</v>
      </c>
      <c r="O194" s="56"/>
      <c r="P194" s="71"/>
      <c r="Q194" s="52"/>
      <c r="R194" s="52"/>
      <c r="S194" s="52"/>
      <c r="T194" s="52"/>
      <c r="U194" s="52"/>
      <c r="V194" s="52"/>
      <c r="W194" s="52"/>
      <c r="X194" s="71"/>
      <c r="Y194" s="71"/>
      <c r="Z194" s="71"/>
      <c r="AA194" s="71"/>
      <c r="AB194" s="71"/>
      <c r="AH194" s="1"/>
    </row>
    <row r="195" spans="1:34" ht="15.75" customHeight="1">
      <c r="A195" s="57" t="s">
        <v>67</v>
      </c>
      <c r="B195" s="58" t="str">
        <f t="shared" si="12"/>
        <v/>
      </c>
      <c r="C195" s="59" t="s">
        <v>67</v>
      </c>
      <c r="D195" s="1" t="s">
        <v>67</v>
      </c>
      <c r="E195" s="61" t="s">
        <v>67</v>
      </c>
      <c r="F195" s="61" t="s">
        <v>67</v>
      </c>
      <c r="G195" s="58" t="str">
        <f t="shared" si="10"/>
        <v/>
      </c>
      <c r="H195" s="62" t="s">
        <v>68</v>
      </c>
      <c r="I195" s="63" t="str">
        <f t="shared" si="13"/>
        <v xml:space="preserve"> </v>
      </c>
      <c r="J195" s="58" t="str">
        <f t="shared" si="11"/>
        <v xml:space="preserve"> </v>
      </c>
      <c r="L195" s="14">
        <v>84</v>
      </c>
      <c r="M195" s="64">
        <v>0</v>
      </c>
      <c r="N195" s="64">
        <v>0</v>
      </c>
      <c r="O195" s="56"/>
      <c r="P195" s="71"/>
      <c r="Q195" s="52"/>
      <c r="R195" s="52"/>
      <c r="S195" s="52"/>
      <c r="T195" s="52"/>
      <c r="U195" s="52"/>
      <c r="V195" s="52"/>
      <c r="W195" s="52"/>
      <c r="X195" s="71"/>
      <c r="Y195" s="71"/>
      <c r="Z195" s="71"/>
      <c r="AA195" s="71"/>
      <c r="AB195" s="71"/>
      <c r="AH195" s="1"/>
    </row>
    <row r="196" spans="1:34" ht="15.75" customHeight="1">
      <c r="A196" s="57" t="s">
        <v>67</v>
      </c>
      <c r="B196" s="58" t="str">
        <f t="shared" si="12"/>
        <v/>
      </c>
      <c r="C196" s="59" t="s">
        <v>67</v>
      </c>
      <c r="D196" s="1" t="s">
        <v>67</v>
      </c>
      <c r="E196" s="61" t="s">
        <v>67</v>
      </c>
      <c r="F196" s="61" t="s">
        <v>67</v>
      </c>
      <c r="G196" s="58" t="str">
        <f t="shared" si="10"/>
        <v/>
      </c>
      <c r="H196" s="62" t="s">
        <v>68</v>
      </c>
      <c r="I196" s="63" t="str">
        <f t="shared" si="13"/>
        <v xml:space="preserve"> </v>
      </c>
      <c r="J196" s="58" t="str">
        <f t="shared" si="11"/>
        <v xml:space="preserve"> </v>
      </c>
      <c r="L196" s="14">
        <v>85</v>
      </c>
      <c r="M196" s="64">
        <v>0</v>
      </c>
      <c r="N196" s="64">
        <v>0</v>
      </c>
      <c r="O196" s="56"/>
      <c r="P196" s="71"/>
      <c r="Q196" s="52"/>
      <c r="R196" s="52"/>
      <c r="S196" s="52"/>
      <c r="T196" s="52"/>
      <c r="U196" s="52"/>
      <c r="V196" s="52"/>
      <c r="W196" s="52"/>
      <c r="X196" s="71"/>
      <c r="Y196" s="71"/>
      <c r="Z196" s="71"/>
      <c r="AA196" s="71"/>
      <c r="AB196" s="71"/>
      <c r="AH196" s="1"/>
    </row>
    <row r="197" spans="1:34" ht="15.75" customHeight="1">
      <c r="A197" s="57" t="s">
        <v>67</v>
      </c>
      <c r="B197" s="58" t="str">
        <f t="shared" si="12"/>
        <v/>
      </c>
      <c r="C197" s="59" t="s">
        <v>67</v>
      </c>
      <c r="D197" s="1" t="s">
        <v>67</v>
      </c>
      <c r="E197" s="61" t="s">
        <v>67</v>
      </c>
      <c r="F197" s="61" t="s">
        <v>67</v>
      </c>
      <c r="G197" s="58" t="str">
        <f t="shared" si="10"/>
        <v/>
      </c>
      <c r="H197" s="62" t="s">
        <v>68</v>
      </c>
      <c r="I197" s="63" t="str">
        <f t="shared" si="13"/>
        <v xml:space="preserve"> </v>
      </c>
      <c r="J197" s="58" t="str">
        <f t="shared" si="11"/>
        <v xml:space="preserve"> </v>
      </c>
      <c r="L197" s="14">
        <v>86</v>
      </c>
      <c r="M197" s="64">
        <v>0</v>
      </c>
      <c r="N197" s="64">
        <v>0</v>
      </c>
      <c r="O197" s="56"/>
      <c r="P197" s="71"/>
      <c r="Q197" s="52"/>
      <c r="R197" s="52"/>
      <c r="S197" s="52"/>
      <c r="T197" s="52"/>
      <c r="U197" s="52"/>
      <c r="V197" s="52"/>
      <c r="W197" s="52"/>
      <c r="X197" s="71"/>
      <c r="Y197" s="71"/>
      <c r="Z197" s="71"/>
      <c r="AA197" s="71"/>
      <c r="AB197" s="71"/>
      <c r="AH197" s="1"/>
    </row>
    <row r="198" spans="1:34" ht="15.75" customHeight="1">
      <c r="A198" s="57" t="s">
        <v>67</v>
      </c>
      <c r="B198" s="58" t="str">
        <f t="shared" si="12"/>
        <v/>
      </c>
      <c r="C198" s="59" t="s">
        <v>67</v>
      </c>
      <c r="D198" s="1" t="s">
        <v>67</v>
      </c>
      <c r="E198" s="61" t="s">
        <v>67</v>
      </c>
      <c r="F198" s="61" t="s">
        <v>67</v>
      </c>
      <c r="G198" s="58" t="str">
        <f t="shared" si="10"/>
        <v/>
      </c>
      <c r="H198" s="62" t="s">
        <v>68</v>
      </c>
      <c r="I198" s="63" t="str">
        <f t="shared" si="13"/>
        <v xml:space="preserve"> </v>
      </c>
      <c r="J198" s="58" t="str">
        <f t="shared" si="11"/>
        <v xml:space="preserve"> </v>
      </c>
      <c r="L198" s="14">
        <v>87</v>
      </c>
      <c r="M198" s="64">
        <v>0</v>
      </c>
      <c r="N198" s="64">
        <v>0</v>
      </c>
      <c r="O198" s="56"/>
      <c r="P198" s="71"/>
      <c r="Q198" s="52"/>
      <c r="R198" s="52"/>
      <c r="S198" s="52"/>
      <c r="T198" s="52"/>
      <c r="U198" s="52"/>
      <c r="V198" s="52"/>
      <c r="W198" s="52"/>
      <c r="X198" s="71"/>
      <c r="Y198" s="71"/>
      <c r="Z198" s="71"/>
      <c r="AA198" s="71"/>
      <c r="AB198" s="71"/>
      <c r="AH198" s="1"/>
    </row>
    <row r="199" spans="1:34" ht="15.75" customHeight="1">
      <c r="A199" s="57" t="s">
        <v>67</v>
      </c>
      <c r="B199" s="58" t="str">
        <f t="shared" si="12"/>
        <v/>
      </c>
      <c r="C199" s="59" t="s">
        <v>67</v>
      </c>
      <c r="D199" s="1" t="s">
        <v>67</v>
      </c>
      <c r="E199" s="61" t="s">
        <v>67</v>
      </c>
      <c r="F199" s="61" t="s">
        <v>67</v>
      </c>
      <c r="G199" s="58" t="str">
        <f t="shared" si="10"/>
        <v/>
      </c>
      <c r="H199" s="62" t="s">
        <v>68</v>
      </c>
      <c r="I199" s="63" t="str">
        <f t="shared" si="13"/>
        <v xml:space="preserve"> </v>
      </c>
      <c r="J199" s="58" t="str">
        <f t="shared" si="11"/>
        <v xml:space="preserve"> </v>
      </c>
      <c r="L199" s="14">
        <v>88</v>
      </c>
      <c r="M199" s="64">
        <v>0</v>
      </c>
      <c r="N199" s="64">
        <v>0</v>
      </c>
      <c r="O199" s="56"/>
      <c r="P199" s="71"/>
      <c r="Q199" s="52"/>
      <c r="R199" s="52"/>
      <c r="S199" s="52"/>
      <c r="T199" s="52"/>
      <c r="U199" s="52"/>
      <c r="V199" s="52"/>
      <c r="W199" s="52"/>
      <c r="X199" s="71"/>
      <c r="Y199" s="71"/>
      <c r="Z199" s="71"/>
      <c r="AA199" s="71"/>
      <c r="AB199" s="71"/>
      <c r="AH199" s="1"/>
    </row>
    <row r="200" spans="1:34" ht="15.75" customHeight="1">
      <c r="A200" s="57" t="s">
        <v>67</v>
      </c>
      <c r="B200" s="58" t="str">
        <f t="shared" si="12"/>
        <v/>
      </c>
      <c r="C200" s="59" t="s">
        <v>67</v>
      </c>
      <c r="D200" s="1" t="s">
        <v>67</v>
      </c>
      <c r="E200" s="61" t="s">
        <v>67</v>
      </c>
      <c r="F200" s="61" t="s">
        <v>67</v>
      </c>
      <c r="G200" s="58" t="str">
        <f t="shared" si="10"/>
        <v/>
      </c>
      <c r="H200" s="62" t="s">
        <v>68</v>
      </c>
      <c r="I200" s="63" t="str">
        <f t="shared" si="13"/>
        <v xml:space="preserve"> </v>
      </c>
      <c r="J200" s="58" t="str">
        <f t="shared" si="11"/>
        <v xml:space="preserve"> </v>
      </c>
      <c r="L200" s="14">
        <v>89</v>
      </c>
      <c r="M200" s="64">
        <v>0</v>
      </c>
      <c r="N200" s="64">
        <v>0</v>
      </c>
      <c r="O200" s="56"/>
      <c r="P200" s="71"/>
      <c r="Q200" s="52"/>
      <c r="R200" s="52"/>
      <c r="S200" s="52"/>
      <c r="T200" s="52"/>
      <c r="U200" s="52"/>
      <c r="V200" s="52"/>
      <c r="W200" s="52"/>
      <c r="X200" s="71"/>
      <c r="Y200" s="71"/>
      <c r="Z200" s="71"/>
      <c r="AA200" s="71"/>
      <c r="AB200" s="71"/>
      <c r="AH200" s="1"/>
    </row>
    <row r="201" spans="1:34" ht="15.75" customHeight="1">
      <c r="A201" s="57" t="s">
        <v>67</v>
      </c>
      <c r="B201" s="58" t="str">
        <f t="shared" si="12"/>
        <v/>
      </c>
      <c r="C201" s="59" t="s">
        <v>67</v>
      </c>
      <c r="D201" s="1" t="s">
        <v>67</v>
      </c>
      <c r="E201" s="61" t="s">
        <v>67</v>
      </c>
      <c r="F201" s="61" t="s">
        <v>67</v>
      </c>
      <c r="G201" s="58" t="str">
        <f t="shared" si="10"/>
        <v/>
      </c>
      <c r="H201" s="62" t="s">
        <v>68</v>
      </c>
      <c r="I201" s="63" t="str">
        <f t="shared" si="13"/>
        <v xml:space="preserve"> </v>
      </c>
      <c r="J201" s="58" t="str">
        <f t="shared" si="11"/>
        <v xml:space="preserve"> </v>
      </c>
      <c r="L201" s="14">
        <v>90</v>
      </c>
      <c r="M201" s="64">
        <v>0</v>
      </c>
      <c r="N201" s="64">
        <v>0</v>
      </c>
      <c r="O201" s="56"/>
      <c r="P201" s="71"/>
      <c r="Q201" s="52"/>
      <c r="R201" s="52"/>
      <c r="S201" s="52"/>
      <c r="T201" s="52"/>
      <c r="U201" s="52"/>
      <c r="V201" s="52"/>
      <c r="W201" s="52"/>
      <c r="X201" s="71"/>
      <c r="Y201" s="71"/>
      <c r="Z201" s="71"/>
      <c r="AA201" s="71"/>
      <c r="AB201" s="71"/>
      <c r="AH201" s="1"/>
    </row>
    <row r="202" spans="1:34" ht="15.75" customHeight="1">
      <c r="A202" s="57" t="s">
        <v>67</v>
      </c>
      <c r="B202" s="58" t="str">
        <f t="shared" si="12"/>
        <v/>
      </c>
      <c r="C202" s="59" t="s">
        <v>67</v>
      </c>
      <c r="D202" s="1" t="s">
        <v>67</v>
      </c>
      <c r="E202" s="61" t="s">
        <v>67</v>
      </c>
      <c r="F202" s="61" t="s">
        <v>67</v>
      </c>
      <c r="G202" s="58" t="str">
        <f t="shared" si="10"/>
        <v/>
      </c>
      <c r="H202" s="62" t="s">
        <v>68</v>
      </c>
      <c r="I202" s="63" t="str">
        <f t="shared" si="13"/>
        <v xml:space="preserve"> </v>
      </c>
      <c r="J202" s="58" t="str">
        <f t="shared" si="11"/>
        <v xml:space="preserve"> </v>
      </c>
      <c r="L202" s="14">
        <v>91</v>
      </c>
      <c r="M202" s="64">
        <v>0</v>
      </c>
      <c r="N202" s="64">
        <v>0</v>
      </c>
      <c r="O202" s="56"/>
      <c r="P202" s="71"/>
      <c r="Q202" s="52"/>
      <c r="R202" s="52"/>
      <c r="S202" s="52"/>
      <c r="T202" s="52"/>
      <c r="U202" s="52"/>
      <c r="V202" s="52"/>
      <c r="W202" s="52"/>
      <c r="X202" s="71"/>
      <c r="Y202" s="71"/>
      <c r="Z202" s="71"/>
      <c r="AA202" s="71"/>
      <c r="AB202" s="71"/>
      <c r="AH202" s="1"/>
    </row>
    <row r="203" spans="1:34" ht="15.75" customHeight="1">
      <c r="A203" s="57" t="s">
        <v>67</v>
      </c>
      <c r="B203" s="58" t="str">
        <f t="shared" si="12"/>
        <v/>
      </c>
      <c r="C203" s="59" t="s">
        <v>67</v>
      </c>
      <c r="D203" s="1" t="s">
        <v>67</v>
      </c>
      <c r="E203" s="61" t="s">
        <v>67</v>
      </c>
      <c r="F203" s="61" t="s">
        <v>67</v>
      </c>
      <c r="G203" s="58" t="str">
        <f t="shared" si="10"/>
        <v/>
      </c>
      <c r="H203" s="62" t="s">
        <v>68</v>
      </c>
      <c r="I203" s="63" t="str">
        <f t="shared" si="13"/>
        <v xml:space="preserve"> </v>
      </c>
      <c r="J203" s="58" t="str">
        <f t="shared" si="11"/>
        <v xml:space="preserve"> </v>
      </c>
      <c r="L203" s="14">
        <v>92</v>
      </c>
      <c r="M203" s="64">
        <v>0</v>
      </c>
      <c r="N203" s="64">
        <v>0</v>
      </c>
      <c r="O203" s="56"/>
      <c r="P203" s="71"/>
      <c r="Q203" s="52"/>
      <c r="R203" s="52"/>
      <c r="S203" s="52"/>
      <c r="T203" s="52"/>
      <c r="U203" s="52"/>
      <c r="V203" s="52"/>
      <c r="W203" s="52"/>
      <c r="X203" s="71"/>
      <c r="Y203" s="71"/>
      <c r="Z203" s="71"/>
      <c r="AA203" s="71"/>
      <c r="AB203" s="71"/>
      <c r="AH203" s="1"/>
    </row>
    <row r="204" spans="1:34" ht="15.75" customHeight="1">
      <c r="A204" s="57" t="s">
        <v>67</v>
      </c>
      <c r="B204" s="58" t="str">
        <f t="shared" si="12"/>
        <v/>
      </c>
      <c r="C204" s="59" t="s">
        <v>67</v>
      </c>
      <c r="D204" s="1" t="s">
        <v>67</v>
      </c>
      <c r="E204" s="61" t="s">
        <v>67</v>
      </c>
      <c r="F204" s="61" t="s">
        <v>67</v>
      </c>
      <c r="G204" s="58" t="str">
        <f t="shared" si="10"/>
        <v/>
      </c>
      <c r="H204" s="62" t="s">
        <v>68</v>
      </c>
      <c r="I204" s="63" t="str">
        <f t="shared" si="13"/>
        <v xml:space="preserve"> </v>
      </c>
      <c r="J204" s="58" t="str">
        <f t="shared" si="11"/>
        <v xml:space="preserve"> </v>
      </c>
      <c r="L204" s="14">
        <v>93</v>
      </c>
      <c r="M204" s="64">
        <v>0</v>
      </c>
      <c r="N204" s="64">
        <v>0</v>
      </c>
      <c r="O204" s="56"/>
      <c r="P204" s="71"/>
      <c r="Q204" s="52"/>
      <c r="R204" s="52"/>
      <c r="S204" s="52"/>
      <c r="T204" s="52"/>
      <c r="U204" s="52"/>
      <c r="V204" s="52"/>
      <c r="W204" s="52"/>
      <c r="X204" s="71"/>
      <c r="Y204" s="71"/>
      <c r="Z204" s="71"/>
      <c r="AA204" s="71"/>
      <c r="AB204" s="71"/>
      <c r="AH204" s="1"/>
    </row>
    <row r="205" spans="1:34" ht="15.75" customHeight="1">
      <c r="A205" s="57" t="s">
        <v>67</v>
      </c>
      <c r="B205" s="58" t="str">
        <f t="shared" si="12"/>
        <v/>
      </c>
      <c r="C205" s="59" t="s">
        <v>67</v>
      </c>
      <c r="D205" s="1" t="s">
        <v>67</v>
      </c>
      <c r="E205" s="61" t="s">
        <v>67</v>
      </c>
      <c r="F205" s="61" t="s">
        <v>67</v>
      </c>
      <c r="G205" s="58" t="str">
        <f t="shared" si="10"/>
        <v/>
      </c>
      <c r="H205" s="62" t="s">
        <v>68</v>
      </c>
      <c r="I205" s="63" t="str">
        <f t="shared" si="13"/>
        <v xml:space="preserve"> </v>
      </c>
      <c r="J205" s="58" t="str">
        <f t="shared" si="11"/>
        <v xml:space="preserve"> </v>
      </c>
      <c r="L205" s="14">
        <v>94</v>
      </c>
      <c r="M205" s="64">
        <v>0</v>
      </c>
      <c r="N205" s="64">
        <v>0</v>
      </c>
      <c r="O205" s="56"/>
      <c r="P205" s="71"/>
      <c r="Q205" s="52"/>
      <c r="R205" s="52"/>
      <c r="S205" s="52"/>
      <c r="T205" s="52"/>
      <c r="U205" s="52"/>
      <c r="V205" s="52"/>
      <c r="W205" s="52"/>
      <c r="X205" s="71"/>
      <c r="Y205" s="71"/>
      <c r="Z205" s="71"/>
      <c r="AA205" s="71"/>
      <c r="AB205" s="71"/>
      <c r="AH205" s="1"/>
    </row>
    <row r="206" spans="1:34" ht="15.75" customHeight="1">
      <c r="A206" s="57" t="s">
        <v>67</v>
      </c>
      <c r="B206" s="58" t="str">
        <f t="shared" si="12"/>
        <v/>
      </c>
      <c r="C206" s="59" t="s">
        <v>67</v>
      </c>
      <c r="D206" s="1" t="s">
        <v>67</v>
      </c>
      <c r="E206" s="61" t="s">
        <v>67</v>
      </c>
      <c r="F206" s="61" t="s">
        <v>67</v>
      </c>
      <c r="G206" s="58" t="str">
        <f t="shared" si="10"/>
        <v/>
      </c>
      <c r="H206" s="62" t="s">
        <v>68</v>
      </c>
      <c r="I206" s="63" t="str">
        <f t="shared" si="13"/>
        <v xml:space="preserve"> </v>
      </c>
      <c r="J206" s="58" t="str">
        <f t="shared" si="11"/>
        <v xml:space="preserve"> </v>
      </c>
      <c r="L206" s="14">
        <v>95</v>
      </c>
      <c r="M206" s="64">
        <v>0</v>
      </c>
      <c r="N206" s="64">
        <v>0</v>
      </c>
      <c r="O206" s="56"/>
      <c r="P206" s="71"/>
      <c r="Q206" s="52"/>
      <c r="R206" s="52"/>
      <c r="S206" s="52"/>
      <c r="T206" s="52"/>
      <c r="U206" s="52"/>
      <c r="V206" s="52"/>
      <c r="W206" s="52"/>
      <c r="X206" s="71"/>
      <c r="Y206" s="71"/>
      <c r="Z206" s="71"/>
      <c r="AA206" s="71"/>
      <c r="AB206" s="71"/>
      <c r="AH206" s="1"/>
    </row>
    <row r="207" spans="1:34" ht="15.75" customHeight="1">
      <c r="A207" s="57" t="s">
        <v>67</v>
      </c>
      <c r="B207" s="58" t="str">
        <f t="shared" si="12"/>
        <v/>
      </c>
      <c r="C207" s="59" t="s">
        <v>67</v>
      </c>
      <c r="D207" s="1" t="s">
        <v>67</v>
      </c>
      <c r="E207" s="61" t="s">
        <v>67</v>
      </c>
      <c r="F207" s="61" t="s">
        <v>67</v>
      </c>
      <c r="G207" s="58" t="str">
        <f t="shared" si="10"/>
        <v/>
      </c>
      <c r="H207" s="62" t="s">
        <v>68</v>
      </c>
      <c r="I207" s="63" t="str">
        <f t="shared" si="13"/>
        <v xml:space="preserve"> </v>
      </c>
      <c r="J207" s="58" t="str">
        <f t="shared" si="11"/>
        <v xml:space="preserve"> </v>
      </c>
      <c r="L207" s="14">
        <v>96</v>
      </c>
      <c r="M207" s="64">
        <v>0</v>
      </c>
      <c r="N207" s="64">
        <v>0</v>
      </c>
      <c r="O207" s="56"/>
      <c r="P207" s="71"/>
      <c r="Q207" s="52"/>
      <c r="R207" s="52"/>
      <c r="S207" s="52"/>
      <c r="T207" s="52"/>
      <c r="U207" s="52"/>
      <c r="V207" s="52"/>
      <c r="W207" s="52"/>
      <c r="X207" s="71"/>
      <c r="Y207" s="71"/>
      <c r="Z207" s="71"/>
      <c r="AA207" s="71"/>
      <c r="AB207" s="71"/>
      <c r="AH207" s="1"/>
    </row>
    <row r="208" spans="1:34" ht="15.75" customHeight="1">
      <c r="A208" s="57" t="s">
        <v>67</v>
      </c>
      <c r="B208" s="58" t="str">
        <f t="shared" si="12"/>
        <v/>
      </c>
      <c r="C208" s="59" t="s">
        <v>67</v>
      </c>
      <c r="D208" s="1" t="s">
        <v>67</v>
      </c>
      <c r="E208" s="61" t="s">
        <v>67</v>
      </c>
      <c r="F208" s="61" t="s">
        <v>67</v>
      </c>
      <c r="G208" s="58" t="str">
        <f t="shared" si="10"/>
        <v/>
      </c>
      <c r="H208" s="62" t="s">
        <v>68</v>
      </c>
      <c r="I208" s="63" t="str">
        <f t="shared" si="13"/>
        <v xml:space="preserve"> </v>
      </c>
      <c r="J208" s="58" t="str">
        <f t="shared" si="11"/>
        <v xml:space="preserve"> </v>
      </c>
      <c r="L208" s="14">
        <v>97</v>
      </c>
      <c r="M208" s="64">
        <v>0</v>
      </c>
      <c r="N208" s="64">
        <v>0</v>
      </c>
      <c r="O208" s="56"/>
      <c r="P208" s="71"/>
      <c r="Q208" s="52"/>
      <c r="R208" s="52"/>
      <c r="S208" s="52"/>
      <c r="T208" s="52"/>
      <c r="U208" s="52"/>
      <c r="V208" s="52"/>
      <c r="W208" s="52"/>
      <c r="X208" s="71"/>
      <c r="Y208" s="71"/>
      <c r="Z208" s="71"/>
      <c r="AA208" s="71"/>
      <c r="AB208" s="71"/>
      <c r="AH208" s="1"/>
    </row>
    <row r="209" spans="1:34" ht="15.75" customHeight="1">
      <c r="A209" s="57" t="s">
        <v>67</v>
      </c>
      <c r="B209" s="58" t="str">
        <f t="shared" si="12"/>
        <v/>
      </c>
      <c r="C209" s="59" t="s">
        <v>67</v>
      </c>
      <c r="D209" s="1" t="s">
        <v>67</v>
      </c>
      <c r="E209" s="61" t="s">
        <v>67</v>
      </c>
      <c r="F209" s="61" t="s">
        <v>67</v>
      </c>
      <c r="G209" s="58" t="str">
        <f t="shared" si="10"/>
        <v/>
      </c>
      <c r="H209" s="62" t="s">
        <v>68</v>
      </c>
      <c r="I209" s="63" t="str">
        <f t="shared" si="13"/>
        <v xml:space="preserve"> </v>
      </c>
      <c r="J209" s="58" t="str">
        <f t="shared" si="11"/>
        <v xml:space="preserve"> </v>
      </c>
      <c r="L209" s="14">
        <v>98</v>
      </c>
      <c r="M209" s="64">
        <v>0</v>
      </c>
      <c r="N209" s="64">
        <v>0</v>
      </c>
      <c r="O209" s="56"/>
      <c r="P209" s="71"/>
      <c r="Q209" s="52"/>
      <c r="R209" s="52"/>
      <c r="S209" s="52"/>
      <c r="T209" s="52"/>
      <c r="U209" s="52"/>
      <c r="V209" s="52"/>
      <c r="W209" s="52"/>
      <c r="X209" s="71"/>
      <c r="Y209" s="71"/>
      <c r="Z209" s="71"/>
      <c r="AA209" s="71"/>
      <c r="AB209" s="71"/>
      <c r="AH209" s="1"/>
    </row>
    <row r="210" spans="1:34" ht="15.75" customHeight="1">
      <c r="A210" s="57" t="s">
        <v>67</v>
      </c>
      <c r="B210" s="58" t="str">
        <f t="shared" si="12"/>
        <v/>
      </c>
      <c r="C210" s="59" t="s">
        <v>67</v>
      </c>
      <c r="D210" s="1" t="s">
        <v>67</v>
      </c>
      <c r="E210" s="61" t="s">
        <v>67</v>
      </c>
      <c r="F210" s="61" t="s">
        <v>67</v>
      </c>
      <c r="G210" s="58" t="str">
        <f t="shared" si="10"/>
        <v/>
      </c>
      <c r="H210" s="62" t="s">
        <v>68</v>
      </c>
      <c r="I210" s="63" t="str">
        <f t="shared" si="13"/>
        <v xml:space="preserve"> </v>
      </c>
      <c r="J210" s="58" t="str">
        <f t="shared" si="11"/>
        <v xml:space="preserve"> </v>
      </c>
      <c r="L210" s="14">
        <v>99</v>
      </c>
      <c r="M210" s="64">
        <v>0</v>
      </c>
      <c r="N210" s="64">
        <v>0</v>
      </c>
      <c r="O210" s="56"/>
      <c r="P210" s="71"/>
      <c r="Q210" s="52"/>
      <c r="R210" s="52"/>
      <c r="S210" s="52"/>
      <c r="T210" s="52"/>
      <c r="U210" s="52"/>
      <c r="V210" s="52"/>
      <c r="W210" s="52"/>
      <c r="X210" s="71"/>
      <c r="Y210" s="71"/>
      <c r="Z210" s="71"/>
      <c r="AA210" s="71"/>
      <c r="AB210" s="71"/>
      <c r="AH210" s="1"/>
    </row>
    <row r="211" spans="1:34" ht="15.75" customHeight="1">
      <c r="A211" s="57" t="s">
        <v>67</v>
      </c>
      <c r="B211" s="58" t="str">
        <f t="shared" si="12"/>
        <v/>
      </c>
      <c r="C211" s="59" t="s">
        <v>67</v>
      </c>
      <c r="D211" s="1" t="s">
        <v>67</v>
      </c>
      <c r="E211" s="61" t="s">
        <v>67</v>
      </c>
      <c r="F211" s="61" t="s">
        <v>67</v>
      </c>
      <c r="G211" s="58" t="str">
        <f t="shared" si="10"/>
        <v/>
      </c>
      <c r="H211" s="62" t="s">
        <v>68</v>
      </c>
      <c r="I211" s="63" t="str">
        <f t="shared" si="13"/>
        <v xml:space="preserve"> </v>
      </c>
      <c r="J211" s="58" t="str">
        <f t="shared" si="11"/>
        <v xml:space="preserve"> </v>
      </c>
      <c r="L211" s="14">
        <v>100</v>
      </c>
      <c r="M211" s="64">
        <v>0</v>
      </c>
      <c r="N211" s="64">
        <v>0</v>
      </c>
      <c r="O211" s="56"/>
      <c r="P211" s="71"/>
      <c r="Q211" s="52"/>
      <c r="R211" s="52"/>
      <c r="S211" s="52"/>
      <c r="T211" s="52"/>
      <c r="U211" s="52"/>
      <c r="V211" s="52"/>
      <c r="W211" s="52"/>
      <c r="X211" s="71"/>
      <c r="Y211" s="71"/>
      <c r="Z211" s="71"/>
      <c r="AA211" s="71"/>
      <c r="AB211" s="71"/>
      <c r="AH211" s="1"/>
    </row>
    <row r="212" spans="1:34" ht="15.75" customHeight="1">
      <c r="A212" s="57" t="s">
        <v>67</v>
      </c>
      <c r="B212" s="58" t="str">
        <f t="shared" si="12"/>
        <v/>
      </c>
      <c r="C212" s="59" t="s">
        <v>67</v>
      </c>
      <c r="D212" s="1" t="s">
        <v>67</v>
      </c>
      <c r="E212" s="61" t="s">
        <v>67</v>
      </c>
      <c r="F212" s="61" t="s">
        <v>67</v>
      </c>
      <c r="G212" s="58" t="str">
        <f t="shared" si="10"/>
        <v/>
      </c>
      <c r="H212" s="62" t="s">
        <v>68</v>
      </c>
      <c r="I212" s="63" t="str">
        <f t="shared" si="13"/>
        <v xml:space="preserve"> </v>
      </c>
      <c r="J212" s="58" t="str">
        <f t="shared" si="11"/>
        <v xml:space="preserve"> </v>
      </c>
      <c r="L212" s="14">
        <v>101</v>
      </c>
      <c r="M212" s="64">
        <v>0</v>
      </c>
      <c r="N212" s="64">
        <v>0</v>
      </c>
      <c r="O212" s="56"/>
      <c r="P212" s="71"/>
      <c r="Q212" s="52"/>
      <c r="R212" s="52"/>
      <c r="S212" s="52"/>
      <c r="T212" s="52"/>
      <c r="U212" s="52"/>
      <c r="V212" s="52"/>
      <c r="W212" s="52"/>
      <c r="X212" s="71"/>
      <c r="Y212" s="71"/>
      <c r="Z212" s="71"/>
      <c r="AA212" s="71"/>
      <c r="AB212" s="71"/>
      <c r="AH212" s="1"/>
    </row>
    <row r="213" spans="1:34" ht="15.75" customHeight="1">
      <c r="A213" s="57" t="s">
        <v>67</v>
      </c>
      <c r="B213" s="58" t="str">
        <f t="shared" si="12"/>
        <v/>
      </c>
      <c r="C213" s="59" t="s">
        <v>67</v>
      </c>
      <c r="D213" s="1" t="s">
        <v>67</v>
      </c>
      <c r="E213" s="61" t="s">
        <v>67</v>
      </c>
      <c r="F213" s="61" t="s">
        <v>67</v>
      </c>
      <c r="G213" s="58" t="str">
        <f t="shared" si="10"/>
        <v/>
      </c>
      <c r="H213" s="62" t="s">
        <v>68</v>
      </c>
      <c r="I213" s="63" t="str">
        <f t="shared" si="13"/>
        <v xml:space="preserve"> </v>
      </c>
      <c r="J213" s="58" t="str">
        <f t="shared" si="11"/>
        <v xml:space="preserve"> </v>
      </c>
      <c r="L213" s="14">
        <v>102</v>
      </c>
      <c r="M213" s="64">
        <v>0</v>
      </c>
      <c r="N213" s="64">
        <v>0</v>
      </c>
      <c r="O213" s="56"/>
      <c r="P213" s="71"/>
      <c r="Q213" s="52"/>
      <c r="R213" s="52"/>
      <c r="S213" s="52"/>
      <c r="T213" s="52"/>
      <c r="U213" s="52"/>
      <c r="V213" s="52"/>
      <c r="W213" s="52"/>
      <c r="X213" s="71"/>
      <c r="Y213" s="71"/>
      <c r="Z213" s="71"/>
      <c r="AA213" s="71"/>
      <c r="AB213" s="71"/>
      <c r="AH213" s="1"/>
    </row>
    <row r="214" spans="1:34" ht="15.75" customHeight="1">
      <c r="A214" s="57" t="s">
        <v>67</v>
      </c>
      <c r="B214" s="58" t="str">
        <f t="shared" si="12"/>
        <v/>
      </c>
      <c r="C214" s="59" t="s">
        <v>67</v>
      </c>
      <c r="D214" s="1" t="s">
        <v>67</v>
      </c>
      <c r="E214" s="61" t="s">
        <v>67</v>
      </c>
      <c r="F214" s="61" t="s">
        <v>67</v>
      </c>
      <c r="G214" s="58" t="str">
        <f t="shared" si="10"/>
        <v/>
      </c>
      <c r="H214" s="62" t="s">
        <v>68</v>
      </c>
      <c r="I214" s="63" t="str">
        <f t="shared" si="13"/>
        <v xml:space="preserve"> </v>
      </c>
      <c r="J214" s="58" t="str">
        <f t="shared" si="11"/>
        <v xml:space="preserve"> </v>
      </c>
      <c r="L214" s="14">
        <v>103</v>
      </c>
      <c r="M214" s="64">
        <v>0</v>
      </c>
      <c r="N214" s="64">
        <v>0</v>
      </c>
      <c r="O214" s="56"/>
      <c r="P214" s="71"/>
      <c r="Q214" s="52"/>
      <c r="R214" s="52"/>
      <c r="S214" s="52"/>
      <c r="T214" s="52"/>
      <c r="U214" s="52"/>
      <c r="V214" s="52"/>
      <c r="W214" s="52"/>
      <c r="X214" s="71"/>
      <c r="Y214" s="71"/>
      <c r="Z214" s="71"/>
      <c r="AA214" s="71"/>
      <c r="AB214" s="71"/>
      <c r="AH214" s="1"/>
    </row>
    <row r="215" spans="1:34" ht="15.75" customHeight="1">
      <c r="A215" s="57" t="s">
        <v>67</v>
      </c>
      <c r="B215" s="58" t="str">
        <f t="shared" si="12"/>
        <v/>
      </c>
      <c r="C215" s="59" t="s">
        <v>67</v>
      </c>
      <c r="D215" s="1" t="s">
        <v>67</v>
      </c>
      <c r="E215" s="61" t="s">
        <v>67</v>
      </c>
      <c r="F215" s="61" t="s">
        <v>67</v>
      </c>
      <c r="G215" s="58" t="str">
        <f t="shared" si="10"/>
        <v/>
      </c>
      <c r="H215" s="62" t="s">
        <v>68</v>
      </c>
      <c r="I215" s="63" t="str">
        <f t="shared" si="13"/>
        <v xml:space="preserve"> </v>
      </c>
      <c r="J215" s="58" t="str">
        <f t="shared" si="11"/>
        <v xml:space="preserve"> </v>
      </c>
      <c r="L215" s="14">
        <v>104</v>
      </c>
      <c r="M215" s="64">
        <v>0</v>
      </c>
      <c r="N215" s="64">
        <v>0</v>
      </c>
      <c r="O215" s="56"/>
      <c r="P215" s="71"/>
      <c r="Q215" s="52"/>
      <c r="R215" s="52"/>
      <c r="S215" s="52"/>
      <c r="T215" s="52"/>
      <c r="U215" s="52"/>
      <c r="V215" s="52"/>
      <c r="W215" s="52"/>
      <c r="X215" s="71"/>
      <c r="Y215" s="71"/>
      <c r="Z215" s="71"/>
      <c r="AA215" s="71"/>
      <c r="AB215" s="71"/>
      <c r="AH215" s="1"/>
    </row>
    <row r="216" spans="1:34" ht="15.75" customHeight="1">
      <c r="A216" s="57" t="s">
        <v>67</v>
      </c>
      <c r="B216" s="58" t="str">
        <f t="shared" si="12"/>
        <v/>
      </c>
      <c r="C216" s="59" t="s">
        <v>67</v>
      </c>
      <c r="D216" s="1" t="s">
        <v>67</v>
      </c>
      <c r="E216" s="61" t="s">
        <v>67</v>
      </c>
      <c r="F216" s="61" t="s">
        <v>67</v>
      </c>
      <c r="G216" s="58" t="str">
        <f t="shared" si="10"/>
        <v/>
      </c>
      <c r="H216" s="62" t="s">
        <v>68</v>
      </c>
      <c r="I216" s="63" t="str">
        <f t="shared" si="13"/>
        <v xml:space="preserve"> </v>
      </c>
      <c r="J216" s="58" t="str">
        <f t="shared" si="11"/>
        <v xml:space="preserve"> </v>
      </c>
      <c r="L216" s="14">
        <v>105</v>
      </c>
      <c r="M216" s="64">
        <v>0</v>
      </c>
      <c r="N216" s="64">
        <v>0</v>
      </c>
      <c r="O216" s="56"/>
      <c r="P216" s="71"/>
      <c r="Q216" s="52"/>
      <c r="R216" s="52"/>
      <c r="S216" s="52"/>
      <c r="T216" s="52"/>
      <c r="U216" s="52"/>
      <c r="V216" s="52"/>
      <c r="W216" s="52"/>
      <c r="X216" s="71"/>
      <c r="Y216" s="71"/>
      <c r="Z216" s="71"/>
      <c r="AA216" s="71"/>
      <c r="AB216" s="71"/>
      <c r="AH216" s="1"/>
    </row>
    <row r="217" spans="1:34" ht="15.75" customHeight="1">
      <c r="A217" s="57" t="s">
        <v>67</v>
      </c>
      <c r="B217" s="58" t="str">
        <f t="shared" si="12"/>
        <v/>
      </c>
      <c r="C217" s="59" t="s">
        <v>67</v>
      </c>
      <c r="D217" s="1" t="s">
        <v>67</v>
      </c>
      <c r="E217" s="61" t="s">
        <v>67</v>
      </c>
      <c r="F217" s="61" t="s">
        <v>67</v>
      </c>
      <c r="G217" s="58" t="str">
        <f t="shared" si="10"/>
        <v/>
      </c>
      <c r="H217" s="62" t="s">
        <v>68</v>
      </c>
      <c r="I217" s="63" t="str">
        <f t="shared" si="13"/>
        <v xml:space="preserve"> </v>
      </c>
      <c r="J217" s="58" t="str">
        <f t="shared" si="11"/>
        <v xml:space="preserve"> </v>
      </c>
      <c r="L217" s="14">
        <v>106</v>
      </c>
      <c r="M217" s="64">
        <v>0</v>
      </c>
      <c r="N217" s="64">
        <v>0</v>
      </c>
      <c r="O217" s="56"/>
      <c r="P217" s="71"/>
      <c r="Q217" s="52"/>
      <c r="R217" s="52"/>
      <c r="S217" s="52"/>
      <c r="T217" s="52"/>
      <c r="U217" s="52"/>
      <c r="V217" s="52"/>
      <c r="W217" s="52"/>
      <c r="X217" s="71"/>
      <c r="Y217" s="71"/>
      <c r="Z217" s="71"/>
      <c r="AA217" s="71"/>
      <c r="AB217" s="71"/>
      <c r="AH217" s="1"/>
    </row>
    <row r="218" spans="1:34" ht="15.75" customHeight="1">
      <c r="A218" s="57" t="s">
        <v>67</v>
      </c>
      <c r="B218" s="58" t="str">
        <f t="shared" si="12"/>
        <v/>
      </c>
      <c r="C218" s="59" t="s">
        <v>67</v>
      </c>
      <c r="D218" s="1" t="s">
        <v>67</v>
      </c>
      <c r="E218" s="61" t="s">
        <v>67</v>
      </c>
      <c r="F218" s="61" t="s">
        <v>67</v>
      </c>
      <c r="G218" s="58" t="str">
        <f t="shared" si="10"/>
        <v/>
      </c>
      <c r="H218" s="62" t="s">
        <v>68</v>
      </c>
      <c r="I218" s="63" t="str">
        <f t="shared" si="13"/>
        <v xml:space="preserve"> </v>
      </c>
      <c r="J218" s="58" t="str">
        <f t="shared" si="11"/>
        <v xml:space="preserve"> </v>
      </c>
      <c r="L218" s="14">
        <v>107</v>
      </c>
      <c r="M218" s="64">
        <v>0</v>
      </c>
      <c r="N218" s="64">
        <v>0</v>
      </c>
      <c r="O218" s="56"/>
      <c r="P218" s="71"/>
      <c r="Q218" s="52"/>
      <c r="R218" s="52"/>
      <c r="S218" s="52"/>
      <c r="T218" s="52"/>
      <c r="U218" s="52"/>
      <c r="V218" s="52"/>
      <c r="W218" s="52"/>
      <c r="X218" s="71"/>
      <c r="Y218" s="71"/>
      <c r="Z218" s="71"/>
      <c r="AA218" s="71"/>
      <c r="AB218" s="71"/>
      <c r="AH218" s="1"/>
    </row>
    <row r="219" spans="1:34" ht="15.75" customHeight="1">
      <c r="A219" s="57" t="s">
        <v>67</v>
      </c>
      <c r="J219" s="1"/>
      <c r="L219" s="14">
        <v>108</v>
      </c>
      <c r="M219" s="64">
        <v>0</v>
      </c>
      <c r="N219" s="64">
        <v>0</v>
      </c>
      <c r="O219" s="56"/>
      <c r="P219" s="71"/>
      <c r="Q219" s="52"/>
      <c r="R219" s="52"/>
      <c r="S219" s="52"/>
      <c r="T219" s="52"/>
      <c r="U219" s="52"/>
      <c r="V219" s="52"/>
      <c r="W219" s="52"/>
      <c r="X219" s="71"/>
      <c r="Y219" s="71"/>
      <c r="Z219" s="71"/>
      <c r="AA219" s="71"/>
      <c r="AB219" s="71"/>
      <c r="AH219" s="1"/>
    </row>
    <row r="220" spans="1:34" ht="15.75" customHeight="1">
      <c r="A220" s="57" t="s">
        <v>67</v>
      </c>
      <c r="J220" s="1"/>
      <c r="L220" s="14">
        <v>109</v>
      </c>
      <c r="M220" s="64">
        <v>0</v>
      </c>
      <c r="N220" s="64">
        <v>0</v>
      </c>
      <c r="O220" s="56"/>
      <c r="P220" s="71"/>
      <c r="Q220" s="52"/>
      <c r="R220" s="52"/>
      <c r="S220" s="52"/>
      <c r="T220" s="52"/>
      <c r="U220" s="52"/>
      <c r="V220" s="52"/>
      <c r="W220" s="52"/>
      <c r="X220" s="71"/>
      <c r="Y220" s="71"/>
      <c r="Z220" s="71"/>
      <c r="AA220" s="71"/>
      <c r="AB220" s="71"/>
      <c r="AH220" s="1"/>
    </row>
    <row r="221" spans="1:34" ht="15.75" customHeight="1">
      <c r="A221" s="57" t="s">
        <v>67</v>
      </c>
      <c r="J221" s="1"/>
      <c r="L221" s="14">
        <v>110</v>
      </c>
      <c r="M221" s="64">
        <v>0</v>
      </c>
      <c r="N221" s="64">
        <v>0</v>
      </c>
      <c r="O221" s="56"/>
      <c r="P221" s="71"/>
      <c r="Q221" s="52"/>
      <c r="R221" s="52"/>
      <c r="S221" s="52"/>
      <c r="T221" s="52"/>
      <c r="U221" s="52"/>
      <c r="V221" s="52"/>
      <c r="W221" s="52"/>
      <c r="X221" s="71"/>
      <c r="Y221" s="71"/>
      <c r="Z221" s="71"/>
      <c r="AA221" s="71"/>
      <c r="AB221" s="71"/>
      <c r="AH221" s="1"/>
    </row>
    <row r="222" spans="1:34" ht="15.75" customHeight="1">
      <c r="J222" s="1"/>
      <c r="L222" s="14"/>
      <c r="M222" s="14"/>
      <c r="N222" s="14"/>
      <c r="O222" s="56"/>
      <c r="P222" s="71"/>
      <c r="Q222" s="52"/>
      <c r="R222" s="52"/>
      <c r="S222" s="52"/>
      <c r="T222" s="52"/>
      <c r="U222" s="52"/>
      <c r="V222" s="52"/>
      <c r="W222" s="52"/>
      <c r="X222" s="71"/>
      <c r="Y222" s="71"/>
      <c r="Z222" s="71"/>
      <c r="AA222" s="71"/>
      <c r="AB222" s="71"/>
      <c r="AH222" s="1"/>
    </row>
    <row r="223" spans="1:34" ht="15.75" customHeight="1">
      <c r="L223" s="14"/>
      <c r="M223" s="14"/>
      <c r="N223" s="14"/>
      <c r="P223" s="71"/>
      <c r="Q223" s="52"/>
      <c r="R223" s="52"/>
      <c r="S223" s="52"/>
      <c r="T223" s="52"/>
      <c r="U223" s="52"/>
      <c r="V223" s="52"/>
      <c r="W223" s="52"/>
      <c r="X223" s="71"/>
      <c r="Y223" s="71"/>
      <c r="Z223" s="71"/>
      <c r="AA223" s="71"/>
      <c r="AB223" s="71"/>
      <c r="AH223" s="1"/>
    </row>
    <row r="224" spans="1:34" ht="15.75" customHeight="1">
      <c r="P224" s="71"/>
      <c r="Q224" s="52"/>
      <c r="R224" s="52"/>
      <c r="S224" s="52"/>
      <c r="T224" s="52"/>
      <c r="U224" s="52"/>
      <c r="V224" s="52"/>
      <c r="W224" s="52"/>
      <c r="X224" s="71"/>
      <c r="Y224" s="71"/>
      <c r="Z224" s="71"/>
      <c r="AA224" s="71"/>
      <c r="AB224" s="71"/>
      <c r="AH224" s="1"/>
    </row>
    <row r="225" spans="16:34" ht="15.75" customHeight="1">
      <c r="P225" s="71"/>
      <c r="Q225" s="52"/>
      <c r="R225" s="52"/>
      <c r="S225" s="52"/>
      <c r="T225" s="52"/>
      <c r="U225" s="52"/>
      <c r="V225" s="52"/>
      <c r="W225" s="52"/>
      <c r="X225" s="71"/>
      <c r="Y225" s="71"/>
      <c r="Z225" s="71"/>
      <c r="AA225" s="71"/>
      <c r="AB225" s="71"/>
      <c r="AH225" s="1"/>
    </row>
    <row r="226" spans="16:34">
      <c r="P226" s="71"/>
      <c r="Q226" s="52"/>
      <c r="R226" s="52"/>
      <c r="S226" s="52"/>
      <c r="T226" s="52"/>
      <c r="U226" s="52"/>
      <c r="V226" s="52"/>
      <c r="W226" s="52"/>
      <c r="X226" s="71"/>
      <c r="Y226" s="71"/>
      <c r="Z226" s="71"/>
      <c r="AA226" s="71"/>
      <c r="AB226" s="71"/>
    </row>
    <row r="227" spans="16:34">
      <c r="P227" s="71"/>
      <c r="Q227" s="52"/>
      <c r="R227" s="52"/>
      <c r="S227" s="52"/>
      <c r="T227" s="52"/>
      <c r="U227" s="52"/>
      <c r="V227" s="52"/>
      <c r="W227" s="52"/>
      <c r="X227" s="71"/>
      <c r="Y227" s="71"/>
      <c r="Z227" s="71"/>
      <c r="AA227" s="71"/>
      <c r="AB227" s="71"/>
    </row>
    <row r="228" spans="16:34">
      <c r="P228" s="71"/>
      <c r="Q228" s="52"/>
      <c r="R228" s="52"/>
      <c r="S228" s="52"/>
      <c r="T228" s="52"/>
      <c r="U228" s="52"/>
      <c r="V228" s="52"/>
      <c r="W228" s="52"/>
      <c r="X228" s="71"/>
      <c r="Y228" s="71"/>
      <c r="Z228" s="71"/>
      <c r="AA228" s="71"/>
      <c r="AB228" s="71"/>
    </row>
    <row r="229" spans="16:34">
      <c r="P229" s="71"/>
      <c r="Q229" s="52"/>
      <c r="R229" s="52"/>
      <c r="S229" s="52"/>
      <c r="T229" s="52"/>
      <c r="U229" s="52"/>
      <c r="V229" s="52"/>
      <c r="W229" s="52"/>
      <c r="X229" s="71"/>
      <c r="Y229" s="71"/>
      <c r="Z229" s="71"/>
      <c r="AA229" s="71"/>
      <c r="AB229" s="71"/>
    </row>
    <row r="230" spans="16:34">
      <c r="P230" s="71"/>
      <c r="Q230" s="52"/>
      <c r="R230" s="52"/>
      <c r="S230" s="52"/>
      <c r="T230" s="52"/>
      <c r="U230" s="52"/>
      <c r="V230" s="52"/>
      <c r="W230" s="52"/>
      <c r="X230" s="71"/>
      <c r="Y230" s="71"/>
      <c r="Z230" s="71"/>
      <c r="AA230" s="71"/>
      <c r="AB230" s="71"/>
    </row>
    <row r="231" spans="16:34">
      <c r="P231" s="71"/>
      <c r="Q231" s="52"/>
      <c r="R231" s="52"/>
      <c r="S231" s="52"/>
      <c r="T231" s="52"/>
      <c r="U231" s="52"/>
      <c r="V231" s="52"/>
      <c r="W231" s="52"/>
      <c r="X231" s="71"/>
      <c r="Y231" s="71"/>
      <c r="Z231" s="71"/>
      <c r="AA231" s="71"/>
      <c r="AB231" s="71"/>
    </row>
    <row r="232" spans="16:34">
      <c r="P232" s="71"/>
      <c r="Q232" s="52"/>
      <c r="R232" s="52"/>
      <c r="S232" s="52"/>
      <c r="T232" s="52"/>
      <c r="U232" s="52"/>
      <c r="V232" s="52"/>
      <c r="W232" s="52"/>
      <c r="X232" s="71"/>
      <c r="Y232" s="71"/>
      <c r="Z232" s="71"/>
      <c r="AA232" s="71"/>
      <c r="AB232" s="71"/>
    </row>
    <row r="233" spans="16:34">
      <c r="P233" s="71"/>
      <c r="Q233" s="52"/>
      <c r="R233" s="52"/>
      <c r="S233" s="52"/>
      <c r="T233" s="52"/>
      <c r="U233" s="52"/>
      <c r="V233" s="52"/>
      <c r="W233" s="52"/>
      <c r="X233" s="71"/>
      <c r="Y233" s="71"/>
      <c r="Z233" s="71"/>
      <c r="AA233" s="71"/>
      <c r="AB233" s="71"/>
    </row>
    <row r="234" spans="16:34">
      <c r="P234" s="71"/>
      <c r="Q234" s="52"/>
      <c r="R234" s="52"/>
      <c r="S234" s="52"/>
      <c r="T234" s="52"/>
      <c r="U234" s="52"/>
      <c r="V234" s="52"/>
      <c r="W234" s="52"/>
      <c r="X234" s="71"/>
      <c r="Y234" s="71"/>
      <c r="Z234" s="71"/>
      <c r="AA234" s="71"/>
      <c r="AB234" s="71"/>
    </row>
    <row r="235" spans="16:34">
      <c r="P235" s="71"/>
      <c r="Q235" s="52"/>
      <c r="R235" s="52"/>
      <c r="S235" s="52"/>
      <c r="T235" s="52"/>
      <c r="U235" s="52"/>
      <c r="V235" s="52"/>
      <c r="W235" s="52"/>
      <c r="X235" s="71"/>
      <c r="Y235" s="71"/>
      <c r="Z235" s="71"/>
      <c r="AA235" s="71"/>
      <c r="AB235" s="71"/>
    </row>
    <row r="236" spans="16:34">
      <c r="P236" s="71"/>
      <c r="Q236" s="52"/>
      <c r="R236" s="52"/>
      <c r="S236" s="52"/>
      <c r="T236" s="52"/>
      <c r="U236" s="52"/>
      <c r="V236" s="52"/>
      <c r="W236" s="52"/>
      <c r="X236" s="71"/>
      <c r="Y236" s="71"/>
      <c r="Z236" s="71"/>
      <c r="AA236" s="71"/>
      <c r="AB236" s="71"/>
    </row>
    <row r="40432" spans="4:15">
      <c r="D40432" s="1">
        <v>1888</v>
      </c>
      <c r="J40432" s="1"/>
      <c r="O40432" s="1"/>
    </row>
    <row r="40433" spans="11:34">
      <c r="AH40433" s="1"/>
    </row>
    <row r="40435" spans="11:34">
      <c r="K40435" s="1"/>
    </row>
  </sheetData>
  <mergeCells count="96">
    <mergeCell ref="E1:J3"/>
    <mergeCell ref="P2:AB2"/>
    <mergeCell ref="P4:P7"/>
    <mergeCell ref="Q4:Q7"/>
    <mergeCell ref="R4:R7"/>
    <mergeCell ref="S4:S7"/>
    <mergeCell ref="T4:T7"/>
    <mergeCell ref="U4:U7"/>
    <mergeCell ref="V4:V7"/>
    <mergeCell ref="W4:W7"/>
    <mergeCell ref="P13:AB13"/>
    <mergeCell ref="X4:X7"/>
    <mergeCell ref="Y4:Z7"/>
    <mergeCell ref="AA4:AB7"/>
    <mergeCell ref="B5:J6"/>
    <mergeCell ref="B8:J9"/>
    <mergeCell ref="Y8:Z8"/>
    <mergeCell ref="AA8:AB8"/>
    <mergeCell ref="Y9:Z9"/>
    <mergeCell ref="AA9:AB9"/>
    <mergeCell ref="B10:J11"/>
    <mergeCell ref="Y10:Z10"/>
    <mergeCell ref="AA10:AB10"/>
    <mergeCell ref="Y11:Z11"/>
    <mergeCell ref="AA11:AB11"/>
    <mergeCell ref="B14:J15"/>
    <mergeCell ref="P15:S16"/>
    <mergeCell ref="T15:V16"/>
    <mergeCell ref="W15:Y16"/>
    <mergeCell ref="Z15:AB16"/>
    <mergeCell ref="B16:J17"/>
    <mergeCell ref="P17:S17"/>
    <mergeCell ref="T17:V17"/>
    <mergeCell ref="W17:Y17"/>
    <mergeCell ref="Z17:AB17"/>
    <mergeCell ref="B19:J20"/>
    <mergeCell ref="P19:AB19"/>
    <mergeCell ref="P21:P26"/>
    <mergeCell ref="Q21:Q26"/>
    <mergeCell ref="R21:S21"/>
    <mergeCell ref="T21:U21"/>
    <mergeCell ref="W21:W26"/>
    <mergeCell ref="X21:X26"/>
    <mergeCell ref="Y21:Z21"/>
    <mergeCell ref="AA21:AB21"/>
    <mergeCell ref="B22:J23"/>
    <mergeCell ref="R22:R26"/>
    <mergeCell ref="S22:S26"/>
    <mergeCell ref="Z22:Z26"/>
    <mergeCell ref="AA22:AA26"/>
    <mergeCell ref="AB22:AB26"/>
    <mergeCell ref="B26:J27"/>
    <mergeCell ref="B33:J34"/>
    <mergeCell ref="B30:J31"/>
    <mergeCell ref="B39:D40"/>
    <mergeCell ref="E39:E40"/>
    <mergeCell ref="B28:J29"/>
    <mergeCell ref="U22:U26"/>
    <mergeCell ref="Y22:Y26"/>
    <mergeCell ref="E35:E36"/>
    <mergeCell ref="B37:D38"/>
    <mergeCell ref="E37:E38"/>
    <mergeCell ref="T22:T26"/>
    <mergeCell ref="B35:D36"/>
    <mergeCell ref="AB105:AB109"/>
    <mergeCell ref="F104:F111"/>
    <mergeCell ref="B41:D42"/>
    <mergeCell ref="E41:E42"/>
    <mergeCell ref="P75:Q75"/>
    <mergeCell ref="W75:X75"/>
    <mergeCell ref="D102:I102"/>
    <mergeCell ref="G104:G111"/>
    <mergeCell ref="H104:H111"/>
    <mergeCell ref="I104:I111"/>
    <mergeCell ref="J104:J111"/>
    <mergeCell ref="P104:P109"/>
    <mergeCell ref="B104:B111"/>
    <mergeCell ref="C104:C111"/>
    <mergeCell ref="D104:D111"/>
    <mergeCell ref="E104:E111"/>
    <mergeCell ref="P158:Q158"/>
    <mergeCell ref="W158:X158"/>
    <mergeCell ref="Q104:Q109"/>
    <mergeCell ref="AA104:AB104"/>
    <mergeCell ref="R105:R109"/>
    <mergeCell ref="S105:S109"/>
    <mergeCell ref="T105:T109"/>
    <mergeCell ref="U105:U109"/>
    <mergeCell ref="R104:S104"/>
    <mergeCell ref="T104:U104"/>
    <mergeCell ref="W104:W109"/>
    <mergeCell ref="X104:X109"/>
    <mergeCell ref="Y104:Z104"/>
    <mergeCell ref="Y105:Y109"/>
    <mergeCell ref="Z105:Z109"/>
    <mergeCell ref="AA105:AA109"/>
  </mergeCells>
  <conditionalFormatting sqref="C112:C218">
    <cfRule type="notContainsBlanks" dxfId="4" priority="2">
      <formula>LEN(TRIM(C112))&gt;0</formula>
    </cfRule>
  </conditionalFormatting>
  <conditionalFormatting sqref="B112:B218 D168:J218 E112:J167">
    <cfRule type="expression" dxfId="3" priority="3">
      <formula>IF($C112=" ",FALSE,TRUE)</formula>
    </cfRule>
  </conditionalFormatting>
  <conditionalFormatting sqref="B112:B218">
    <cfRule type="expression" dxfId="2" priority="1">
      <formula>IF($C112=$L$9,TRUE,FALSE)</formula>
    </cfRule>
  </conditionalFormatting>
  <conditionalFormatting sqref="D112:D139">
    <cfRule type="expression" dxfId="1" priority="4">
      <formula>IF($C140=" ",FALSE,TRUE)</formula>
    </cfRule>
  </conditionalFormatting>
  <conditionalFormatting sqref="D140:D167">
    <cfRule type="expression" dxfId="0" priority="5">
      <formula>IF($C112=" ",FALSE,TRUE)</formula>
    </cfRule>
  </conditionalFormatting>
  <pageMargins left="0.7" right="0.7" top="0.75" bottom="0.75" header="0.3" footer="0.3"/>
  <pageSetup paperSize="9" scale="42" fitToHeight="0" orientation="portrait" r:id="rId1"/>
  <rowBreaks count="2" manualBreakCount="2">
    <brk id="100" max="28" man="1"/>
    <brk id="167" max="28" man="1"/>
  </rowBreaks>
  <colBreaks count="1" manualBreakCount="1">
    <brk id="14" max="16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10</vt:i4>
      </vt:variant>
    </vt:vector>
  </HeadingPairs>
  <TitlesOfParts>
    <vt:vector size="15" baseType="lpstr">
      <vt:lpstr>391</vt:lpstr>
      <vt:lpstr>376</vt:lpstr>
      <vt:lpstr>660</vt:lpstr>
      <vt:lpstr>190</vt:lpstr>
      <vt:lpstr>73</vt:lpstr>
      <vt:lpstr>'190'!_ftnref1</vt:lpstr>
      <vt:lpstr>'376'!_ftnref1</vt:lpstr>
      <vt:lpstr>'391'!_ftnref1</vt:lpstr>
      <vt:lpstr>'660'!_ftnref1</vt:lpstr>
      <vt:lpstr>'73'!_ftnref1</vt:lpstr>
      <vt:lpstr>'190'!Область_печати</vt:lpstr>
      <vt:lpstr>'376'!Область_печати</vt:lpstr>
      <vt:lpstr>'391'!Область_печати</vt:lpstr>
      <vt:lpstr>'660'!Область_печати</vt:lpstr>
      <vt:lpstr>'73'!Область_печати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2015-07-30T11:51:06Z</dcterms:modified>
</cp:coreProperties>
</file>