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Корзины" sheetId="1" r:id="rId4"/>
    <sheet state="hidden" name="Оплата" sheetId="2" r:id="rId5"/>
    <sheet state="hidden" name="Группы" sheetId="3" r:id="rId6"/>
    <sheet state="visible" name="Группа 1" sheetId="4" r:id="rId7"/>
    <sheet state="hidden" name="Игры Группы 1" sheetId="5" r:id="rId8"/>
    <sheet state="visible" name="Группа 2" sheetId="6" r:id="rId9"/>
    <sheet state="visible" name="Четверть финалы" sheetId="7" r:id="rId10"/>
    <sheet state="visible" name="Полуфиналы" sheetId="8" r:id="rId11"/>
    <sheet state="hidden" name="Игры Группы 2" sheetId="9" r:id="rId12"/>
    <sheet state="visible" name="Плэй-офф" sheetId="10" r:id="rId13"/>
    <sheet state="visible" name="12, Финалы" sheetId="11" r:id="rId14"/>
  </sheets>
  <definedNames/>
  <calcPr/>
  <extLst>
    <ext uri="GoogleSheetsCustomDataVersion2">
      <go:sheetsCustomData xmlns:go="http://customooxmlschemas.google.com/" r:id="rId15" roundtripDataChecksum="EU9CLYzwaUkUCxWS9BEJhELInKTMPfOjJwMVPwv8GsQ="/>
    </ext>
  </extLst>
</workbook>
</file>

<file path=xl/sharedStrings.xml><?xml version="1.0" encoding="utf-8"?>
<sst xmlns="http://schemas.openxmlformats.org/spreadsheetml/2006/main" count="1009" uniqueCount="262">
  <si>
    <t>Корзина 1</t>
  </si>
  <si>
    <t>Корзина 2</t>
  </si>
  <si>
    <t>Корзина 3</t>
  </si>
  <si>
    <t>Корзина 4</t>
  </si>
  <si>
    <t>Игрок</t>
  </si>
  <si>
    <t>Факт оплаты</t>
  </si>
  <si>
    <t>Алексей Гилёв</t>
  </si>
  <si>
    <t>да</t>
  </si>
  <si>
    <t>Обновлено:</t>
  </si>
  <si>
    <t>Дмитрий Литвинов</t>
  </si>
  <si>
    <t>0:01, 19 октября</t>
  </si>
  <si>
    <t>Антон Бочкарёв</t>
  </si>
  <si>
    <t>Оплативших:</t>
  </si>
  <si>
    <t>Станислав Максименко</t>
  </si>
  <si>
    <t>Антон Мартыненко</t>
  </si>
  <si>
    <t>Дмитрий Плотников</t>
  </si>
  <si>
    <t>Дмитрий Сахаров</t>
  </si>
  <si>
    <t>Наталья Комар</t>
  </si>
  <si>
    <t>Михаил Карпук</t>
  </si>
  <si>
    <t>Владимир Осипчук</t>
  </si>
  <si>
    <t>Дмитрий Ковалев</t>
  </si>
  <si>
    <t>Олег Омельченко</t>
  </si>
  <si>
    <t>Ильяс Фаткуллин</t>
  </si>
  <si>
    <t>Егор Старовойтов</t>
  </si>
  <si>
    <t>Нигяр Герайзаде</t>
  </si>
  <si>
    <t xml:space="preserve">Сергей Родиков </t>
  </si>
  <si>
    <t>Анвар Мухаметкалиев</t>
  </si>
  <si>
    <t>Александр Булавчук</t>
  </si>
  <si>
    <t>Олег Южаков</t>
  </si>
  <si>
    <t>Рузель Халиуллин</t>
  </si>
  <si>
    <t>Роман Цуркан</t>
  </si>
  <si>
    <t>Тарас Вахрив</t>
  </si>
  <si>
    <t>Александр Кудрявцев</t>
  </si>
  <si>
    <t>Никита Небаев</t>
  </si>
  <si>
    <t>Алексей Тырышкин</t>
  </si>
  <si>
    <t>Евгений Гурт</t>
  </si>
  <si>
    <t>Руслан Хаиткулов</t>
  </si>
  <si>
    <t>Никита Воробьёв</t>
  </si>
  <si>
    <t>Сергей Евдокимов</t>
  </si>
  <si>
    <t>Михаил Золотухин</t>
  </si>
  <si>
    <t>Андрей Лоскутов</t>
  </si>
  <si>
    <t>Станислав Адаскевич</t>
  </si>
  <si>
    <t>Екатерина Лобкова</t>
  </si>
  <si>
    <t>Алексей Шередега</t>
  </si>
  <si>
    <t>Николай Слюняев</t>
  </si>
  <si>
    <t>Сергей Дубелевич</t>
  </si>
  <si>
    <t>Айрат Шакиров</t>
  </si>
  <si>
    <t>Иван Антонов</t>
  </si>
  <si>
    <t xml:space="preserve">Владимир Полозов </t>
  </si>
  <si>
    <t>Александр Староказников</t>
  </si>
  <si>
    <t>Александр Ли</t>
  </si>
  <si>
    <t>Евгений Половой</t>
  </si>
  <si>
    <t>Евгений Быстров</t>
  </si>
  <si>
    <t>Сергей Лобачёв</t>
  </si>
  <si>
    <t>Евгений Коватенков</t>
  </si>
  <si>
    <t xml:space="preserve">Азат Тургунов </t>
  </si>
  <si>
    <t>Александр Черкасов</t>
  </si>
  <si>
    <t>Наиль Фарукшин</t>
  </si>
  <si>
    <t>Андрей Штефан</t>
  </si>
  <si>
    <t xml:space="preserve">Александр Мартынов </t>
  </si>
  <si>
    <t>Андрей Мартыненко</t>
  </si>
  <si>
    <t xml:space="preserve">Дмитрий Панкратов </t>
  </si>
  <si>
    <t>Дмитрий Некрылов</t>
  </si>
  <si>
    <t>Сергей Стегний</t>
  </si>
  <si>
    <t>Леонид Михлин</t>
  </si>
  <si>
    <t>Владислав Дронов</t>
  </si>
  <si>
    <t>Ирина Вахрив</t>
  </si>
  <si>
    <t xml:space="preserve">Вадим Раскумандрин </t>
  </si>
  <si>
    <t>Павел Новиков</t>
  </si>
  <si>
    <t>Абылай Жексембай</t>
  </si>
  <si>
    <t>Михась Коберник</t>
  </si>
  <si>
    <t xml:space="preserve">Максим Овчинников </t>
  </si>
  <si>
    <t>Николай Арчак</t>
  </si>
  <si>
    <t>Артём Семёнов</t>
  </si>
  <si>
    <t>Аскар Заитов</t>
  </si>
  <si>
    <t>Георгий Коколия</t>
  </si>
  <si>
    <t>Руслан Бабаев</t>
  </si>
  <si>
    <t>Виталий Киселев</t>
  </si>
  <si>
    <t>Михаил Московченко</t>
  </si>
  <si>
    <t>Елизавета Ежергина</t>
  </si>
  <si>
    <t>Ярослав Косарев</t>
  </si>
  <si>
    <t>Антон Исупов</t>
  </si>
  <si>
    <t xml:space="preserve">Умбет Ержан </t>
  </si>
  <si>
    <t>Дмитрий Овчарук</t>
  </si>
  <si>
    <t>Артём Горячев</t>
  </si>
  <si>
    <t>Александр Сновский</t>
  </si>
  <si>
    <t>Никита Денисенков</t>
  </si>
  <si>
    <t>Антон Овчаренко</t>
  </si>
  <si>
    <t xml:space="preserve">Виктор Смирнов </t>
  </si>
  <si>
    <t>Амаль Имангулов</t>
  </si>
  <si>
    <t>Дмитрий Китаев</t>
  </si>
  <si>
    <t>Виктор Богатов</t>
  </si>
  <si>
    <t>Давид Эджибия</t>
  </si>
  <si>
    <t>Эвита Савицкая</t>
  </si>
  <si>
    <t>Андрей Маврин</t>
  </si>
  <si>
    <t>Дарья Кузнецова</t>
  </si>
  <si>
    <t>Тим Юшко</t>
  </si>
  <si>
    <t>Алексей Вдовиченко</t>
  </si>
  <si>
    <t>Игорь Фасхеев</t>
  </si>
  <si>
    <t>Тарас Шевчук</t>
  </si>
  <si>
    <t xml:space="preserve">Сергей Черкасов </t>
  </si>
  <si>
    <t>Алексей Кузнецов</t>
  </si>
  <si>
    <t>Дмитрий Качурин</t>
  </si>
  <si>
    <t>Константин Соловьёв</t>
  </si>
  <si>
    <t>Арман Асангалиев</t>
  </si>
  <si>
    <t>Игорь Попов</t>
  </si>
  <si>
    <t>Давид Тавасиев</t>
  </si>
  <si>
    <t>Виталий Беляев</t>
  </si>
  <si>
    <t xml:space="preserve">Михаил Говорков </t>
  </si>
  <si>
    <t>Алексей Чернов</t>
  </si>
  <si>
    <t>Илья Матяшин</t>
  </si>
  <si>
    <t>Игорь Музыкин</t>
  </si>
  <si>
    <t>Илья Гуляев</t>
  </si>
  <si>
    <t>Микаэл Саркисов</t>
  </si>
  <si>
    <t>Денис Шабанов</t>
  </si>
  <si>
    <t>Богдан Крамаренко</t>
  </si>
  <si>
    <t>Айбек Сакенов</t>
  </si>
  <si>
    <t>Валентин Ермолаев</t>
  </si>
  <si>
    <t>Людмила Медведская</t>
  </si>
  <si>
    <t>Орест Сеньковский</t>
  </si>
  <si>
    <t>Кирилл Бурдаков</t>
  </si>
  <si>
    <t>Арсений Крехов</t>
  </si>
  <si>
    <t>Орхан Джафаров</t>
  </si>
  <si>
    <t>Владислав Марков</t>
  </si>
  <si>
    <t>Константин Бобров</t>
  </si>
  <si>
    <t>Дамир Жадиков</t>
  </si>
  <si>
    <t>Максим Круглов</t>
  </si>
  <si>
    <t>Володимир Войтюк</t>
  </si>
  <si>
    <t>Андрей Самсонов</t>
  </si>
  <si>
    <t>Владимир Хавров</t>
  </si>
  <si>
    <t>Александр Бивейнис</t>
  </si>
  <si>
    <t>Сергей Романов</t>
  </si>
  <si>
    <t>Станислав Лебедев</t>
  </si>
  <si>
    <t xml:space="preserve">София Байдюк </t>
  </si>
  <si>
    <t>Иван Киселёв</t>
  </si>
  <si>
    <t>Дмитрий Мартынов</t>
  </si>
  <si>
    <t xml:space="preserve">Константин Шведов </t>
  </si>
  <si>
    <t>Захар Лешаков</t>
  </si>
  <si>
    <t>Группа 1</t>
  </si>
  <si>
    <t>Группа 2</t>
  </si>
  <si>
    <t>Взнос</t>
  </si>
  <si>
    <t>Сумма</t>
  </si>
  <si>
    <t>Круг 1</t>
  </si>
  <si>
    <t>Круг 2</t>
  </si>
  <si>
    <t>Круг 3</t>
  </si>
  <si>
    <t>Круг 4</t>
  </si>
  <si>
    <t>Круг 5</t>
  </si>
  <si>
    <t>ф</t>
  </si>
  <si>
    <t>Телеграм</t>
  </si>
  <si>
    <t>Круг1_Игра1</t>
  </si>
  <si>
    <t>Место</t>
  </si>
  <si>
    <t>Очки</t>
  </si>
  <si>
    <t>Круг2_Игра1</t>
  </si>
  <si>
    <t>Круг3_Игра1</t>
  </si>
  <si>
    <t>Круг4_Игра1</t>
  </si>
  <si>
    <t>Круг5_Игра1</t>
  </si>
  <si>
    <t>Владимир Грамагин</t>
  </si>
  <si>
    <t>@vgramagin</t>
  </si>
  <si>
    <t>Юрий Корчёмкин</t>
  </si>
  <si>
    <t>@ykorchyomkin</t>
  </si>
  <si>
    <t>Шакир Маммадзада</t>
  </si>
  <si>
    <t>@inculta</t>
  </si>
  <si>
    <t>Петр Мартынов</t>
  </si>
  <si>
    <t>@petr_mart</t>
  </si>
  <si>
    <t>Бахтияр Нейман</t>
  </si>
  <si>
    <t>@bakhtiyar_neyman</t>
  </si>
  <si>
    <t>Сергей Лобачев</t>
  </si>
  <si>
    <t>@Sergey_Lobachev</t>
  </si>
  <si>
    <t>Круг1_Игра2</t>
  </si>
  <si>
    <t>Круг2_Игра2</t>
  </si>
  <si>
    <t>Круг3_Игра2</t>
  </si>
  <si>
    <t>Круг4_Игра2</t>
  </si>
  <si>
    <t>Круг5_Игра2</t>
  </si>
  <si>
    <t>Илья Устиловский</t>
  </si>
  <si>
    <t>Ilya Ustilovsky</t>
  </si>
  <si>
    <t>Леонид Койфман</t>
  </si>
  <si>
    <t>Leonid Koyfman</t>
  </si>
  <si>
    <t>Мария Конакова</t>
  </si>
  <si>
    <t>@ilfautquejeunessesepasse</t>
  </si>
  <si>
    <t xml:space="preserve">Григорий Гольберг </t>
  </si>
  <si>
    <t>@debedb</t>
  </si>
  <si>
    <t>N/A</t>
  </si>
  <si>
    <t xml:space="preserve">Ефим Подвойский </t>
  </si>
  <si>
    <t>Efim P.</t>
  </si>
  <si>
    <t>Антон Грибанов</t>
  </si>
  <si>
    <t>@grib_198951</t>
  </si>
  <si>
    <t>Круг1_Игра3</t>
  </si>
  <si>
    <t>Круг2_Игра3</t>
  </si>
  <si>
    <t>Круг3_Игра3</t>
  </si>
  <si>
    <t>Круг4_Игра3</t>
  </si>
  <si>
    <t>Круг5_Игра3</t>
  </si>
  <si>
    <t>Bair bee</t>
  </si>
  <si>
    <t>@bair_8</t>
  </si>
  <si>
    <t xml:space="preserve">Борис Вейцман </t>
  </si>
  <si>
    <t>@BorisVeytsman</t>
  </si>
  <si>
    <t>Макс Галкин</t>
  </si>
  <si>
    <t>@yacoder</t>
  </si>
  <si>
    <t>Захар Левентул</t>
  </si>
  <si>
    <t>@zorro_ny</t>
  </si>
  <si>
    <t>Круг1_Игра4</t>
  </si>
  <si>
    <t>Круг2_Игра4</t>
  </si>
  <si>
    <t>Круг3_Игра4</t>
  </si>
  <si>
    <t>Круг4_Игра4</t>
  </si>
  <si>
    <t>Круг5_Игра4</t>
  </si>
  <si>
    <t>Счёт</t>
  </si>
  <si>
    <t>Тема 1</t>
  </si>
  <si>
    <t>Тема 2</t>
  </si>
  <si>
    <t>Тема 3</t>
  </si>
  <si>
    <t>Тема 4</t>
  </si>
  <si>
    <t>Тема 5</t>
  </si>
  <si>
    <t>Тема 6</t>
  </si>
  <si>
    <t>Тема 7</t>
  </si>
  <si>
    <t>Сумма в плюсе</t>
  </si>
  <si>
    <t>Юрий Корчемкин</t>
  </si>
  <si>
    <t>Мария Корчёмкина</t>
  </si>
  <si>
    <t>@Undamaris</t>
  </si>
  <si>
    <t>@nicka1981</t>
  </si>
  <si>
    <t>Руслан Лепшоков</t>
  </si>
  <si>
    <t>Roo</t>
  </si>
  <si>
    <t>Евгений Новиков</t>
  </si>
  <si>
    <t>@negnov</t>
  </si>
  <si>
    <t>Вадим Барановский</t>
  </si>
  <si>
    <t>@Ingwall</t>
  </si>
  <si>
    <t>Андрей Романчев</t>
  </si>
  <si>
    <t>@Bytamine</t>
  </si>
  <si>
    <t>Слава Бельков</t>
  </si>
  <si>
    <t>@RavenRA</t>
  </si>
  <si>
    <t>Александр Иванов</t>
  </si>
  <si>
    <t>@algarvey</t>
  </si>
  <si>
    <t>Роман Козелов</t>
  </si>
  <si>
    <t>Roman</t>
  </si>
  <si>
    <t xml:space="preserve">Влад Сафронов </t>
  </si>
  <si>
    <t>@VladSafronov1</t>
  </si>
  <si>
    <t>Василий Ковалев</t>
  </si>
  <si>
    <t>@aparted</t>
  </si>
  <si>
    <t>Макс Пинкусович</t>
  </si>
  <si>
    <t>@maxpinkusovich</t>
  </si>
  <si>
    <t>Константин Бриф</t>
  </si>
  <si>
    <t>@Constantin_Brif</t>
  </si>
  <si>
    <t>Алена Хрисанова</t>
  </si>
  <si>
    <t>@nothereanymore42</t>
  </si>
  <si>
    <t>Владимир Пузырев</t>
  </si>
  <si>
    <t>@yorick_roll</t>
  </si>
  <si>
    <t>Настя Соколова</t>
  </si>
  <si>
    <t>Anastasiya Sokolova</t>
  </si>
  <si>
    <t>A</t>
  </si>
  <si>
    <t>B</t>
  </si>
  <si>
    <t>C</t>
  </si>
  <si>
    <t>Ефим Подвойский</t>
  </si>
  <si>
    <t>D</t>
  </si>
  <si>
    <t>Полуфинал</t>
  </si>
  <si>
    <t>Малый финал</t>
  </si>
  <si>
    <t>Полуфинал. Игра 1</t>
  </si>
  <si>
    <t>Грандфинал</t>
  </si>
  <si>
    <t>Полуфинал. Игра 2</t>
  </si>
  <si>
    <t>Ранжир для 1/2</t>
  </si>
  <si>
    <t>Счет</t>
  </si>
  <si>
    <t>Тема 8</t>
  </si>
  <si>
    <t>→</t>
  </si>
  <si>
    <t>Перестрелка</t>
  </si>
  <si>
    <t>Тема 9</t>
  </si>
  <si>
    <t>Тема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</si>
</sst>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legreya Sans"/>
    </font>
    <font>
      <color theme="1"/>
      <name val="Alegreya Sans"/>
    </font>
    <font>
      <b/>
      <sz val="10.0"/>
      <color theme="1"/>
      <name val="Alegreya Sans"/>
    </font>
    <font>
      <sz val="10.0"/>
      <color theme="1"/>
      <name val="Alegreya Sans"/>
    </font>
    <font>
      <b/>
      <sz val="11.0"/>
      <color theme="1"/>
      <name val="Alegreya Sans"/>
    </font>
    <font>
      <sz val="11.0"/>
      <color theme="1"/>
      <name val="Alegreya Sans"/>
    </font>
    <font>
      <color theme="1"/>
      <name val="Arial"/>
    </font>
    <font>
      <color rgb="FF000000"/>
      <name val="Arial"/>
    </font>
    <font/>
    <font>
      <color theme="1"/>
      <name val="Arial"/>
      <scheme val="minor"/>
    </font>
    <font>
      <b/>
      <sz val="11.0"/>
      <color theme="0"/>
      <name val="Alegreya Sans"/>
    </font>
    <font>
      <sz val="11.0"/>
      <color theme="0"/>
      <name val="Alegreya Sans"/>
    </font>
    <font>
      <sz val="11.0"/>
      <color rgb="FFFFFFFF"/>
      <name val="Alegreya Sans"/>
    </font>
    <font>
      <b/>
      <sz val="11.0"/>
      <color rgb="FFFFFFFF"/>
      <name val="Alegreya Sans"/>
    </font>
    <font>
      <sz val="72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38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Border="1" applyFill="1" applyFont="1"/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1" fillId="5" fontId="4" numFmtId="0" xfId="0" applyBorder="1" applyFill="1" applyFont="1"/>
    <xf borderId="0" fillId="0" fontId="1" numFmtId="0" xfId="0" applyAlignment="1" applyFont="1">
      <alignment horizontal="center" vertical="bottom"/>
    </xf>
    <xf borderId="0" fillId="5" fontId="4" numFmtId="0" xfId="0" applyFont="1"/>
    <xf borderId="0" fillId="5" fontId="2" numFmtId="0" xfId="0" applyAlignment="1" applyFont="1">
      <alignment vertical="bottom"/>
    </xf>
    <xf borderId="2" fillId="0" fontId="1" numFmtId="0" xfId="0" applyAlignment="1" applyBorder="1" applyFont="1">
      <alignment horizontal="center" vertical="bottom"/>
    </xf>
    <xf borderId="3" fillId="5" fontId="2" numFmtId="0" xfId="0" applyAlignment="1" applyBorder="1" applyFont="1">
      <alignment vertical="bottom"/>
    </xf>
    <xf borderId="1" fillId="5" fontId="4" numFmtId="0" xfId="0" applyAlignment="1" applyBorder="1" applyFont="1">
      <alignment vertical="bottom"/>
    </xf>
    <xf borderId="0" fillId="5" fontId="4" numFmtId="0" xfId="0" applyAlignment="1" applyFont="1">
      <alignment vertical="bottom"/>
    </xf>
    <xf borderId="0" fillId="5" fontId="2" numFmtId="0" xfId="0" applyFont="1"/>
    <xf borderId="0" fillId="5" fontId="5" numFmtId="0" xfId="0" applyAlignment="1" applyFont="1">
      <alignment horizontal="center" vertical="bottom"/>
    </xf>
    <xf borderId="4" fillId="5" fontId="5" numFmtId="0" xfId="0" applyAlignment="1" applyBorder="1" applyFont="1">
      <alignment horizontal="center" vertical="bottom"/>
    </xf>
    <xf borderId="0" fillId="5" fontId="6" numFmtId="0" xfId="0" applyAlignment="1" applyFont="1">
      <alignment horizontal="center" vertical="bottom"/>
    </xf>
    <xf borderId="3" fillId="6" fontId="6" numFmtId="0" xfId="0" applyAlignment="1" applyBorder="1" applyFill="1" applyFont="1">
      <alignment horizontal="center" readingOrder="0" vertical="bottom"/>
    </xf>
    <xf borderId="4" fillId="5" fontId="6" numFmtId="0" xfId="0" applyAlignment="1" applyBorder="1" applyFont="1">
      <alignment horizontal="center" vertical="bottom"/>
    </xf>
    <xf borderId="4" fillId="5" fontId="6" numFmtId="2" xfId="0" applyAlignment="1" applyBorder="1" applyFont="1" applyNumberFormat="1">
      <alignment horizontal="center" vertical="bottom"/>
    </xf>
    <xf borderId="1" fillId="5" fontId="6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vertical="bottom"/>
    </xf>
    <xf borderId="1" fillId="5" fontId="6" numFmtId="0" xfId="0" applyAlignment="1" applyBorder="1" applyFont="1">
      <alignment horizontal="center"/>
    </xf>
    <xf borderId="1" fillId="7" fontId="6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4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4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0" fillId="5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4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10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 vertical="bottom"/>
    </xf>
    <xf borderId="11" fillId="0" fontId="6" numFmtId="0" xfId="0" applyAlignment="1" applyBorder="1" applyFont="1">
      <alignment horizontal="center" vertical="bottom"/>
    </xf>
    <xf borderId="12" fillId="0" fontId="6" numFmtId="0" xfId="0" applyAlignment="1" applyBorder="1" applyFont="1">
      <alignment horizontal="center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13" fillId="0" fontId="6" numFmtId="0" xfId="0" applyAlignment="1" applyBorder="1" applyFont="1">
      <alignment horizontal="center" vertical="bottom"/>
    </xf>
    <xf borderId="14" fillId="0" fontId="6" numFmtId="0" xfId="0" applyAlignment="1" applyBorder="1" applyFont="1">
      <alignment horizontal="center" readingOrder="0" vertical="bottom"/>
    </xf>
    <xf borderId="15" fillId="0" fontId="6" numFmtId="0" xfId="0" applyAlignment="1" applyBorder="1" applyFont="1">
      <alignment horizontal="center" vertical="bottom"/>
    </xf>
    <xf borderId="16" fillId="0" fontId="6" numFmtId="0" xfId="0" applyAlignment="1" applyBorder="1" applyFont="1">
      <alignment horizontal="center" vertical="bottom"/>
    </xf>
    <xf borderId="17" fillId="0" fontId="6" numFmtId="0" xfId="0" applyAlignment="1" applyBorder="1" applyFont="1">
      <alignment horizontal="center" vertical="bottom"/>
    </xf>
    <xf borderId="18" fillId="0" fontId="6" numFmtId="0" xfId="0" applyAlignment="1" applyBorder="1" applyFont="1">
      <alignment horizontal="center" vertical="bottom"/>
    </xf>
    <xf borderId="19" fillId="0" fontId="6" numFmtId="0" xfId="0" applyAlignment="1" applyBorder="1" applyFont="1">
      <alignment horizontal="center" vertical="bottom"/>
    </xf>
    <xf borderId="20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21" fillId="0" fontId="6" numFmtId="0" xfId="0" applyAlignment="1" applyBorder="1" applyFont="1">
      <alignment horizontal="center" vertical="bottom"/>
    </xf>
    <xf borderId="22" fillId="0" fontId="6" numFmtId="0" xfId="0" applyAlignment="1" applyBorder="1" applyFont="1">
      <alignment horizontal="center" vertical="bottom"/>
    </xf>
    <xf borderId="23" fillId="0" fontId="6" numFmtId="0" xfId="0" applyAlignment="1" applyBorder="1" applyFont="1">
      <alignment horizontal="center" vertical="bottom"/>
    </xf>
    <xf borderId="24" fillId="0" fontId="6" numFmtId="0" xfId="0" applyAlignment="1" applyBorder="1" applyFont="1">
      <alignment horizontal="center" vertical="bottom"/>
    </xf>
    <xf borderId="0" fillId="0" fontId="7" numFmtId="0" xfId="0" applyAlignment="1" applyFont="1">
      <alignment readingOrder="0" shrinkToFit="0" vertical="bottom" wrapText="0"/>
    </xf>
    <xf borderId="25" fillId="0" fontId="6" numFmtId="0" xfId="0" applyAlignment="1" applyBorder="1" applyFont="1">
      <alignment horizontal="center" vertical="bottom"/>
    </xf>
    <xf borderId="13" fillId="0" fontId="6" numFmtId="0" xfId="0" applyAlignment="1" applyBorder="1" applyFont="1">
      <alignment horizontal="center" readingOrder="0" vertical="bottom"/>
    </xf>
    <xf borderId="14" fillId="0" fontId="6" numFmtId="0" xfId="0" applyAlignment="1" applyBorder="1" applyFont="1">
      <alignment horizontal="center" vertical="bottom"/>
    </xf>
    <xf borderId="0" fillId="5" fontId="8" numFmtId="0" xfId="0" applyAlignment="1" applyFont="1">
      <alignment horizontal="left" readingOrder="0"/>
    </xf>
    <xf borderId="1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/>
    </xf>
    <xf borderId="0" fillId="0" fontId="6" numFmtId="0" xfId="0" applyFont="1"/>
    <xf borderId="26" fillId="8" fontId="6" numFmtId="49" xfId="0" applyAlignment="1" applyBorder="1" applyFill="1" applyFont="1" applyNumberFormat="1">
      <alignment horizontal="center" vertical="center"/>
    </xf>
    <xf borderId="26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27" fillId="0" fontId="9" numFmtId="0" xfId="0" applyBorder="1" applyFont="1"/>
    <xf borderId="12" fillId="0" fontId="9" numFmtId="0" xfId="0" applyBorder="1" applyFont="1"/>
    <xf borderId="0" fillId="0" fontId="6" numFmtId="0" xfId="0" applyAlignment="1" applyFont="1">
      <alignment horizontal="center" vertical="center"/>
    </xf>
    <xf borderId="28" fillId="0" fontId="9" numFmtId="0" xfId="0" applyBorder="1" applyFont="1"/>
    <xf borderId="4" fillId="9" fontId="6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right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4" fillId="0" fontId="6" numFmtId="0" xfId="0" applyAlignment="1" applyBorder="1" applyFont="1">
      <alignment horizontal="right" readingOrder="0" vertical="center"/>
    </xf>
    <xf borderId="22" fillId="0" fontId="7" numFmtId="0" xfId="0" applyAlignment="1" applyBorder="1" applyFont="1">
      <alignment vertical="bottom"/>
    </xf>
    <xf borderId="2" fillId="0" fontId="7" numFmtId="0" xfId="0" applyAlignment="1" applyBorder="1" applyFont="1">
      <alignment shrinkToFit="0" vertical="bottom" wrapText="0"/>
    </xf>
    <xf borderId="0" fillId="5" fontId="7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10" fontId="8" numFmtId="0" xfId="0" applyAlignment="1" applyFill="1" applyFont="1">
      <alignment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readingOrder="0" vertical="bottom"/>
    </xf>
    <xf borderId="0" fillId="1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/>
    </xf>
    <xf borderId="0" fillId="5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22" fillId="10" fontId="8" numFmtId="0" xfId="0" applyAlignment="1" applyBorder="1" applyFont="1">
      <alignment readingOrder="0" vertical="bottom"/>
    </xf>
    <xf borderId="22" fillId="0" fontId="8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left"/>
    </xf>
    <xf borderId="0" fillId="10" fontId="10" numFmtId="0" xfId="0" applyAlignment="1" applyFont="1">
      <alignment readingOrder="0"/>
    </xf>
    <xf borderId="0" fillId="11" fontId="5" numFmtId="0" xfId="0" applyAlignment="1" applyFill="1" applyFont="1">
      <alignment horizontal="center" vertical="bottom"/>
    </xf>
    <xf borderId="0" fillId="12" fontId="5" numFmtId="0" xfId="0" applyAlignment="1" applyFill="1" applyFont="1">
      <alignment horizontal="center" vertical="bottom"/>
    </xf>
    <xf borderId="0" fillId="13" fontId="11" numFmtId="0" xfId="0" applyAlignment="1" applyFill="1" applyFont="1">
      <alignment horizontal="center" vertical="bottom"/>
    </xf>
    <xf borderId="6" fillId="12" fontId="5" numFmtId="0" xfId="0" applyAlignment="1" applyBorder="1" applyFont="1">
      <alignment horizontal="center" vertical="bottom"/>
    </xf>
    <xf borderId="7" fillId="12" fontId="6" numFmtId="0" xfId="0" applyAlignment="1" applyBorder="1" applyFont="1">
      <alignment horizontal="center" vertical="bottom"/>
    </xf>
    <xf borderId="8" fillId="12" fontId="6" numFmtId="0" xfId="0" applyAlignment="1" applyBorder="1" applyFont="1">
      <alignment horizontal="center" vertical="bottom"/>
    </xf>
    <xf borderId="6" fillId="13" fontId="11" numFmtId="0" xfId="0" applyAlignment="1" applyBorder="1" applyFont="1">
      <alignment horizontal="center" vertical="bottom"/>
    </xf>
    <xf borderId="7" fillId="13" fontId="12" numFmtId="0" xfId="0" applyAlignment="1" applyBorder="1" applyFont="1">
      <alignment horizontal="center" vertical="bottom"/>
    </xf>
    <xf borderId="8" fillId="13" fontId="12" numFmtId="0" xfId="0" applyAlignment="1" applyBorder="1" applyFont="1">
      <alignment horizontal="center" vertical="bottom"/>
    </xf>
    <xf borderId="0" fillId="11" fontId="6" numFmtId="0" xfId="0" applyAlignment="1" applyFont="1">
      <alignment horizontal="center" vertical="bottom"/>
    </xf>
    <xf borderId="10" fillId="12" fontId="6" numFmtId="0" xfId="0" applyAlignment="1" applyBorder="1" applyFont="1">
      <alignment horizontal="center" vertical="bottom"/>
    </xf>
    <xf borderId="4" fillId="12" fontId="6" numFmtId="0" xfId="0" applyAlignment="1" applyBorder="1" applyFont="1">
      <alignment horizontal="center" vertical="bottom"/>
    </xf>
    <xf borderId="11" fillId="12" fontId="6" numFmtId="0" xfId="0" applyAlignment="1" applyBorder="1" applyFont="1">
      <alignment horizontal="center" vertical="bottom"/>
    </xf>
    <xf borderId="0" fillId="11" fontId="6" numFmtId="2" xfId="0" applyAlignment="1" applyFont="1" applyNumberFormat="1">
      <alignment horizontal="center" vertical="bottom"/>
    </xf>
    <xf borderId="10" fillId="13" fontId="13" numFmtId="0" xfId="0" applyAlignment="1" applyBorder="1" applyFont="1">
      <alignment horizontal="center" vertical="bottom"/>
    </xf>
    <xf borderId="4" fillId="13" fontId="12" numFmtId="0" xfId="0" applyAlignment="1" applyBorder="1" applyFont="1">
      <alignment horizontal="center" vertical="bottom"/>
    </xf>
    <xf borderId="11" fillId="13" fontId="12" numFmtId="0" xfId="0" applyAlignment="1" applyBorder="1" applyFont="1">
      <alignment horizontal="center" vertical="bottom"/>
    </xf>
    <xf borderId="13" fillId="12" fontId="6" numFmtId="0" xfId="0" applyAlignment="1" applyBorder="1" applyFont="1">
      <alignment horizontal="center" vertical="bottom"/>
    </xf>
    <xf borderId="14" fillId="12" fontId="6" numFmtId="0" xfId="0" applyAlignment="1" applyBorder="1" applyFont="1">
      <alignment horizontal="center" vertical="bottom"/>
    </xf>
    <xf borderId="16" fillId="12" fontId="6" numFmtId="0" xfId="0" applyAlignment="1" applyBorder="1" applyFont="1">
      <alignment horizontal="center" vertical="bottom"/>
    </xf>
    <xf borderId="16" fillId="13" fontId="12" numFmtId="0" xfId="0" applyAlignment="1" applyBorder="1" applyFont="1">
      <alignment horizontal="center" vertical="bottom"/>
    </xf>
    <xf borderId="23" fillId="12" fontId="6" numFmtId="0" xfId="0" applyAlignment="1" applyBorder="1" applyFont="1">
      <alignment horizontal="center" vertical="bottom"/>
    </xf>
    <xf borderId="18" fillId="12" fontId="6" numFmtId="0" xfId="0" applyAlignment="1" applyBorder="1" applyFont="1">
      <alignment horizontal="center" vertical="bottom"/>
    </xf>
    <xf borderId="24" fillId="12" fontId="6" numFmtId="0" xfId="0" applyAlignment="1" applyBorder="1" applyFont="1">
      <alignment horizontal="center" vertical="bottom"/>
    </xf>
    <xf borderId="29" fillId="14" fontId="14" numFmtId="0" xfId="0" applyAlignment="1" applyBorder="1" applyFill="1" applyFont="1">
      <alignment horizontal="center" vertical="bottom"/>
    </xf>
    <xf borderId="30" fillId="0" fontId="9" numFmtId="0" xfId="0" applyBorder="1" applyFont="1"/>
    <xf borderId="31" fillId="0" fontId="9" numFmtId="0" xfId="0" applyBorder="1" applyFont="1"/>
    <xf borderId="10" fillId="14" fontId="14" numFmtId="0" xfId="0" applyAlignment="1" applyBorder="1" applyFont="1">
      <alignment horizontal="center" vertical="bottom"/>
    </xf>
    <xf borderId="4" fillId="14" fontId="12" numFmtId="0" xfId="0" applyAlignment="1" applyBorder="1" applyFont="1">
      <alignment horizontal="center" vertical="bottom"/>
    </xf>
    <xf borderId="11" fillId="14" fontId="12" numFmtId="0" xfId="0" applyAlignment="1" applyBorder="1" applyFont="1">
      <alignment horizontal="center" vertical="bottom"/>
    </xf>
    <xf borderId="10" fillId="14" fontId="13" numFmtId="0" xfId="0" applyAlignment="1" applyBorder="1" applyFont="1">
      <alignment horizontal="center" vertical="bottom"/>
    </xf>
    <xf borderId="13" fillId="14" fontId="13" numFmtId="0" xfId="0" applyAlignment="1" applyBorder="1" applyFont="1">
      <alignment horizontal="center" vertical="bottom"/>
    </xf>
    <xf borderId="14" fillId="14" fontId="12" numFmtId="0" xfId="0" applyAlignment="1" applyBorder="1" applyFont="1">
      <alignment horizontal="center" vertical="bottom"/>
    </xf>
    <xf borderId="16" fillId="14" fontId="12" numFmtId="0" xfId="0" applyAlignment="1" applyBorder="1" applyFont="1">
      <alignment horizontal="center" vertical="bottom"/>
    </xf>
    <xf borderId="32" fillId="12" fontId="6" numFmtId="0" xfId="0" applyAlignment="1" applyBorder="1" applyFont="1">
      <alignment horizontal="center"/>
    </xf>
    <xf borderId="25" fillId="12" fontId="6" numFmtId="4" xfId="0" applyAlignment="1" applyBorder="1" applyFont="1" applyNumberFormat="1">
      <alignment horizontal="center" vertical="bottom"/>
    </xf>
    <xf borderId="33" fillId="0" fontId="9" numFmtId="0" xfId="0" applyBorder="1" applyFont="1"/>
    <xf borderId="34" fillId="12" fontId="6" numFmtId="0" xfId="0" applyAlignment="1" applyBorder="1" applyFont="1">
      <alignment horizontal="center"/>
    </xf>
    <xf borderId="5" fillId="12" fontId="6" numFmtId="4" xfId="0" applyAlignment="1" applyBorder="1" applyFont="1" applyNumberFormat="1">
      <alignment horizontal="center" vertical="bottom"/>
    </xf>
    <xf borderId="35" fillId="0" fontId="9" numFmtId="0" xfId="0" applyBorder="1" applyFont="1"/>
    <xf borderId="36" fillId="12" fontId="6" numFmtId="0" xfId="0" applyAlignment="1" applyBorder="1" applyFont="1">
      <alignment horizontal="center"/>
    </xf>
    <xf borderId="15" fillId="12" fontId="6" numFmtId="4" xfId="0" applyAlignment="1" applyBorder="1" applyFont="1" applyNumberFormat="1">
      <alignment horizontal="center" vertical="bottom"/>
    </xf>
    <xf borderId="37" fillId="0" fontId="9" numFmtId="0" xfId="0" applyBorder="1" applyFont="1"/>
    <xf borderId="32" fillId="15" fontId="6" numFmtId="0" xfId="0" applyAlignment="1" applyBorder="1" applyFill="1" applyFont="1">
      <alignment horizontal="center"/>
    </xf>
    <xf borderId="25" fillId="15" fontId="6" numFmtId="4" xfId="0" applyAlignment="1" applyBorder="1" applyFont="1" applyNumberFormat="1">
      <alignment horizontal="center" vertical="bottom"/>
    </xf>
    <xf borderId="34" fillId="15" fontId="6" numFmtId="0" xfId="0" applyAlignment="1" applyBorder="1" applyFont="1">
      <alignment horizontal="center"/>
    </xf>
    <xf borderId="5" fillId="15" fontId="6" numFmtId="4" xfId="0" applyAlignment="1" applyBorder="1" applyFont="1" applyNumberFormat="1">
      <alignment horizontal="center" vertical="bottom"/>
    </xf>
    <xf borderId="36" fillId="15" fontId="6" numFmtId="0" xfId="0" applyAlignment="1" applyBorder="1" applyFont="1">
      <alignment horizontal="center"/>
    </xf>
    <xf borderId="15" fillId="15" fontId="6" numFmtId="4" xfId="0" applyAlignment="1" applyBorder="1" applyFont="1" applyNumberFormat="1">
      <alignment horizontal="center" vertical="bottom"/>
    </xf>
    <xf borderId="26" fillId="8" fontId="6" numFmtId="49" xfId="0" applyAlignment="1" applyBorder="1" applyFont="1" applyNumberFormat="1">
      <alignment horizontal="center" vertical="bottom"/>
    </xf>
    <xf borderId="26" fillId="0" fontId="6" numFmtId="0" xfId="0" applyAlignment="1" applyBorder="1" applyFont="1">
      <alignment horizontal="center" vertical="bottom"/>
    </xf>
    <xf borderId="0" fillId="0" fontId="15" numFmtId="0" xfId="0" applyAlignment="1" applyFont="1">
      <alignment horizontal="center" shrinkToFit="0" vertical="center" wrapText="1"/>
    </xf>
    <xf borderId="4" fillId="9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8" width="19.75"/>
  </cols>
  <sheetData>
    <row r="1" ht="15.75" customHeight="1">
      <c r="A1" s="1" t="s">
        <v>0</v>
      </c>
      <c r="B1" s="1" t="s">
        <v>1</v>
      </c>
      <c r="D1" s="1" t="s">
        <v>2</v>
      </c>
      <c r="F1" s="1" t="s">
        <v>3</v>
      </c>
    </row>
    <row r="2" ht="15.75" customHeight="1">
      <c r="A2" s="2"/>
      <c r="B2" s="3"/>
      <c r="C2" s="3"/>
      <c r="D2" s="4"/>
      <c r="E2" s="4"/>
      <c r="F2" s="5"/>
      <c r="G2" s="5"/>
      <c r="H2" s="5"/>
    </row>
    <row r="3" ht="15.75" customHeight="1">
      <c r="A3" s="2"/>
      <c r="B3" s="3"/>
      <c r="C3" s="3"/>
      <c r="D3" s="4"/>
      <c r="E3" s="4"/>
      <c r="F3" s="5"/>
      <c r="G3" s="5"/>
      <c r="H3" s="5"/>
    </row>
    <row r="4" ht="15.75" customHeight="1">
      <c r="A4" s="2"/>
      <c r="B4" s="3"/>
      <c r="C4" s="3"/>
      <c r="D4" s="4"/>
      <c r="E4" s="4"/>
      <c r="F4" s="5"/>
      <c r="G4" s="5"/>
      <c r="H4" s="5"/>
    </row>
    <row r="5" ht="15.75" customHeight="1">
      <c r="A5" s="2"/>
      <c r="B5" s="3"/>
      <c r="C5" s="3"/>
      <c r="D5" s="4"/>
      <c r="E5" s="4"/>
      <c r="F5" s="5"/>
      <c r="G5" s="5"/>
      <c r="H5" s="5"/>
    </row>
    <row r="6" ht="15.75" customHeight="1">
      <c r="A6" s="2"/>
      <c r="B6" s="3"/>
      <c r="C6" s="3"/>
      <c r="D6" s="4"/>
      <c r="E6" s="4"/>
      <c r="F6" s="5"/>
      <c r="G6" s="5"/>
      <c r="H6" s="5"/>
    </row>
    <row r="7" ht="15.75" customHeight="1">
      <c r="A7" s="2"/>
      <c r="B7" s="3"/>
      <c r="C7" s="3"/>
      <c r="D7" s="4"/>
      <c r="E7" s="4"/>
      <c r="F7" s="5"/>
      <c r="G7" s="5"/>
      <c r="H7" s="5"/>
    </row>
    <row r="8" ht="15.75" customHeight="1">
      <c r="A8" s="2"/>
      <c r="B8" s="3"/>
      <c r="C8" s="3"/>
      <c r="D8" s="4"/>
      <c r="E8" s="4"/>
      <c r="F8" s="5"/>
      <c r="G8" s="5"/>
      <c r="H8" s="5"/>
    </row>
    <row r="9" ht="15.75" customHeight="1">
      <c r="A9" s="2"/>
      <c r="B9" s="3"/>
      <c r="C9" s="3"/>
      <c r="D9" s="4"/>
      <c r="E9" s="4"/>
      <c r="F9" s="5"/>
      <c r="G9" s="5"/>
      <c r="H9" s="5"/>
    </row>
    <row r="10" ht="15.75" customHeight="1">
      <c r="A10" s="2"/>
      <c r="B10" s="3"/>
      <c r="C10" s="3"/>
      <c r="D10" s="4"/>
      <c r="E10" s="4"/>
      <c r="F10" s="5"/>
      <c r="G10" s="5"/>
      <c r="H10" s="5"/>
    </row>
    <row r="11" ht="15.75" customHeight="1">
      <c r="A11" s="2"/>
      <c r="B11" s="3"/>
      <c r="C11" s="3"/>
      <c r="D11" s="4"/>
      <c r="E11" s="4"/>
      <c r="F11" s="5"/>
      <c r="G11" s="5"/>
      <c r="H11" s="5"/>
    </row>
    <row r="12" ht="15.75" customHeight="1">
      <c r="A12" s="2"/>
      <c r="B12" s="3"/>
      <c r="C12" s="3"/>
      <c r="D12" s="4"/>
      <c r="E12" s="4"/>
      <c r="F12" s="5"/>
      <c r="G12" s="5"/>
      <c r="H12" s="5"/>
    </row>
    <row r="13" ht="15.75" customHeight="1">
      <c r="A13" s="2"/>
      <c r="B13" s="3"/>
      <c r="C13" s="3"/>
      <c r="D13" s="4"/>
      <c r="E13" s="4"/>
      <c r="F13" s="5"/>
      <c r="G13" s="5"/>
      <c r="H13" s="5"/>
    </row>
    <row r="14" ht="15.75" customHeight="1">
      <c r="A14" s="2"/>
      <c r="B14" s="3"/>
      <c r="C14" s="3"/>
      <c r="D14" s="4"/>
      <c r="E14" s="4"/>
      <c r="F14" s="5"/>
      <c r="G14" s="5"/>
      <c r="H14" s="5"/>
    </row>
    <row r="15" ht="15.75" customHeight="1">
      <c r="A15" s="2"/>
      <c r="B15" s="3"/>
      <c r="C15" s="3"/>
      <c r="D15" s="4"/>
      <c r="E15" s="4"/>
      <c r="F15" s="5"/>
      <c r="G15" s="5"/>
      <c r="H15" s="5"/>
    </row>
    <row r="16" ht="15.75" customHeight="1">
      <c r="A16" s="2"/>
      <c r="B16" s="3"/>
      <c r="C16" s="3"/>
      <c r="D16" s="4"/>
      <c r="E16" s="4"/>
      <c r="F16" s="5"/>
      <c r="G16" s="5"/>
      <c r="H16" s="5"/>
    </row>
    <row r="17" ht="15.75" customHeight="1">
      <c r="A17" s="2"/>
      <c r="B17" s="3"/>
      <c r="C17" s="3"/>
      <c r="D17" s="4"/>
      <c r="E17" s="4"/>
      <c r="F17" s="5"/>
      <c r="G17" s="5"/>
      <c r="H17" s="5"/>
    </row>
    <row r="18" ht="15.75" customHeight="1">
      <c r="A18" s="6"/>
      <c r="B18" s="6"/>
      <c r="C18" s="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D1:E1"/>
    <mergeCell ref="F1:H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2.0"/>
    <col customWidth="1" min="3" max="3" width="5.88"/>
    <col customWidth="1" min="4" max="4" width="7.25"/>
    <col customWidth="1" min="5" max="5" width="3.5"/>
    <col customWidth="1" min="6" max="6" width="19.0"/>
    <col customWidth="1" min="7" max="7" width="5.88"/>
    <col customWidth="1" min="8" max="8" width="5.75"/>
    <col customWidth="1" min="9" max="9" width="3.0"/>
  </cols>
  <sheetData>
    <row r="1" ht="15.75" customHeight="1">
      <c r="A1" s="100"/>
      <c r="B1" s="101" t="s">
        <v>250</v>
      </c>
      <c r="E1" s="100"/>
      <c r="F1" s="102" t="s">
        <v>251</v>
      </c>
      <c r="I1" s="100"/>
    </row>
    <row r="2" ht="15.75" customHeight="1">
      <c r="A2" s="100"/>
      <c r="B2" s="103" t="s">
        <v>252</v>
      </c>
      <c r="C2" s="104" t="s">
        <v>141</v>
      </c>
      <c r="D2" s="105" t="s">
        <v>150</v>
      </c>
      <c r="E2" s="100"/>
      <c r="F2" s="106" t="s">
        <v>251</v>
      </c>
      <c r="G2" s="107" t="s">
        <v>141</v>
      </c>
      <c r="H2" s="108" t="s">
        <v>150</v>
      </c>
      <c r="I2" s="100"/>
    </row>
    <row r="3" ht="15.75" customHeight="1">
      <c r="A3" s="109"/>
      <c r="B3" s="110"/>
      <c r="C3" s="111">
        <f>'12, Финалы'!B4</f>
        <v>0</v>
      </c>
      <c r="D3" s="112">
        <f>RANK(C3,C3:C6)</f>
        <v>1</v>
      </c>
      <c r="E3" s="113"/>
      <c r="F3" s="114"/>
      <c r="G3" s="115" t="str">
        <f>'12, Финалы'!B16</f>
        <v/>
      </c>
      <c r="H3" s="116" t="str">
        <f>RANK(G3,G3:G6)</f>
        <v>#N/A</v>
      </c>
      <c r="I3" s="109"/>
    </row>
    <row r="4" ht="15.75" customHeight="1">
      <c r="A4" s="109"/>
      <c r="B4" s="110"/>
      <c r="C4" s="111">
        <f>'12, Финалы'!B5</f>
        <v>0</v>
      </c>
      <c r="D4" s="112">
        <f>RANK(C4,C3:C6)</f>
        <v>1</v>
      </c>
      <c r="E4" s="113"/>
      <c r="F4" s="114"/>
      <c r="G4" s="115" t="str">
        <f>'12, Финалы'!B17</f>
        <v/>
      </c>
      <c r="H4" s="116" t="str">
        <f>RANK(G4,G3:G6)</f>
        <v>#N/A</v>
      </c>
      <c r="I4" s="109"/>
    </row>
    <row r="5" ht="15.75" customHeight="1">
      <c r="A5" s="109"/>
      <c r="B5" s="110"/>
      <c r="C5" s="111">
        <f>'12, Финалы'!B6</f>
        <v>0</v>
      </c>
      <c r="D5" s="112">
        <f>RANK(C5,C3:C6)</f>
        <v>1</v>
      </c>
      <c r="E5" s="113"/>
      <c r="F5" s="114"/>
      <c r="G5" s="115" t="str">
        <f>'12, Финалы'!B18</f>
        <v/>
      </c>
      <c r="H5" s="116" t="str">
        <f>RANK(G5,G3:G6)</f>
        <v>#N/A</v>
      </c>
      <c r="I5" s="109"/>
    </row>
    <row r="6" ht="15.75" customHeight="1">
      <c r="A6" s="109"/>
      <c r="B6" s="117"/>
      <c r="C6" s="118">
        <f>'12, Финалы'!B7</f>
        <v>0</v>
      </c>
      <c r="D6" s="119">
        <f>RANK(C6,C3:C6)</f>
        <v>1</v>
      </c>
      <c r="E6" s="113"/>
      <c r="F6" s="114"/>
      <c r="G6" s="115" t="str">
        <f>'12, Финалы'!B19</f>
        <v/>
      </c>
      <c r="H6" s="120" t="str">
        <f>RANK(G6,G3:G6)</f>
        <v>#N/A</v>
      </c>
      <c r="I6" s="109"/>
    </row>
    <row r="7" ht="15.75" customHeight="1">
      <c r="A7" s="109"/>
      <c r="B7" s="121"/>
      <c r="C7" s="122"/>
      <c r="D7" s="123"/>
      <c r="E7" s="113"/>
      <c r="F7" s="124" t="s">
        <v>253</v>
      </c>
      <c r="G7" s="125"/>
      <c r="H7" s="126"/>
      <c r="I7" s="109"/>
    </row>
    <row r="8" ht="15.75" customHeight="1">
      <c r="A8" s="109"/>
      <c r="B8" s="103" t="s">
        <v>254</v>
      </c>
      <c r="C8" s="104" t="s">
        <v>141</v>
      </c>
      <c r="D8" s="105" t="s">
        <v>150</v>
      </c>
      <c r="E8" s="113"/>
      <c r="F8" s="127" t="s">
        <v>253</v>
      </c>
      <c r="G8" s="128" t="s">
        <v>141</v>
      </c>
      <c r="H8" s="129" t="s">
        <v>150</v>
      </c>
      <c r="I8" s="109"/>
    </row>
    <row r="9" ht="15.75" customHeight="1">
      <c r="A9" s="109"/>
      <c r="B9" s="110"/>
      <c r="C9" s="111" t="str">
        <f>'12, Финалы'!B10</f>
        <v/>
      </c>
      <c r="D9" s="112" t="str">
        <f>RANK(C9,C9:C12)</f>
        <v>#N/A</v>
      </c>
      <c r="E9" s="113"/>
      <c r="F9" s="130"/>
      <c r="G9" s="128" t="str">
        <f>'12, Финалы'!B22</f>
        <v/>
      </c>
      <c r="H9" s="129" t="str">
        <f>RANK(G9,G9:G12)</f>
        <v>#N/A</v>
      </c>
      <c r="I9" s="109"/>
    </row>
    <row r="10" ht="15.75" customHeight="1">
      <c r="A10" s="109"/>
      <c r="B10" s="110"/>
      <c r="C10" s="111" t="str">
        <f>'12, Финалы'!B11</f>
        <v/>
      </c>
      <c r="D10" s="112" t="str">
        <f>RANK(C10,C9:C12)</f>
        <v>#N/A</v>
      </c>
      <c r="E10" s="113"/>
      <c r="F10" s="130"/>
      <c r="G10" s="128" t="str">
        <f>'12, Финалы'!B23</f>
        <v/>
      </c>
      <c r="H10" s="129" t="str">
        <f>RANK(G10,G9:G12)</f>
        <v>#N/A</v>
      </c>
      <c r="I10" s="109"/>
    </row>
    <row r="11" ht="15.75" customHeight="1">
      <c r="A11" s="109"/>
      <c r="B11" s="110"/>
      <c r="C11" s="111" t="str">
        <f>'12, Финалы'!B12</f>
        <v/>
      </c>
      <c r="D11" s="112" t="str">
        <f>RANK(C11,C9:C12)</f>
        <v>#N/A</v>
      </c>
      <c r="E11" s="113"/>
      <c r="F11" s="130"/>
      <c r="G11" s="128" t="str">
        <f>'12, Финалы'!B24</f>
        <v/>
      </c>
      <c r="H11" s="129" t="str">
        <f>RANK(G11,G9:G12)</f>
        <v>#N/A</v>
      </c>
      <c r="I11" s="109"/>
    </row>
    <row r="12" ht="15.75" customHeight="1">
      <c r="A12" s="109"/>
      <c r="B12" s="117"/>
      <c r="C12" s="118" t="str">
        <f>'12, Финалы'!B13</f>
        <v/>
      </c>
      <c r="D12" s="119" t="str">
        <f>RANK(C12,C9:C12)</f>
        <v>#N/A</v>
      </c>
      <c r="E12" s="113"/>
      <c r="F12" s="131"/>
      <c r="G12" s="132" t="str">
        <f>'12, Финалы'!B25</f>
        <v/>
      </c>
      <c r="H12" s="133" t="str">
        <f>RANK(G12,G9:G12)</f>
        <v>#N/A</v>
      </c>
      <c r="I12" s="109"/>
    </row>
    <row r="13" ht="15.75" customHeight="1">
      <c r="A13" s="109"/>
      <c r="B13" s="101" t="s">
        <v>255</v>
      </c>
      <c r="E13" s="113"/>
      <c r="F13" s="109"/>
      <c r="G13" s="109"/>
      <c r="H13" s="109"/>
      <c r="I13" s="109"/>
    </row>
    <row r="14" ht="15.75" customHeight="1">
      <c r="A14" s="109"/>
      <c r="B14" s="134"/>
      <c r="C14" s="135">
        <v>25.95</v>
      </c>
      <c r="D14" s="136"/>
      <c r="E14" s="109" t="b">
        <v>1</v>
      </c>
      <c r="F14" s="109"/>
      <c r="G14" s="109"/>
      <c r="H14" s="109"/>
      <c r="I14" s="109"/>
    </row>
    <row r="15" ht="15.75" customHeight="1">
      <c r="A15" s="109"/>
      <c r="B15" s="137"/>
      <c r="C15" s="138">
        <v>21.55</v>
      </c>
      <c r="D15" s="139"/>
      <c r="E15" s="109" t="b">
        <v>0</v>
      </c>
      <c r="F15" s="109"/>
      <c r="G15" s="109"/>
      <c r="H15" s="109"/>
      <c r="I15" s="109"/>
    </row>
    <row r="16" ht="15.75" customHeight="1">
      <c r="A16" s="109"/>
      <c r="B16" s="137"/>
      <c r="C16" s="138">
        <v>21.0</v>
      </c>
      <c r="D16" s="139"/>
      <c r="E16" s="109" t="b">
        <v>1</v>
      </c>
      <c r="F16" s="109"/>
      <c r="G16" s="109"/>
      <c r="H16" s="109"/>
      <c r="I16" s="109"/>
    </row>
    <row r="17" ht="15.75" customHeight="1">
      <c r="A17" s="109"/>
      <c r="B17" s="140"/>
      <c r="C17" s="141">
        <v>20.75</v>
      </c>
      <c r="D17" s="142"/>
      <c r="E17" s="109" t="b">
        <v>1</v>
      </c>
      <c r="F17" s="109"/>
      <c r="G17" s="109"/>
      <c r="H17" s="109"/>
      <c r="I17" s="109"/>
    </row>
    <row r="18" ht="15.75" customHeight="1">
      <c r="A18" s="109"/>
      <c r="B18" s="143"/>
      <c r="C18" s="144">
        <v>20.5</v>
      </c>
      <c r="D18" s="136"/>
      <c r="E18" s="109" t="b">
        <v>0</v>
      </c>
      <c r="F18" s="109"/>
      <c r="G18" s="109"/>
      <c r="H18" s="109"/>
      <c r="I18" s="109"/>
    </row>
    <row r="19" ht="15.75" customHeight="1">
      <c r="A19" s="109"/>
      <c r="B19" s="145"/>
      <c r="C19" s="146">
        <v>20.25</v>
      </c>
      <c r="D19" s="139"/>
      <c r="E19" s="109" t="b">
        <v>0</v>
      </c>
      <c r="F19" s="109"/>
      <c r="G19" s="109"/>
      <c r="H19" s="109"/>
      <c r="I19" s="109"/>
    </row>
    <row r="20" ht="15.75" customHeight="1">
      <c r="A20" s="100"/>
      <c r="B20" s="145"/>
      <c r="C20" s="146">
        <v>19.4</v>
      </c>
      <c r="D20" s="139"/>
      <c r="E20" s="109" t="b">
        <v>1</v>
      </c>
      <c r="F20" s="109"/>
      <c r="G20" s="109"/>
      <c r="H20" s="109"/>
      <c r="I20" s="100"/>
    </row>
    <row r="21" ht="15.75" customHeight="1">
      <c r="A21" s="100"/>
      <c r="B21" s="147"/>
      <c r="C21" s="148">
        <v>16.9</v>
      </c>
      <c r="D21" s="142"/>
      <c r="E21" s="109" t="b">
        <v>0</v>
      </c>
      <c r="F21" s="109"/>
      <c r="G21" s="109"/>
      <c r="H21" s="109"/>
      <c r="I21" s="100"/>
    </row>
    <row r="22" ht="15.75" customHeight="1">
      <c r="A22" s="109"/>
      <c r="E22" s="113"/>
      <c r="F22" s="109"/>
      <c r="G22" s="109"/>
      <c r="H22" s="109"/>
      <c r="I22" s="109"/>
    </row>
    <row r="23" ht="15.75" customHeight="1">
      <c r="A23" s="109"/>
      <c r="B23" s="109" t="s">
        <v>251</v>
      </c>
      <c r="D23" s="109" t="b">
        <v>0</v>
      </c>
      <c r="E23" s="113"/>
      <c r="F23" s="109"/>
      <c r="G23" s="109"/>
      <c r="H23" s="109"/>
      <c r="I23" s="109"/>
    </row>
    <row r="24" ht="15.75" customHeight="1">
      <c r="A24" s="109"/>
      <c r="B24" s="109" t="s">
        <v>253</v>
      </c>
      <c r="D24" s="109" t="b">
        <v>1</v>
      </c>
      <c r="E24" s="113"/>
      <c r="F24" s="109"/>
      <c r="G24" s="109"/>
      <c r="H24" s="109"/>
      <c r="I24" s="109"/>
    </row>
    <row r="25" ht="15.75" customHeight="1">
      <c r="A25" s="109"/>
      <c r="E25" s="113"/>
      <c r="F25" s="109"/>
      <c r="G25" s="109"/>
      <c r="H25" s="109"/>
      <c r="I25" s="10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7:D17"/>
    <mergeCell ref="C18:D18"/>
    <mergeCell ref="C19:D19"/>
    <mergeCell ref="C20:D20"/>
    <mergeCell ref="C21:D21"/>
    <mergeCell ref="B23:C23"/>
    <mergeCell ref="B24:C24"/>
    <mergeCell ref="B1:D1"/>
    <mergeCell ref="F1:H1"/>
    <mergeCell ref="F7:H7"/>
    <mergeCell ref="B13:D13"/>
    <mergeCell ref="C14:D14"/>
    <mergeCell ref="C15:D15"/>
    <mergeCell ref="C16:D1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5.5"/>
    <col customWidth="1" min="2" max="2" width="9.38"/>
    <col customWidth="1" min="3" max="52" width="3.88"/>
    <col customWidth="1" min="54" max="58" width="3.88"/>
    <col customWidth="1" min="59" max="59" width="6.75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ht="15.75" customHeight="1">
      <c r="A2" s="149" t="str">
        <f>'Плэй-офф'!B2</f>
        <v>Полуфинал. Игра 1</v>
      </c>
      <c r="B2" s="150" t="s">
        <v>256</v>
      </c>
      <c r="C2" s="41" t="s">
        <v>205</v>
      </c>
      <c r="D2" s="73"/>
      <c r="E2" s="73"/>
      <c r="F2" s="73"/>
      <c r="G2" s="74"/>
      <c r="H2" s="41" t="s">
        <v>206</v>
      </c>
      <c r="I2" s="73"/>
      <c r="J2" s="73"/>
      <c r="K2" s="73"/>
      <c r="L2" s="74"/>
      <c r="M2" s="41" t="s">
        <v>207</v>
      </c>
      <c r="N2" s="73"/>
      <c r="O2" s="73"/>
      <c r="P2" s="73"/>
      <c r="Q2" s="74"/>
      <c r="R2" s="41" t="s">
        <v>208</v>
      </c>
      <c r="S2" s="73"/>
      <c r="T2" s="73"/>
      <c r="U2" s="73"/>
      <c r="V2" s="74"/>
      <c r="W2" s="41" t="s">
        <v>209</v>
      </c>
      <c r="X2" s="73"/>
      <c r="Y2" s="73"/>
      <c r="Z2" s="73"/>
      <c r="AA2" s="74"/>
      <c r="AB2" s="41" t="s">
        <v>210</v>
      </c>
      <c r="AC2" s="73"/>
      <c r="AD2" s="73"/>
      <c r="AE2" s="73"/>
      <c r="AF2" s="74"/>
      <c r="AG2" s="41" t="s">
        <v>211</v>
      </c>
      <c r="AH2" s="73"/>
      <c r="AI2" s="73"/>
      <c r="AJ2" s="73"/>
      <c r="AK2" s="74"/>
      <c r="AL2" s="41" t="s">
        <v>257</v>
      </c>
      <c r="AM2" s="73"/>
      <c r="AN2" s="73"/>
      <c r="AO2" s="73"/>
      <c r="AP2" s="74"/>
      <c r="AQ2" s="151" t="s">
        <v>258</v>
      </c>
      <c r="BA2" s="57" t="s">
        <v>212</v>
      </c>
      <c r="BB2" s="41" t="s">
        <v>259</v>
      </c>
      <c r="BC2" s="73"/>
      <c r="BD2" s="73"/>
      <c r="BE2" s="73"/>
      <c r="BF2" s="74"/>
      <c r="BG2" s="150" t="s">
        <v>256</v>
      </c>
    </row>
    <row r="3" ht="15.75" customHeight="1">
      <c r="A3" s="76"/>
      <c r="B3" s="76"/>
      <c r="C3" s="152">
        <v>10.0</v>
      </c>
      <c r="D3" s="152">
        <v>20.0</v>
      </c>
      <c r="E3" s="152">
        <v>30.0</v>
      </c>
      <c r="F3" s="152">
        <v>40.0</v>
      </c>
      <c r="G3" s="152">
        <v>50.0</v>
      </c>
      <c r="H3" s="152">
        <v>10.0</v>
      </c>
      <c r="I3" s="152">
        <v>20.0</v>
      </c>
      <c r="J3" s="152">
        <v>30.0</v>
      </c>
      <c r="K3" s="152">
        <v>40.0</v>
      </c>
      <c r="L3" s="152">
        <v>50.0</v>
      </c>
      <c r="M3" s="152">
        <v>10.0</v>
      </c>
      <c r="N3" s="152">
        <v>20.0</v>
      </c>
      <c r="O3" s="152">
        <v>30.0</v>
      </c>
      <c r="P3" s="152">
        <v>40.0</v>
      </c>
      <c r="Q3" s="152">
        <v>50.0</v>
      </c>
      <c r="R3" s="152">
        <v>10.0</v>
      </c>
      <c r="S3" s="152">
        <v>20.0</v>
      </c>
      <c r="T3" s="152">
        <v>30.0</v>
      </c>
      <c r="U3" s="152">
        <v>40.0</v>
      </c>
      <c r="V3" s="152">
        <v>50.0</v>
      </c>
      <c r="W3" s="152">
        <v>10.0</v>
      </c>
      <c r="X3" s="152">
        <v>20.0</v>
      </c>
      <c r="Y3" s="152">
        <v>30.0</v>
      </c>
      <c r="Z3" s="152">
        <v>40.0</v>
      </c>
      <c r="AA3" s="152">
        <v>50.0</v>
      </c>
      <c r="AB3" s="152">
        <v>10.0</v>
      </c>
      <c r="AC3" s="152">
        <v>20.0</v>
      </c>
      <c r="AD3" s="152">
        <v>30.0</v>
      </c>
      <c r="AE3" s="152">
        <v>40.0</v>
      </c>
      <c r="AF3" s="152">
        <v>50.0</v>
      </c>
      <c r="AG3" s="152">
        <v>10.0</v>
      </c>
      <c r="AH3" s="152">
        <v>20.0</v>
      </c>
      <c r="AI3" s="152">
        <v>30.0</v>
      </c>
      <c r="AJ3" s="152">
        <v>40.0</v>
      </c>
      <c r="AK3" s="152">
        <v>50.0</v>
      </c>
      <c r="AL3" s="152">
        <v>10.0</v>
      </c>
      <c r="AM3" s="152">
        <v>20.0</v>
      </c>
      <c r="AN3" s="152">
        <v>30.0</v>
      </c>
      <c r="AO3" s="152">
        <v>40.0</v>
      </c>
      <c r="AP3" s="152">
        <v>50.0</v>
      </c>
      <c r="BB3" s="152">
        <v>10.0</v>
      </c>
      <c r="BC3" s="152">
        <v>20.0</v>
      </c>
      <c r="BD3" s="152">
        <v>30.0</v>
      </c>
      <c r="BE3" s="152">
        <v>40.0</v>
      </c>
      <c r="BF3" s="152">
        <v>50.0</v>
      </c>
      <c r="BG3" s="76"/>
    </row>
    <row r="4" ht="15.75" customHeight="1">
      <c r="A4" s="40"/>
      <c r="B4" s="40">
        <f t="shared" ref="B4:B7" si="1">SUMPRODUCT(C4:AP4,$C$3:$AP$3)</f>
        <v>0</v>
      </c>
      <c r="C4" s="40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  <c r="P4" s="153"/>
      <c r="Q4" s="153"/>
      <c r="R4" s="40"/>
      <c r="S4" s="153"/>
      <c r="T4" s="153"/>
      <c r="U4" s="153"/>
      <c r="V4" s="153"/>
      <c r="W4" s="40"/>
      <c r="X4" s="153"/>
      <c r="Y4" s="154"/>
      <c r="Z4" s="153"/>
      <c r="AA4" s="153"/>
      <c r="AB4" s="40"/>
      <c r="AC4" s="40"/>
      <c r="AD4" s="153"/>
      <c r="AE4" s="40"/>
      <c r="AF4" s="153"/>
      <c r="AG4" s="40"/>
      <c r="AH4" s="40"/>
      <c r="AI4" s="40"/>
      <c r="AJ4" s="40"/>
      <c r="AK4" s="40"/>
      <c r="AL4" s="40"/>
      <c r="AM4" s="154"/>
      <c r="AN4" s="153"/>
      <c r="AO4" s="153"/>
      <c r="AP4" s="154"/>
      <c r="BA4" s="57">
        <f t="shared" ref="BA4:BA7" si="2">SUMIF(C4:AP4,"&gt;0",$C$3:$AP$3)</f>
        <v>0</v>
      </c>
      <c r="BB4" s="40"/>
      <c r="BC4" s="154"/>
      <c r="BD4" s="153"/>
      <c r="BE4" s="153"/>
      <c r="BF4" s="154"/>
      <c r="BG4" s="40">
        <f t="shared" ref="BG4:BG7" si="3">SUMPRODUCT(BB4:BF4,$BB$3:$BF$3)</f>
        <v>0</v>
      </c>
    </row>
    <row r="5" ht="15.75" customHeight="1">
      <c r="A5" s="40"/>
      <c r="B5" s="40">
        <f t="shared" si="1"/>
        <v>0</v>
      </c>
      <c r="C5" s="153"/>
      <c r="D5" s="153"/>
      <c r="E5" s="153"/>
      <c r="F5" s="154"/>
      <c r="G5" s="153"/>
      <c r="H5" s="153"/>
      <c r="I5" s="153"/>
      <c r="J5" s="153"/>
      <c r="K5" s="153"/>
      <c r="L5" s="153"/>
      <c r="M5" s="154"/>
      <c r="N5" s="153"/>
      <c r="O5" s="153"/>
      <c r="P5" s="153"/>
      <c r="Q5" s="153"/>
      <c r="R5" s="153"/>
      <c r="S5" s="154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4"/>
      <c r="AH5" s="153"/>
      <c r="AI5" s="153"/>
      <c r="AJ5" s="153"/>
      <c r="AK5" s="153"/>
      <c r="AL5" s="154"/>
      <c r="AM5" s="153"/>
      <c r="AN5" s="153"/>
      <c r="AO5" s="153"/>
      <c r="AP5" s="153"/>
      <c r="BA5" s="57">
        <f t="shared" si="2"/>
        <v>0</v>
      </c>
      <c r="BB5" s="154"/>
      <c r="BC5" s="153"/>
      <c r="BD5" s="153"/>
      <c r="BE5" s="153"/>
      <c r="BF5" s="153"/>
      <c r="BG5" s="40">
        <f t="shared" si="3"/>
        <v>0</v>
      </c>
    </row>
    <row r="6" ht="15.75" customHeight="1">
      <c r="A6" s="40"/>
      <c r="B6" s="40">
        <f t="shared" si="1"/>
        <v>0</v>
      </c>
      <c r="C6" s="153"/>
      <c r="D6" s="40"/>
      <c r="E6" s="153"/>
      <c r="F6" s="153"/>
      <c r="G6" s="153"/>
      <c r="H6" s="154"/>
      <c r="I6" s="153"/>
      <c r="J6" s="153"/>
      <c r="K6" s="153"/>
      <c r="L6" s="153"/>
      <c r="M6" s="153"/>
      <c r="N6" s="154"/>
      <c r="O6" s="153"/>
      <c r="P6" s="153"/>
      <c r="Q6" s="153"/>
      <c r="R6" s="153"/>
      <c r="S6" s="153"/>
      <c r="T6" s="153"/>
      <c r="U6" s="154"/>
      <c r="V6" s="153"/>
      <c r="W6" s="153"/>
      <c r="X6" s="154"/>
      <c r="Y6" s="153"/>
      <c r="Z6" s="153"/>
      <c r="AA6" s="153"/>
      <c r="AB6" s="153"/>
      <c r="AC6" s="154"/>
      <c r="AD6" s="153"/>
      <c r="AE6" s="154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BA6" s="57">
        <f t="shared" si="2"/>
        <v>0</v>
      </c>
      <c r="BB6" s="153"/>
      <c r="BC6" s="153"/>
      <c r="BD6" s="153"/>
      <c r="BE6" s="153"/>
      <c r="BF6" s="153"/>
      <c r="BG6" s="40">
        <f t="shared" si="3"/>
        <v>0</v>
      </c>
    </row>
    <row r="7" ht="15.75" customHeight="1">
      <c r="A7" s="40"/>
      <c r="B7" s="40">
        <f t="shared" si="1"/>
        <v>0</v>
      </c>
      <c r="C7" s="153"/>
      <c r="D7" s="154"/>
      <c r="E7" s="153"/>
      <c r="F7" s="153"/>
      <c r="G7" s="153"/>
      <c r="H7" s="153"/>
      <c r="I7" s="154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U7" s="153"/>
      <c r="V7" s="153"/>
      <c r="W7" s="153"/>
      <c r="X7" s="153"/>
      <c r="Y7" s="153"/>
      <c r="Z7" s="153"/>
      <c r="AA7" s="153"/>
      <c r="AB7" s="154"/>
      <c r="AC7" s="153"/>
      <c r="AD7" s="154"/>
      <c r="AE7" s="153"/>
      <c r="AF7" s="153"/>
      <c r="AG7" s="153"/>
      <c r="AH7" s="153"/>
      <c r="AI7" s="153"/>
      <c r="AJ7" s="153"/>
      <c r="AK7" s="153"/>
      <c r="AL7" s="153"/>
      <c r="AM7" s="153"/>
      <c r="AN7" s="154"/>
      <c r="AO7" s="153"/>
      <c r="AP7" s="153"/>
      <c r="BA7" s="57">
        <f t="shared" si="2"/>
        <v>0</v>
      </c>
      <c r="BB7" s="153"/>
      <c r="BC7" s="153"/>
      <c r="BD7" s="154"/>
      <c r="BE7" s="153"/>
      <c r="BF7" s="153"/>
      <c r="BG7" s="40">
        <f t="shared" si="3"/>
        <v>0</v>
      </c>
    </row>
    <row r="8" ht="15.75" customHeight="1">
      <c r="A8" s="149" t="str">
        <f>'Плэй-офф'!B8</f>
        <v>Полуфинал. Игра 2</v>
      </c>
      <c r="B8" s="150" t="s">
        <v>256</v>
      </c>
      <c r="C8" s="41" t="s">
        <v>205</v>
      </c>
      <c r="D8" s="73"/>
      <c r="E8" s="73"/>
      <c r="F8" s="73"/>
      <c r="G8" s="74"/>
      <c r="H8" s="41" t="s">
        <v>206</v>
      </c>
      <c r="I8" s="73"/>
      <c r="J8" s="73"/>
      <c r="K8" s="73"/>
      <c r="L8" s="74"/>
      <c r="M8" s="41" t="s">
        <v>207</v>
      </c>
      <c r="N8" s="73"/>
      <c r="O8" s="73"/>
      <c r="P8" s="73"/>
      <c r="Q8" s="74"/>
      <c r="R8" s="41" t="s">
        <v>208</v>
      </c>
      <c r="S8" s="73"/>
      <c r="T8" s="73"/>
      <c r="U8" s="73"/>
      <c r="V8" s="74"/>
      <c r="W8" s="41" t="s">
        <v>209</v>
      </c>
      <c r="X8" s="73"/>
      <c r="Y8" s="73"/>
      <c r="Z8" s="73"/>
      <c r="AA8" s="74"/>
      <c r="AB8" s="41" t="s">
        <v>210</v>
      </c>
      <c r="AC8" s="73"/>
      <c r="AD8" s="73"/>
      <c r="AE8" s="73"/>
      <c r="AF8" s="74"/>
      <c r="AG8" s="41" t="s">
        <v>211</v>
      </c>
      <c r="AH8" s="73"/>
      <c r="AI8" s="73"/>
      <c r="AJ8" s="73"/>
      <c r="AK8" s="74"/>
      <c r="AL8" s="41" t="s">
        <v>257</v>
      </c>
      <c r="AM8" s="73"/>
      <c r="AN8" s="73"/>
      <c r="AO8" s="73"/>
      <c r="AP8" s="74"/>
      <c r="AQ8" s="151" t="s">
        <v>258</v>
      </c>
      <c r="BA8" s="57" t="s">
        <v>212</v>
      </c>
      <c r="BB8" s="41" t="s">
        <v>259</v>
      </c>
      <c r="BC8" s="73"/>
      <c r="BD8" s="73"/>
      <c r="BE8" s="73"/>
      <c r="BF8" s="74"/>
      <c r="BG8" s="150" t="s">
        <v>256</v>
      </c>
    </row>
    <row r="9" ht="15.75" customHeight="1">
      <c r="A9" s="76"/>
      <c r="B9" s="76"/>
      <c r="C9" s="152">
        <v>10.0</v>
      </c>
      <c r="D9" s="152">
        <v>20.0</v>
      </c>
      <c r="E9" s="152">
        <v>30.0</v>
      </c>
      <c r="F9" s="152">
        <v>40.0</v>
      </c>
      <c r="G9" s="152">
        <v>50.0</v>
      </c>
      <c r="H9" s="152">
        <v>10.0</v>
      </c>
      <c r="I9" s="152">
        <v>20.0</v>
      </c>
      <c r="J9" s="152">
        <v>30.0</v>
      </c>
      <c r="K9" s="152">
        <v>40.0</v>
      </c>
      <c r="L9" s="152">
        <v>50.0</v>
      </c>
      <c r="M9" s="152">
        <v>10.0</v>
      </c>
      <c r="N9" s="152">
        <v>20.0</v>
      </c>
      <c r="O9" s="152">
        <v>30.0</v>
      </c>
      <c r="P9" s="152">
        <v>40.0</v>
      </c>
      <c r="Q9" s="152">
        <v>50.0</v>
      </c>
      <c r="R9" s="152">
        <v>10.0</v>
      </c>
      <c r="S9" s="152">
        <v>20.0</v>
      </c>
      <c r="T9" s="152">
        <v>30.0</v>
      </c>
      <c r="U9" s="152">
        <v>40.0</v>
      </c>
      <c r="V9" s="152">
        <v>50.0</v>
      </c>
      <c r="W9" s="152">
        <v>10.0</v>
      </c>
      <c r="X9" s="152">
        <v>20.0</v>
      </c>
      <c r="Y9" s="152">
        <v>30.0</v>
      </c>
      <c r="Z9" s="152">
        <v>40.0</v>
      </c>
      <c r="AA9" s="152">
        <v>50.0</v>
      </c>
      <c r="AB9" s="152">
        <v>10.0</v>
      </c>
      <c r="AC9" s="152">
        <v>20.0</v>
      </c>
      <c r="AD9" s="152">
        <v>30.0</v>
      </c>
      <c r="AE9" s="152">
        <v>40.0</v>
      </c>
      <c r="AF9" s="152">
        <v>50.0</v>
      </c>
      <c r="AG9" s="152">
        <v>10.0</v>
      </c>
      <c r="AH9" s="152">
        <v>20.0</v>
      </c>
      <c r="AI9" s="152">
        <v>30.0</v>
      </c>
      <c r="AJ9" s="152">
        <v>40.0</v>
      </c>
      <c r="AK9" s="152">
        <v>50.0</v>
      </c>
      <c r="AL9" s="152">
        <v>10.0</v>
      </c>
      <c r="AM9" s="152">
        <v>20.0</v>
      </c>
      <c r="AN9" s="152">
        <v>30.0</v>
      </c>
      <c r="AO9" s="152">
        <v>40.0</v>
      </c>
      <c r="AP9" s="152">
        <v>50.0</v>
      </c>
      <c r="BB9" s="152">
        <v>10.0</v>
      </c>
      <c r="BC9" s="152">
        <v>20.0</v>
      </c>
      <c r="BD9" s="152">
        <v>30.0</v>
      </c>
      <c r="BE9" s="152">
        <v>40.0</v>
      </c>
      <c r="BF9" s="152">
        <v>50.0</v>
      </c>
      <c r="BG9" s="76"/>
    </row>
    <row r="10" ht="15.75" customHeight="1">
      <c r="A10" s="40"/>
      <c r="B10" s="40"/>
      <c r="C10" s="40"/>
      <c r="D10" s="154"/>
      <c r="E10" s="153"/>
      <c r="F10" s="153"/>
      <c r="G10" s="153"/>
      <c r="H10" s="153"/>
      <c r="I10" s="153"/>
      <c r="J10" s="153"/>
      <c r="K10" s="153"/>
      <c r="L10" s="153"/>
      <c r="M10" s="40"/>
      <c r="N10" s="154"/>
      <c r="O10" s="153"/>
      <c r="P10" s="153"/>
      <c r="Q10" s="154"/>
      <c r="R10" s="153"/>
      <c r="S10" s="153"/>
      <c r="T10" s="154"/>
      <c r="U10" s="153"/>
      <c r="V10" s="153"/>
      <c r="W10" s="40"/>
      <c r="X10" s="154"/>
      <c r="Y10" s="153"/>
      <c r="Z10" s="153"/>
      <c r="AA10" s="153"/>
      <c r="AB10" s="40"/>
      <c r="AC10" s="40"/>
      <c r="AD10" s="153"/>
      <c r="AE10" s="40"/>
      <c r="AF10" s="153"/>
      <c r="AG10" s="40"/>
      <c r="AH10" s="40"/>
      <c r="AI10" s="40"/>
      <c r="AJ10" s="153"/>
      <c r="AK10" s="40"/>
      <c r="AL10" s="40"/>
      <c r="AM10" s="153"/>
      <c r="AN10" s="153"/>
      <c r="AO10" s="153"/>
      <c r="AP10" s="153"/>
      <c r="BA10" s="57"/>
      <c r="BB10" s="40"/>
      <c r="BC10" s="153"/>
      <c r="BD10" s="153"/>
      <c r="BE10" s="153"/>
      <c r="BF10" s="153"/>
      <c r="BG10" s="40"/>
    </row>
    <row r="11" ht="15.75" customHeight="1">
      <c r="A11" s="40"/>
      <c r="B11" s="40"/>
      <c r="C11" s="153"/>
      <c r="D11" s="153"/>
      <c r="E11" s="153"/>
      <c r="F11" s="153"/>
      <c r="G11" s="153"/>
      <c r="H11" s="153"/>
      <c r="I11" s="154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4"/>
      <c r="AC11" s="154"/>
      <c r="AD11" s="154"/>
      <c r="AE11" s="153"/>
      <c r="AF11" s="153"/>
      <c r="AG11" s="153"/>
      <c r="AH11" s="153"/>
      <c r="AI11" s="153"/>
      <c r="AJ11" s="153"/>
      <c r="AK11" s="153"/>
      <c r="AL11" s="154"/>
      <c r="AM11" s="40"/>
      <c r="AN11" s="153"/>
      <c r="AO11" s="153"/>
      <c r="AP11" s="153"/>
      <c r="BA11" s="57"/>
      <c r="BB11" s="154"/>
      <c r="BC11" s="40"/>
      <c r="BD11" s="153"/>
      <c r="BE11" s="153"/>
      <c r="BF11" s="153"/>
      <c r="BG11" s="40"/>
    </row>
    <row r="12" ht="15.75" customHeight="1">
      <c r="A12" s="40"/>
      <c r="B12" s="40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4"/>
      <c r="N12" s="153"/>
      <c r="O12" s="153"/>
      <c r="P12" s="153"/>
      <c r="Q12" s="153"/>
      <c r="R12" s="153"/>
      <c r="S12" s="153"/>
      <c r="T12" s="153"/>
      <c r="U12" s="153"/>
      <c r="V12" s="153"/>
      <c r="W12" s="154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4"/>
      <c r="AO12" s="153"/>
      <c r="AP12" s="153"/>
      <c r="BA12" s="57"/>
      <c r="BB12" s="153"/>
      <c r="BC12" s="153"/>
      <c r="BD12" s="154"/>
      <c r="BE12" s="153"/>
      <c r="BF12" s="153"/>
      <c r="BG12" s="40"/>
    </row>
    <row r="13" ht="15.75" customHeight="1">
      <c r="A13" s="40"/>
      <c r="B13" s="40"/>
      <c r="C13" s="154"/>
      <c r="D13" s="153"/>
      <c r="E13" s="153"/>
      <c r="F13" s="153"/>
      <c r="G13" s="153"/>
      <c r="H13" s="154"/>
      <c r="I13" s="153"/>
      <c r="J13" s="153"/>
      <c r="K13" s="153"/>
      <c r="L13" s="153"/>
      <c r="M13" s="153"/>
      <c r="N13" s="153"/>
      <c r="O13" s="153"/>
      <c r="P13" s="153"/>
      <c r="Q13" s="153"/>
      <c r="R13" s="154"/>
      <c r="S13" s="154"/>
      <c r="T13" s="153"/>
      <c r="U13" s="153"/>
      <c r="V13" s="153"/>
      <c r="W13" s="153"/>
      <c r="X13" s="153"/>
      <c r="Y13" s="153"/>
      <c r="Z13" s="153"/>
      <c r="AA13" s="154"/>
      <c r="AB13" s="153"/>
      <c r="AC13" s="153"/>
      <c r="AD13" s="153"/>
      <c r="AE13" s="153"/>
      <c r="AF13" s="153"/>
      <c r="AG13" s="154"/>
      <c r="AH13" s="153"/>
      <c r="AI13" s="154"/>
      <c r="AJ13" s="153"/>
      <c r="AK13" s="153"/>
      <c r="AL13" s="153"/>
      <c r="AM13" s="153"/>
      <c r="AN13" s="153"/>
      <c r="AO13" s="153"/>
      <c r="AP13" s="153"/>
      <c r="BA13" s="57"/>
      <c r="BB13" s="153"/>
      <c r="BC13" s="153"/>
      <c r="BD13" s="153"/>
      <c r="BE13" s="153"/>
      <c r="BF13" s="153"/>
      <c r="BG13" s="40"/>
    </row>
    <row r="14" ht="15.75" customHeight="1">
      <c r="A14" s="149" t="str">
        <f>'Плэй-офф'!F2</f>
        <v>Малый финал</v>
      </c>
      <c r="B14" s="150" t="s">
        <v>256</v>
      </c>
      <c r="C14" s="41" t="s">
        <v>205</v>
      </c>
      <c r="D14" s="73"/>
      <c r="E14" s="73"/>
      <c r="F14" s="73"/>
      <c r="G14" s="74"/>
      <c r="H14" s="41" t="s">
        <v>206</v>
      </c>
      <c r="I14" s="73"/>
      <c r="J14" s="73"/>
      <c r="K14" s="73"/>
      <c r="L14" s="74"/>
      <c r="M14" s="41" t="s">
        <v>207</v>
      </c>
      <c r="N14" s="73"/>
      <c r="O14" s="73"/>
      <c r="P14" s="73"/>
      <c r="Q14" s="74"/>
      <c r="R14" s="41" t="s">
        <v>208</v>
      </c>
      <c r="S14" s="73"/>
      <c r="T14" s="73"/>
      <c r="U14" s="73"/>
      <c r="V14" s="74"/>
      <c r="W14" s="41" t="s">
        <v>209</v>
      </c>
      <c r="X14" s="73"/>
      <c r="Y14" s="73"/>
      <c r="Z14" s="73"/>
      <c r="AA14" s="74"/>
      <c r="AB14" s="41" t="s">
        <v>210</v>
      </c>
      <c r="AC14" s="73"/>
      <c r="AD14" s="73"/>
      <c r="AE14" s="73"/>
      <c r="AF14" s="74"/>
      <c r="AG14" s="41" t="s">
        <v>211</v>
      </c>
      <c r="AH14" s="73"/>
      <c r="AI14" s="73"/>
      <c r="AJ14" s="73"/>
      <c r="AK14" s="74"/>
      <c r="AL14" s="41" t="s">
        <v>257</v>
      </c>
      <c r="AM14" s="73"/>
      <c r="AN14" s="73"/>
      <c r="AO14" s="73"/>
      <c r="AP14" s="74"/>
      <c r="AQ14" s="41" t="s">
        <v>260</v>
      </c>
      <c r="AR14" s="73"/>
      <c r="AS14" s="73"/>
      <c r="AT14" s="73"/>
      <c r="AU14" s="74"/>
      <c r="AV14" s="41" t="s">
        <v>261</v>
      </c>
      <c r="AW14" s="73"/>
      <c r="AX14" s="73"/>
      <c r="AY14" s="73"/>
      <c r="AZ14" s="74"/>
      <c r="BA14" s="57" t="s">
        <v>212</v>
      </c>
      <c r="BB14" s="41" t="s">
        <v>259</v>
      </c>
      <c r="BC14" s="73"/>
      <c r="BD14" s="73"/>
      <c r="BE14" s="73"/>
      <c r="BF14" s="74"/>
      <c r="BG14" s="150" t="s">
        <v>256</v>
      </c>
    </row>
    <row r="15" ht="15.75" customHeight="1">
      <c r="A15" s="76"/>
      <c r="B15" s="76"/>
      <c r="C15" s="152">
        <v>10.0</v>
      </c>
      <c r="D15" s="152">
        <v>20.0</v>
      </c>
      <c r="E15" s="152">
        <v>30.0</v>
      </c>
      <c r="F15" s="152">
        <v>40.0</v>
      </c>
      <c r="G15" s="152">
        <v>50.0</v>
      </c>
      <c r="H15" s="152">
        <v>10.0</v>
      </c>
      <c r="I15" s="152">
        <v>20.0</v>
      </c>
      <c r="J15" s="152">
        <v>30.0</v>
      </c>
      <c r="K15" s="152">
        <v>40.0</v>
      </c>
      <c r="L15" s="152">
        <v>50.0</v>
      </c>
      <c r="M15" s="152">
        <v>10.0</v>
      </c>
      <c r="N15" s="152">
        <v>20.0</v>
      </c>
      <c r="O15" s="152">
        <v>30.0</v>
      </c>
      <c r="P15" s="152">
        <v>40.0</v>
      </c>
      <c r="Q15" s="152">
        <v>50.0</v>
      </c>
      <c r="R15" s="152">
        <v>10.0</v>
      </c>
      <c r="S15" s="152">
        <v>20.0</v>
      </c>
      <c r="T15" s="152">
        <v>30.0</v>
      </c>
      <c r="U15" s="152">
        <v>40.0</v>
      </c>
      <c r="V15" s="152">
        <v>50.0</v>
      </c>
      <c r="W15" s="152">
        <v>10.0</v>
      </c>
      <c r="X15" s="152">
        <v>20.0</v>
      </c>
      <c r="Y15" s="152">
        <v>30.0</v>
      </c>
      <c r="Z15" s="152">
        <v>40.0</v>
      </c>
      <c r="AA15" s="152">
        <v>50.0</v>
      </c>
      <c r="AB15" s="152">
        <v>10.0</v>
      </c>
      <c r="AC15" s="152">
        <v>20.0</v>
      </c>
      <c r="AD15" s="152">
        <v>30.0</v>
      </c>
      <c r="AE15" s="152">
        <v>40.0</v>
      </c>
      <c r="AF15" s="152">
        <v>50.0</v>
      </c>
      <c r="AG15" s="152">
        <v>10.0</v>
      </c>
      <c r="AH15" s="152">
        <v>20.0</v>
      </c>
      <c r="AI15" s="152">
        <v>30.0</v>
      </c>
      <c r="AJ15" s="152">
        <v>40.0</v>
      </c>
      <c r="AK15" s="152">
        <v>50.0</v>
      </c>
      <c r="AL15" s="152">
        <v>10.0</v>
      </c>
      <c r="AM15" s="152">
        <v>20.0</v>
      </c>
      <c r="AN15" s="152">
        <v>30.0</v>
      </c>
      <c r="AO15" s="152">
        <v>40.0</v>
      </c>
      <c r="AP15" s="152">
        <v>50.0</v>
      </c>
      <c r="AQ15" s="152">
        <v>10.0</v>
      </c>
      <c r="AR15" s="152">
        <v>20.0</v>
      </c>
      <c r="AS15" s="152">
        <v>30.0</v>
      </c>
      <c r="AT15" s="152">
        <v>40.0</v>
      </c>
      <c r="AU15" s="152">
        <v>50.0</v>
      </c>
      <c r="AV15" s="152">
        <v>10.0</v>
      </c>
      <c r="AW15" s="152">
        <v>20.0</v>
      </c>
      <c r="AX15" s="152">
        <v>30.0</v>
      </c>
      <c r="AY15" s="152">
        <v>40.0</v>
      </c>
      <c r="AZ15" s="152">
        <v>50.0</v>
      </c>
      <c r="BB15" s="152">
        <v>10.0</v>
      </c>
      <c r="BC15" s="152">
        <v>20.0</v>
      </c>
      <c r="BD15" s="152">
        <v>30.0</v>
      </c>
      <c r="BE15" s="152">
        <v>40.0</v>
      </c>
      <c r="BF15" s="152">
        <v>50.0</v>
      </c>
      <c r="BG15" s="76"/>
    </row>
    <row r="16" ht="15.75" customHeight="1">
      <c r="A16" s="40"/>
      <c r="B16" s="40"/>
      <c r="C16" s="153"/>
      <c r="D16" s="153"/>
      <c r="E16" s="153"/>
      <c r="F16" s="153"/>
      <c r="G16" s="154"/>
      <c r="H16" s="154"/>
      <c r="I16" s="153"/>
      <c r="J16" s="153"/>
      <c r="K16" s="153"/>
      <c r="L16" s="153"/>
      <c r="M16" s="153"/>
      <c r="N16" s="153"/>
      <c r="O16" s="154"/>
      <c r="P16" s="153"/>
      <c r="Q16" s="153"/>
      <c r="R16" s="154"/>
      <c r="S16" s="153"/>
      <c r="T16" s="153"/>
      <c r="U16" s="153"/>
      <c r="V16" s="153"/>
      <c r="W16" s="154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4"/>
      <c r="AO16" s="153"/>
      <c r="AP16" s="153"/>
      <c r="AQ16" s="153"/>
      <c r="AR16" s="153"/>
      <c r="AS16" s="153"/>
      <c r="AT16" s="153"/>
      <c r="AU16" s="153"/>
      <c r="AV16" s="153"/>
      <c r="AW16" s="153"/>
      <c r="AX16" s="154"/>
      <c r="AY16" s="153"/>
      <c r="AZ16" s="153"/>
      <c r="BA16" s="57"/>
      <c r="BB16" s="153"/>
      <c r="BC16" s="153"/>
      <c r="BD16" s="154"/>
      <c r="BE16" s="153"/>
      <c r="BF16" s="153"/>
      <c r="BG16" s="40"/>
    </row>
    <row r="17" ht="15.75" customHeight="1">
      <c r="A17" s="40"/>
      <c r="B17" s="40"/>
      <c r="C17" s="153"/>
      <c r="D17" s="154"/>
      <c r="E17" s="153"/>
      <c r="F17" s="154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4"/>
      <c r="Z17" s="153"/>
      <c r="AA17" s="154"/>
      <c r="AB17" s="153"/>
      <c r="AC17" s="154"/>
      <c r="AD17" s="153"/>
      <c r="AE17" s="154"/>
      <c r="AF17" s="153"/>
      <c r="AG17" s="153"/>
      <c r="AH17" s="153"/>
      <c r="AI17" s="153"/>
      <c r="AJ17" s="153"/>
      <c r="AK17" s="153"/>
      <c r="AL17" s="154"/>
      <c r="AM17" s="154"/>
      <c r="AN17" s="153"/>
      <c r="AO17" s="153"/>
      <c r="AP17" s="153"/>
      <c r="AQ17" s="153"/>
      <c r="AR17" s="153"/>
      <c r="AS17" s="153"/>
      <c r="AT17" s="153"/>
      <c r="AU17" s="153"/>
      <c r="AV17" s="154"/>
      <c r="AW17" s="154"/>
      <c r="AX17" s="153"/>
      <c r="AY17" s="153"/>
      <c r="AZ17" s="153"/>
      <c r="BA17" s="57"/>
      <c r="BB17" s="154"/>
      <c r="BC17" s="154"/>
      <c r="BD17" s="153"/>
      <c r="BE17" s="153"/>
      <c r="BF17" s="153"/>
      <c r="BG17" s="40"/>
    </row>
    <row r="18" ht="15.75" customHeight="1">
      <c r="A18" s="40"/>
      <c r="B18" s="40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4"/>
      <c r="X18" s="153"/>
      <c r="Y18" s="153"/>
      <c r="Z18" s="153"/>
      <c r="AA18" s="153"/>
      <c r="AB18" s="154"/>
      <c r="AC18" s="154"/>
      <c r="AD18" s="154"/>
      <c r="AE18" s="153"/>
      <c r="AF18" s="153"/>
      <c r="AG18" s="154"/>
      <c r="AH18" s="154"/>
      <c r="AI18" s="153"/>
      <c r="AJ18" s="153"/>
      <c r="AK18" s="153"/>
      <c r="AL18" s="153"/>
      <c r="AM18" s="153"/>
      <c r="AN18" s="153"/>
      <c r="AO18" s="153"/>
      <c r="AP18" s="153"/>
      <c r="AQ18" s="154"/>
      <c r="AR18" s="154"/>
      <c r="AS18" s="153"/>
      <c r="AT18" s="153"/>
      <c r="AU18" s="153"/>
      <c r="AV18" s="153"/>
      <c r="AW18" s="153"/>
      <c r="AX18" s="153"/>
      <c r="AY18" s="153"/>
      <c r="AZ18" s="153"/>
      <c r="BA18" s="57"/>
      <c r="BB18" s="153"/>
      <c r="BC18" s="153"/>
      <c r="BD18" s="153"/>
      <c r="BE18" s="153"/>
      <c r="BF18" s="153"/>
      <c r="BG18" s="40"/>
    </row>
    <row r="19" ht="15.75" customHeight="1">
      <c r="A19" s="40"/>
      <c r="B19" s="40"/>
      <c r="C19" s="154"/>
      <c r="D19" s="153"/>
      <c r="E19" s="153"/>
      <c r="F19" s="153"/>
      <c r="G19" s="154"/>
      <c r="H19" s="154"/>
      <c r="I19" s="153"/>
      <c r="J19" s="153"/>
      <c r="K19" s="153"/>
      <c r="L19" s="153"/>
      <c r="M19" s="153"/>
      <c r="N19" s="154"/>
      <c r="O19" s="153"/>
      <c r="P19" s="153"/>
      <c r="Q19" s="153"/>
      <c r="R19" s="153"/>
      <c r="S19" s="154"/>
      <c r="T19" s="153"/>
      <c r="U19" s="153"/>
      <c r="V19" s="153"/>
      <c r="W19" s="153"/>
      <c r="X19" s="154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4"/>
      <c r="AQ19" s="153"/>
      <c r="AR19" s="153"/>
      <c r="AS19" s="153"/>
      <c r="AT19" s="153"/>
      <c r="AU19" s="153"/>
      <c r="AV19" s="153"/>
      <c r="AW19" s="153"/>
      <c r="AX19" s="153"/>
      <c r="AY19" s="153"/>
      <c r="AZ19" s="154"/>
      <c r="BA19" s="57"/>
      <c r="BB19" s="153"/>
      <c r="BC19" s="153"/>
      <c r="BD19" s="153"/>
      <c r="BE19" s="153"/>
      <c r="BF19" s="154"/>
      <c r="BG19" s="40"/>
    </row>
    <row r="20" ht="15.75" customHeight="1">
      <c r="A20" s="149" t="str">
        <f>'Плэй-офф'!F8</f>
        <v>Грандфинал</v>
      </c>
      <c r="B20" s="150" t="s">
        <v>256</v>
      </c>
      <c r="C20" s="41" t="s">
        <v>205</v>
      </c>
      <c r="D20" s="73"/>
      <c r="E20" s="73"/>
      <c r="F20" s="73"/>
      <c r="G20" s="74"/>
      <c r="H20" s="41" t="s">
        <v>206</v>
      </c>
      <c r="I20" s="73"/>
      <c r="J20" s="73"/>
      <c r="K20" s="73"/>
      <c r="L20" s="74"/>
      <c r="M20" s="41" t="s">
        <v>207</v>
      </c>
      <c r="N20" s="73"/>
      <c r="O20" s="73"/>
      <c r="P20" s="73"/>
      <c r="Q20" s="74"/>
      <c r="R20" s="41" t="s">
        <v>208</v>
      </c>
      <c r="S20" s="73"/>
      <c r="T20" s="73"/>
      <c r="U20" s="73"/>
      <c r="V20" s="74"/>
      <c r="W20" s="41" t="s">
        <v>209</v>
      </c>
      <c r="X20" s="73"/>
      <c r="Y20" s="73"/>
      <c r="Z20" s="73"/>
      <c r="AA20" s="74"/>
      <c r="AB20" s="41" t="s">
        <v>210</v>
      </c>
      <c r="AC20" s="73"/>
      <c r="AD20" s="73"/>
      <c r="AE20" s="73"/>
      <c r="AF20" s="74"/>
      <c r="AG20" s="41" t="s">
        <v>211</v>
      </c>
      <c r="AH20" s="73"/>
      <c r="AI20" s="73"/>
      <c r="AJ20" s="73"/>
      <c r="AK20" s="74"/>
      <c r="AL20" s="41" t="s">
        <v>257</v>
      </c>
      <c r="AM20" s="73"/>
      <c r="AN20" s="73"/>
      <c r="AO20" s="73"/>
      <c r="AP20" s="74"/>
      <c r="AQ20" s="41" t="s">
        <v>260</v>
      </c>
      <c r="AR20" s="73"/>
      <c r="AS20" s="73"/>
      <c r="AT20" s="73"/>
      <c r="AU20" s="74"/>
      <c r="AV20" s="41" t="s">
        <v>261</v>
      </c>
      <c r="AW20" s="73"/>
      <c r="AX20" s="73"/>
      <c r="AY20" s="73"/>
      <c r="AZ20" s="74"/>
      <c r="BA20" s="57" t="s">
        <v>212</v>
      </c>
      <c r="BB20" s="41" t="s">
        <v>259</v>
      </c>
      <c r="BC20" s="73"/>
      <c r="BD20" s="73"/>
      <c r="BE20" s="73"/>
      <c r="BF20" s="74"/>
      <c r="BG20" s="150" t="s">
        <v>256</v>
      </c>
    </row>
    <row r="21" ht="15.75" customHeight="1">
      <c r="A21" s="76"/>
      <c r="B21" s="76"/>
      <c r="C21" s="152">
        <v>10.0</v>
      </c>
      <c r="D21" s="152">
        <v>20.0</v>
      </c>
      <c r="E21" s="152">
        <v>30.0</v>
      </c>
      <c r="F21" s="152">
        <v>40.0</v>
      </c>
      <c r="G21" s="152">
        <v>50.0</v>
      </c>
      <c r="H21" s="152">
        <v>10.0</v>
      </c>
      <c r="I21" s="152">
        <v>20.0</v>
      </c>
      <c r="J21" s="152">
        <v>30.0</v>
      </c>
      <c r="K21" s="152">
        <v>40.0</v>
      </c>
      <c r="L21" s="152">
        <v>50.0</v>
      </c>
      <c r="M21" s="152">
        <v>10.0</v>
      </c>
      <c r="N21" s="152">
        <v>20.0</v>
      </c>
      <c r="O21" s="152">
        <v>30.0</v>
      </c>
      <c r="P21" s="152">
        <v>40.0</v>
      </c>
      <c r="Q21" s="152">
        <v>50.0</v>
      </c>
      <c r="R21" s="152">
        <v>10.0</v>
      </c>
      <c r="S21" s="152">
        <v>20.0</v>
      </c>
      <c r="T21" s="152">
        <v>30.0</v>
      </c>
      <c r="U21" s="152">
        <v>40.0</v>
      </c>
      <c r="V21" s="152">
        <v>50.0</v>
      </c>
      <c r="W21" s="152">
        <v>10.0</v>
      </c>
      <c r="X21" s="152">
        <v>20.0</v>
      </c>
      <c r="Y21" s="152">
        <v>30.0</v>
      </c>
      <c r="Z21" s="152">
        <v>40.0</v>
      </c>
      <c r="AA21" s="152">
        <v>50.0</v>
      </c>
      <c r="AB21" s="152">
        <v>10.0</v>
      </c>
      <c r="AC21" s="152">
        <v>20.0</v>
      </c>
      <c r="AD21" s="152">
        <v>30.0</v>
      </c>
      <c r="AE21" s="152">
        <v>40.0</v>
      </c>
      <c r="AF21" s="152">
        <v>50.0</v>
      </c>
      <c r="AG21" s="152">
        <v>10.0</v>
      </c>
      <c r="AH21" s="152">
        <v>20.0</v>
      </c>
      <c r="AI21" s="152">
        <v>30.0</v>
      </c>
      <c r="AJ21" s="152">
        <v>40.0</v>
      </c>
      <c r="AK21" s="152">
        <v>50.0</v>
      </c>
      <c r="AL21" s="152">
        <v>10.0</v>
      </c>
      <c r="AM21" s="152">
        <v>20.0</v>
      </c>
      <c r="AN21" s="152">
        <v>30.0</v>
      </c>
      <c r="AO21" s="152">
        <v>40.0</v>
      </c>
      <c r="AP21" s="152">
        <v>50.0</v>
      </c>
      <c r="AQ21" s="152">
        <v>10.0</v>
      </c>
      <c r="AR21" s="152">
        <v>20.0</v>
      </c>
      <c r="AS21" s="152">
        <v>30.0</v>
      </c>
      <c r="AT21" s="152">
        <v>40.0</v>
      </c>
      <c r="AU21" s="152">
        <v>50.0</v>
      </c>
      <c r="AV21" s="152">
        <v>10.0</v>
      </c>
      <c r="AW21" s="152">
        <v>20.0</v>
      </c>
      <c r="AX21" s="152">
        <v>30.0</v>
      </c>
      <c r="AY21" s="152">
        <v>40.0</v>
      </c>
      <c r="AZ21" s="152">
        <v>50.0</v>
      </c>
      <c r="BB21" s="152">
        <v>10.0</v>
      </c>
      <c r="BC21" s="152">
        <v>20.0</v>
      </c>
      <c r="BD21" s="152">
        <v>30.0</v>
      </c>
      <c r="BE21" s="152">
        <v>40.0</v>
      </c>
      <c r="BF21" s="152">
        <v>50.0</v>
      </c>
      <c r="BG21" s="76"/>
    </row>
    <row r="22" ht="15.75" customHeight="1">
      <c r="A22" s="40"/>
      <c r="B22" s="40"/>
      <c r="C22" s="40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40"/>
      <c r="S22" s="153"/>
      <c r="T22" s="153"/>
      <c r="U22" s="153"/>
      <c r="V22" s="154"/>
      <c r="W22" s="153"/>
      <c r="X22" s="153"/>
      <c r="Y22" s="153"/>
      <c r="Z22" s="153"/>
      <c r="AA22" s="153"/>
      <c r="AB22" s="40"/>
      <c r="AC22" s="40"/>
      <c r="AD22" s="153"/>
      <c r="AE22" s="40"/>
      <c r="AF22" s="153"/>
      <c r="AG22" s="40"/>
      <c r="AH22" s="40"/>
      <c r="AI22" s="40"/>
      <c r="AJ22" s="153"/>
      <c r="AK22" s="153"/>
      <c r="AL22" s="40"/>
      <c r="AM22" s="153"/>
      <c r="AN22" s="154"/>
      <c r="AO22" s="153"/>
      <c r="AP22" s="153"/>
      <c r="AQ22" s="40"/>
      <c r="AR22" s="40"/>
      <c r="AS22" s="40"/>
      <c r="AT22" s="153"/>
      <c r="AU22" s="153"/>
      <c r="AV22" s="40"/>
      <c r="AW22" s="153"/>
      <c r="AX22" s="154"/>
      <c r="AY22" s="153"/>
      <c r="AZ22" s="153"/>
      <c r="BA22" s="57"/>
      <c r="BB22" s="40"/>
      <c r="BC22" s="153"/>
      <c r="BD22" s="154"/>
      <c r="BE22" s="153"/>
      <c r="BF22" s="153"/>
      <c r="BG22" s="40"/>
    </row>
    <row r="23" ht="15.75" customHeight="1">
      <c r="A23" s="40"/>
      <c r="B23" s="40"/>
      <c r="C23" s="154"/>
      <c r="D23" s="154"/>
      <c r="E23" s="153"/>
      <c r="F23" s="153"/>
      <c r="G23" s="153"/>
      <c r="H23" s="154"/>
      <c r="I23" s="153"/>
      <c r="J23" s="153"/>
      <c r="K23" s="153"/>
      <c r="L23" s="153"/>
      <c r="M23" s="154"/>
      <c r="N23" s="40"/>
      <c r="O23" s="154"/>
      <c r="P23" s="153"/>
      <c r="Q23" s="153"/>
      <c r="R23" s="153"/>
      <c r="S23" s="154"/>
      <c r="T23" s="153"/>
      <c r="U23" s="153"/>
      <c r="V23" s="153"/>
      <c r="W23" s="153"/>
      <c r="X23" s="153"/>
      <c r="Y23" s="153"/>
      <c r="Z23" s="154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40"/>
      <c r="AN23" s="153"/>
      <c r="AO23" s="153"/>
      <c r="AP23" s="153"/>
      <c r="AQ23" s="153"/>
      <c r="AR23" s="153"/>
      <c r="AS23" s="153"/>
      <c r="AT23" s="153"/>
      <c r="AU23" s="153"/>
      <c r="AV23" s="153"/>
      <c r="AW23" s="40"/>
      <c r="AX23" s="153"/>
      <c r="AY23" s="153"/>
      <c r="AZ23" s="153"/>
      <c r="BA23" s="57"/>
      <c r="BB23" s="153"/>
      <c r="BC23" s="40"/>
      <c r="BD23" s="153"/>
      <c r="BE23" s="153"/>
      <c r="BF23" s="153"/>
      <c r="BG23" s="40"/>
    </row>
    <row r="24" ht="15.75" customHeight="1">
      <c r="A24" s="40"/>
      <c r="B24" s="40"/>
      <c r="C24" s="153"/>
      <c r="D24" s="153"/>
      <c r="E24" s="153"/>
      <c r="F24" s="153"/>
      <c r="G24" s="154"/>
      <c r="H24" s="153"/>
      <c r="I24" s="153"/>
      <c r="J24" s="153"/>
      <c r="K24" s="153"/>
      <c r="L24" s="153"/>
      <c r="M24" s="153"/>
      <c r="N24" s="153"/>
      <c r="O24" s="153"/>
      <c r="P24" s="154"/>
      <c r="Q24" s="153"/>
      <c r="R24" s="154"/>
      <c r="S24" s="154"/>
      <c r="T24" s="153"/>
      <c r="U24" s="154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57"/>
      <c r="BB24" s="153"/>
      <c r="BC24" s="153"/>
      <c r="BD24" s="153"/>
      <c r="BE24" s="153"/>
      <c r="BF24" s="153"/>
      <c r="BG24" s="40"/>
    </row>
    <row r="25" ht="15.75" customHeight="1">
      <c r="A25" s="40"/>
      <c r="B25" s="40"/>
      <c r="C25" s="153"/>
      <c r="D25" s="153"/>
      <c r="E25" s="154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4"/>
      <c r="S25" s="154"/>
      <c r="T25" s="154"/>
      <c r="U25" s="153"/>
      <c r="V25" s="153"/>
      <c r="W25" s="154"/>
      <c r="X25" s="154"/>
      <c r="Y25" s="153"/>
      <c r="Z25" s="153"/>
      <c r="AA25" s="153"/>
      <c r="AB25" s="154"/>
      <c r="AC25" s="153"/>
      <c r="AD25" s="154"/>
      <c r="AE25" s="154"/>
      <c r="AF25" s="153"/>
      <c r="AG25" s="154"/>
      <c r="AH25" s="153"/>
      <c r="AI25" s="153"/>
      <c r="AJ25" s="153"/>
      <c r="AK25" s="153"/>
      <c r="AL25" s="154"/>
      <c r="AM25" s="153"/>
      <c r="AN25" s="153"/>
      <c r="AO25" s="153"/>
      <c r="AP25" s="153"/>
      <c r="AQ25" s="154"/>
      <c r="AR25" s="153"/>
      <c r="AS25" s="153"/>
      <c r="AT25" s="153"/>
      <c r="AU25" s="153"/>
      <c r="AV25" s="154"/>
      <c r="AW25" s="153"/>
      <c r="AX25" s="153"/>
      <c r="AY25" s="153"/>
      <c r="AZ25" s="153"/>
      <c r="BA25" s="57"/>
      <c r="BB25" s="154"/>
      <c r="BC25" s="153"/>
      <c r="BD25" s="153"/>
      <c r="BE25" s="153"/>
      <c r="BF25" s="153"/>
      <c r="BG25" s="40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AB2:AF2"/>
    <mergeCell ref="AG2:AK2"/>
    <mergeCell ref="AL2:AP2"/>
    <mergeCell ref="AQ2:AZ7"/>
    <mergeCell ref="BA2:BA3"/>
    <mergeCell ref="BB2:BF2"/>
    <mergeCell ref="BG2:BG3"/>
    <mergeCell ref="A2:A3"/>
    <mergeCell ref="B2:B3"/>
    <mergeCell ref="C2:G2"/>
    <mergeCell ref="H2:L2"/>
    <mergeCell ref="M2:Q2"/>
    <mergeCell ref="R2:V2"/>
    <mergeCell ref="W2:AA2"/>
    <mergeCell ref="AB8:AF8"/>
    <mergeCell ref="AG8:AK8"/>
    <mergeCell ref="AL8:AP8"/>
    <mergeCell ref="AQ8:AZ13"/>
    <mergeCell ref="BA8:BA9"/>
    <mergeCell ref="BB8:BF8"/>
    <mergeCell ref="BG8:BG9"/>
    <mergeCell ref="A8:A9"/>
    <mergeCell ref="B8:B9"/>
    <mergeCell ref="C8:G8"/>
    <mergeCell ref="H8:L8"/>
    <mergeCell ref="M8:Q8"/>
    <mergeCell ref="R8:V8"/>
    <mergeCell ref="W8:AA8"/>
    <mergeCell ref="AB14:AF14"/>
    <mergeCell ref="AG14:AK14"/>
    <mergeCell ref="AL14:AP14"/>
    <mergeCell ref="AQ14:AU14"/>
    <mergeCell ref="AV14:AZ14"/>
    <mergeCell ref="BA14:BA15"/>
    <mergeCell ref="BB14:BF14"/>
    <mergeCell ref="BG14:BG15"/>
    <mergeCell ref="A14:A15"/>
    <mergeCell ref="B14:B15"/>
    <mergeCell ref="C14:G14"/>
    <mergeCell ref="H14:L14"/>
    <mergeCell ref="M14:Q14"/>
    <mergeCell ref="R14:V14"/>
    <mergeCell ref="W14:AA14"/>
    <mergeCell ref="AB20:AF20"/>
    <mergeCell ref="AG20:AK20"/>
    <mergeCell ref="AL20:AP20"/>
    <mergeCell ref="AQ20:AU20"/>
    <mergeCell ref="AV20:AZ20"/>
    <mergeCell ref="BA20:BA21"/>
    <mergeCell ref="BB20:BF20"/>
    <mergeCell ref="BG20:BG21"/>
    <mergeCell ref="A20:A21"/>
    <mergeCell ref="B20:B21"/>
    <mergeCell ref="C20:G20"/>
    <mergeCell ref="H20:L20"/>
    <mergeCell ref="M20:Q20"/>
    <mergeCell ref="R20:V20"/>
    <mergeCell ref="W20:AA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9.75"/>
    <col customWidth="1" min="5" max="6" width="12.63"/>
  </cols>
  <sheetData>
    <row r="1" ht="15.75" customHeight="1">
      <c r="A1" s="7" t="s">
        <v>4</v>
      </c>
      <c r="B1" s="7" t="s">
        <v>5</v>
      </c>
      <c r="C1" s="8"/>
      <c r="D1" s="7"/>
    </row>
    <row r="2" ht="15.75" customHeight="1">
      <c r="A2" s="9" t="s">
        <v>6</v>
      </c>
      <c r="B2" s="9" t="s">
        <v>7</v>
      </c>
      <c r="C2" s="10" t="s">
        <v>8</v>
      </c>
      <c r="D2" s="11"/>
    </row>
    <row r="3" ht="15.75" customHeight="1">
      <c r="A3" s="9" t="s">
        <v>9</v>
      </c>
      <c r="B3" s="9" t="s">
        <v>7</v>
      </c>
      <c r="C3" s="12" t="s">
        <v>10</v>
      </c>
      <c r="D3" s="8"/>
    </row>
    <row r="4" ht="15.75" customHeight="1">
      <c r="A4" s="9" t="s">
        <v>11</v>
      </c>
      <c r="B4" s="9" t="s">
        <v>7</v>
      </c>
      <c r="C4" s="13" t="s">
        <v>12</v>
      </c>
      <c r="D4" s="8"/>
    </row>
    <row r="5" ht="15.75" customHeight="1">
      <c r="A5" s="9" t="s">
        <v>13</v>
      </c>
      <c r="B5" s="9" t="s">
        <v>7</v>
      </c>
      <c r="C5" s="14">
        <v>128.0</v>
      </c>
      <c r="D5" s="8"/>
    </row>
    <row r="6" ht="15.75" customHeight="1">
      <c r="A6" s="9" t="s">
        <v>14</v>
      </c>
      <c r="B6" s="9" t="s">
        <v>7</v>
      </c>
      <c r="C6" s="8"/>
      <c r="D6" s="8"/>
    </row>
    <row r="7" ht="15.75" customHeight="1">
      <c r="A7" s="9" t="s">
        <v>15</v>
      </c>
      <c r="B7" s="9" t="s">
        <v>7</v>
      </c>
      <c r="C7" s="8"/>
      <c r="D7" s="8"/>
    </row>
    <row r="8" ht="15.75" customHeight="1">
      <c r="A8" s="9" t="s">
        <v>16</v>
      </c>
      <c r="B8" s="9" t="s">
        <v>7</v>
      </c>
      <c r="C8" s="8"/>
      <c r="D8" s="8"/>
    </row>
    <row r="9" ht="15.75" customHeight="1">
      <c r="A9" s="9" t="s">
        <v>17</v>
      </c>
      <c r="B9" s="9" t="s">
        <v>7</v>
      </c>
      <c r="C9" s="8"/>
      <c r="D9" s="8"/>
    </row>
    <row r="10" ht="15.75" customHeight="1">
      <c r="A10" s="9" t="s">
        <v>18</v>
      </c>
      <c r="B10" s="9" t="s">
        <v>7</v>
      </c>
      <c r="D10" s="8"/>
    </row>
    <row r="11" ht="15.75" customHeight="1">
      <c r="A11" s="15" t="s">
        <v>19</v>
      </c>
      <c r="B11" s="9" t="s">
        <v>7</v>
      </c>
      <c r="C11" s="16"/>
      <c r="D11" s="16"/>
    </row>
    <row r="12" ht="15.75" customHeight="1">
      <c r="A12" s="15" t="s">
        <v>20</v>
      </c>
      <c r="B12" s="9" t="s">
        <v>7</v>
      </c>
      <c r="C12" s="16"/>
      <c r="D12" s="16"/>
    </row>
    <row r="13" ht="15.75" customHeight="1">
      <c r="A13" s="15" t="s">
        <v>21</v>
      </c>
      <c r="B13" s="9" t="s">
        <v>7</v>
      </c>
      <c r="C13" s="16"/>
      <c r="D13" s="16"/>
    </row>
    <row r="14" ht="15.75" customHeight="1">
      <c r="A14" s="15" t="s">
        <v>22</v>
      </c>
      <c r="B14" s="9" t="s">
        <v>7</v>
      </c>
      <c r="C14" s="16"/>
      <c r="D14" s="16"/>
    </row>
    <row r="15" ht="15.75" customHeight="1">
      <c r="A15" s="15" t="s">
        <v>23</v>
      </c>
      <c r="B15" s="9" t="s">
        <v>7</v>
      </c>
      <c r="C15" s="16"/>
      <c r="D15" s="16"/>
    </row>
    <row r="16" ht="15.75" customHeight="1">
      <c r="A16" s="15" t="s">
        <v>24</v>
      </c>
      <c r="B16" s="9" t="s">
        <v>7</v>
      </c>
      <c r="C16" s="16"/>
      <c r="D16" s="16"/>
    </row>
    <row r="17" ht="15.75" customHeight="1">
      <c r="A17" s="15" t="s">
        <v>25</v>
      </c>
      <c r="B17" s="9" t="s">
        <v>7</v>
      </c>
      <c r="C17" s="16"/>
      <c r="D17" s="16"/>
    </row>
    <row r="18" ht="15.75" customHeight="1">
      <c r="A18" s="9" t="s">
        <v>26</v>
      </c>
      <c r="B18" s="9" t="s">
        <v>7</v>
      </c>
      <c r="D18" s="8"/>
    </row>
    <row r="19" ht="15.75" customHeight="1">
      <c r="A19" s="15" t="s">
        <v>27</v>
      </c>
      <c r="B19" s="9" t="s">
        <v>7</v>
      </c>
      <c r="C19" s="8"/>
      <c r="D19" s="8"/>
    </row>
    <row r="20" ht="15.75" customHeight="1">
      <c r="A20" s="15" t="s">
        <v>28</v>
      </c>
      <c r="B20" s="9" t="s">
        <v>7</v>
      </c>
      <c r="C20" s="16"/>
      <c r="D20" s="16"/>
    </row>
    <row r="21" ht="15.75" customHeight="1">
      <c r="A21" s="9" t="s">
        <v>29</v>
      </c>
      <c r="B21" s="9" t="s">
        <v>7</v>
      </c>
      <c r="C21" s="8"/>
      <c r="D21" s="8"/>
    </row>
    <row r="22" ht="15.75" customHeight="1">
      <c r="A22" s="9" t="s">
        <v>30</v>
      </c>
      <c r="B22" s="9" t="s">
        <v>7</v>
      </c>
      <c r="C22" s="8"/>
      <c r="D22" s="8"/>
    </row>
    <row r="23" ht="15.75" customHeight="1">
      <c r="A23" s="9" t="s">
        <v>31</v>
      </c>
      <c r="B23" s="9" t="s">
        <v>7</v>
      </c>
      <c r="C23" s="8"/>
      <c r="D23" s="8"/>
    </row>
    <row r="24" ht="15.75" customHeight="1">
      <c r="A24" s="9" t="s">
        <v>32</v>
      </c>
      <c r="B24" s="9" t="s">
        <v>7</v>
      </c>
      <c r="C24" s="8"/>
      <c r="D24" s="8"/>
    </row>
    <row r="25" ht="15.75" customHeight="1">
      <c r="A25" s="9" t="s">
        <v>33</v>
      </c>
      <c r="B25" s="9" t="s">
        <v>7</v>
      </c>
      <c r="C25" s="8"/>
      <c r="D25" s="8"/>
    </row>
    <row r="26" ht="15.75" customHeight="1">
      <c r="A26" s="9" t="s">
        <v>34</v>
      </c>
      <c r="B26" s="9" t="s">
        <v>7</v>
      </c>
      <c r="C26" s="8"/>
      <c r="D26" s="8"/>
    </row>
    <row r="27" ht="15.75" customHeight="1">
      <c r="A27" s="15" t="s">
        <v>35</v>
      </c>
      <c r="B27" s="9" t="s">
        <v>7</v>
      </c>
      <c r="C27" s="8"/>
      <c r="D27" s="8"/>
    </row>
    <row r="28" ht="15.75" customHeight="1">
      <c r="A28" s="15" t="s">
        <v>36</v>
      </c>
      <c r="B28" s="9" t="s">
        <v>7</v>
      </c>
      <c r="C28" s="8"/>
      <c r="D28" s="8"/>
    </row>
    <row r="29" ht="15.75" customHeight="1">
      <c r="A29" s="15" t="s">
        <v>37</v>
      </c>
      <c r="B29" s="9" t="s">
        <v>7</v>
      </c>
      <c r="C29" s="8"/>
      <c r="D29" s="8"/>
    </row>
    <row r="30" ht="15.75" customHeight="1">
      <c r="A30" s="15" t="s">
        <v>38</v>
      </c>
      <c r="B30" s="9" t="s">
        <v>7</v>
      </c>
      <c r="C30" s="8"/>
      <c r="D30" s="8"/>
    </row>
    <row r="31" ht="15.75" customHeight="1">
      <c r="A31" s="15" t="s">
        <v>39</v>
      </c>
      <c r="B31" s="9" t="s">
        <v>7</v>
      </c>
      <c r="C31" s="8"/>
      <c r="D31" s="8"/>
    </row>
    <row r="32" ht="15.75" customHeight="1">
      <c r="A32" s="15" t="s">
        <v>40</v>
      </c>
      <c r="B32" s="9" t="s">
        <v>7</v>
      </c>
      <c r="C32" s="8"/>
      <c r="D32" s="8"/>
    </row>
    <row r="33" ht="15.75" customHeight="1">
      <c r="A33" s="15" t="s">
        <v>41</v>
      </c>
      <c r="B33" s="9" t="s">
        <v>7</v>
      </c>
      <c r="C33" s="8"/>
      <c r="D33" s="8"/>
    </row>
    <row r="34" ht="15.75" customHeight="1">
      <c r="A34" s="15" t="s">
        <v>42</v>
      </c>
      <c r="B34" s="9" t="s">
        <v>7</v>
      </c>
      <c r="C34" s="8"/>
      <c r="D34" s="8"/>
    </row>
    <row r="35" ht="15.75" customHeight="1">
      <c r="A35" s="15" t="s">
        <v>43</v>
      </c>
      <c r="B35" s="9" t="s">
        <v>7</v>
      </c>
      <c r="C35" s="8"/>
      <c r="D35" s="8"/>
    </row>
    <row r="36" ht="15.75" customHeight="1">
      <c r="A36" s="15" t="s">
        <v>44</v>
      </c>
      <c r="B36" s="9" t="s">
        <v>7</v>
      </c>
      <c r="C36" s="8"/>
      <c r="D36" s="8"/>
    </row>
    <row r="37" ht="15.75" customHeight="1">
      <c r="A37" s="15" t="s">
        <v>45</v>
      </c>
      <c r="B37" s="9" t="s">
        <v>7</v>
      </c>
      <c r="C37" s="8"/>
      <c r="D37" s="8"/>
    </row>
    <row r="38" ht="15.75" customHeight="1">
      <c r="A38" s="15" t="s">
        <v>46</v>
      </c>
      <c r="B38" s="9" t="s">
        <v>7</v>
      </c>
      <c r="C38" s="8"/>
      <c r="D38" s="8"/>
    </row>
    <row r="39" ht="15.75" customHeight="1">
      <c r="A39" s="15" t="s">
        <v>47</v>
      </c>
      <c r="B39" s="9" t="s">
        <v>7</v>
      </c>
      <c r="C39" s="8"/>
      <c r="D39" s="8"/>
    </row>
    <row r="40" ht="15.75" customHeight="1">
      <c r="A40" s="15" t="s">
        <v>48</v>
      </c>
      <c r="B40" s="9" t="s">
        <v>7</v>
      </c>
      <c r="C40" s="8"/>
      <c r="D40" s="8"/>
    </row>
    <row r="41" ht="15.75" customHeight="1">
      <c r="A41" s="15" t="s">
        <v>49</v>
      </c>
      <c r="B41" s="9" t="s">
        <v>7</v>
      </c>
      <c r="C41" s="8"/>
      <c r="D41" s="8"/>
    </row>
    <row r="42" ht="15.75" customHeight="1">
      <c r="A42" s="15" t="s">
        <v>50</v>
      </c>
      <c r="B42" s="9" t="s">
        <v>7</v>
      </c>
      <c r="C42" s="16"/>
      <c r="D42" s="16"/>
    </row>
    <row r="43" ht="15.75" customHeight="1">
      <c r="A43" s="15" t="s">
        <v>51</v>
      </c>
      <c r="B43" s="9" t="s">
        <v>7</v>
      </c>
      <c r="C43" s="16"/>
      <c r="D43" s="16"/>
    </row>
    <row r="44" ht="15.75" customHeight="1">
      <c r="A44" s="15" t="s">
        <v>52</v>
      </c>
      <c r="B44" s="9" t="s">
        <v>7</v>
      </c>
      <c r="C44" s="16"/>
      <c r="D44" s="16"/>
    </row>
    <row r="45" ht="15.75" customHeight="1">
      <c r="A45" s="15" t="s">
        <v>53</v>
      </c>
      <c r="B45" s="9" t="s">
        <v>7</v>
      </c>
      <c r="C45" s="16"/>
      <c r="D45" s="16"/>
    </row>
    <row r="46" ht="15.75" customHeight="1">
      <c r="A46" s="15" t="s">
        <v>54</v>
      </c>
      <c r="B46" s="9" t="s">
        <v>7</v>
      </c>
      <c r="C46" s="16"/>
      <c r="D46" s="16"/>
    </row>
    <row r="47" ht="15.75" customHeight="1">
      <c r="A47" s="15" t="s">
        <v>55</v>
      </c>
      <c r="B47" s="9" t="s">
        <v>7</v>
      </c>
      <c r="C47" s="16"/>
      <c r="D47" s="16"/>
    </row>
    <row r="48" ht="15.75" customHeight="1">
      <c r="A48" s="15" t="s">
        <v>56</v>
      </c>
      <c r="B48" s="9" t="s">
        <v>7</v>
      </c>
      <c r="C48" s="16"/>
      <c r="D48" s="16"/>
    </row>
    <row r="49" ht="15.75" customHeight="1">
      <c r="A49" s="15" t="s">
        <v>57</v>
      </c>
      <c r="B49" s="9" t="s">
        <v>7</v>
      </c>
      <c r="C49" s="16"/>
      <c r="D49" s="16"/>
    </row>
    <row r="50" ht="15.75" customHeight="1">
      <c r="A50" s="15" t="s">
        <v>58</v>
      </c>
      <c r="B50" s="9" t="s">
        <v>7</v>
      </c>
      <c r="C50" s="16"/>
      <c r="D50" s="16"/>
    </row>
    <row r="51" ht="15.75" customHeight="1">
      <c r="A51" s="15" t="s">
        <v>59</v>
      </c>
      <c r="B51" s="9" t="s">
        <v>7</v>
      </c>
      <c r="C51" s="16"/>
      <c r="D51" s="16"/>
    </row>
    <row r="52" ht="15.75" customHeight="1">
      <c r="A52" s="15" t="s">
        <v>60</v>
      </c>
      <c r="B52" s="9" t="s">
        <v>7</v>
      </c>
      <c r="C52" s="16"/>
      <c r="D52" s="16"/>
    </row>
    <row r="53" ht="15.75" customHeight="1">
      <c r="A53" s="15" t="s">
        <v>61</v>
      </c>
      <c r="B53" s="9" t="s">
        <v>7</v>
      </c>
      <c r="C53" s="16"/>
      <c r="D53" s="16"/>
    </row>
    <row r="54" ht="15.75" customHeight="1">
      <c r="A54" s="15" t="s">
        <v>62</v>
      </c>
      <c r="B54" s="9" t="s">
        <v>7</v>
      </c>
      <c r="C54" s="16"/>
      <c r="D54" s="16"/>
    </row>
    <row r="55" ht="15.75" customHeight="1">
      <c r="A55" s="15" t="s">
        <v>63</v>
      </c>
      <c r="B55" s="9" t="s">
        <v>7</v>
      </c>
      <c r="C55" s="16"/>
      <c r="D55" s="16"/>
    </row>
    <row r="56" ht="15.75" customHeight="1">
      <c r="A56" s="15" t="s">
        <v>64</v>
      </c>
      <c r="B56" s="9" t="s">
        <v>7</v>
      </c>
      <c r="C56" s="16"/>
      <c r="D56" s="16"/>
    </row>
    <row r="57" ht="15.75" customHeight="1">
      <c r="A57" s="15" t="s">
        <v>65</v>
      </c>
      <c r="B57" s="9" t="s">
        <v>7</v>
      </c>
      <c r="C57" s="16"/>
      <c r="D57" s="16"/>
    </row>
    <row r="58" ht="15.75" customHeight="1">
      <c r="A58" s="15" t="s">
        <v>66</v>
      </c>
      <c r="B58" s="9" t="s">
        <v>7</v>
      </c>
      <c r="C58" s="16"/>
      <c r="D58" s="16"/>
    </row>
    <row r="59" ht="15.75" customHeight="1">
      <c r="A59" s="15" t="s">
        <v>67</v>
      </c>
      <c r="B59" s="9" t="s">
        <v>7</v>
      </c>
      <c r="C59" s="16"/>
      <c r="D59" s="16"/>
    </row>
    <row r="60" ht="15.75" customHeight="1">
      <c r="A60" s="15" t="s">
        <v>68</v>
      </c>
      <c r="B60" s="9" t="s">
        <v>7</v>
      </c>
      <c r="C60" s="16"/>
      <c r="D60" s="16"/>
    </row>
    <row r="61" ht="15.75" customHeight="1">
      <c r="A61" s="15" t="s">
        <v>69</v>
      </c>
      <c r="B61" s="9" t="s">
        <v>7</v>
      </c>
      <c r="C61" s="16"/>
      <c r="D61" s="16"/>
    </row>
    <row r="62" ht="15.75" customHeight="1">
      <c r="A62" s="15" t="s">
        <v>70</v>
      </c>
      <c r="B62" s="9" t="s">
        <v>7</v>
      </c>
      <c r="C62" s="16"/>
      <c r="D62" s="16"/>
    </row>
    <row r="63" ht="15.75" customHeight="1">
      <c r="A63" s="15" t="s">
        <v>71</v>
      </c>
      <c r="B63" s="9" t="s">
        <v>7</v>
      </c>
      <c r="C63" s="16"/>
      <c r="D63" s="16"/>
    </row>
    <row r="64" ht="15.75" customHeight="1">
      <c r="A64" s="15" t="s">
        <v>72</v>
      </c>
      <c r="B64" s="9" t="s">
        <v>7</v>
      </c>
      <c r="C64" s="16"/>
      <c r="D64" s="16"/>
    </row>
    <row r="65" ht="15.75" customHeight="1">
      <c r="A65" s="15" t="s">
        <v>73</v>
      </c>
      <c r="B65" s="9" t="s">
        <v>7</v>
      </c>
      <c r="C65" s="16"/>
      <c r="D65" s="16"/>
    </row>
    <row r="66" ht="15.75" customHeight="1">
      <c r="A66" s="15" t="s">
        <v>74</v>
      </c>
      <c r="B66" s="9" t="s">
        <v>7</v>
      </c>
      <c r="C66" s="16"/>
      <c r="D66" s="16"/>
    </row>
    <row r="67" ht="15.75" customHeight="1">
      <c r="A67" s="15" t="s">
        <v>75</v>
      </c>
      <c r="B67" s="9" t="s">
        <v>7</v>
      </c>
      <c r="C67" s="16"/>
      <c r="D67" s="16"/>
    </row>
    <row r="68" ht="15.75" customHeight="1">
      <c r="A68" s="15" t="s">
        <v>76</v>
      </c>
      <c r="B68" s="9" t="s">
        <v>7</v>
      </c>
      <c r="C68" s="16"/>
      <c r="D68" s="16"/>
    </row>
    <row r="69" ht="15.75" customHeight="1">
      <c r="A69" s="15" t="s">
        <v>77</v>
      </c>
      <c r="B69" s="9" t="s">
        <v>7</v>
      </c>
      <c r="C69" s="16"/>
      <c r="D69" s="16"/>
    </row>
    <row r="70" ht="15.75" customHeight="1">
      <c r="A70" s="15" t="s">
        <v>78</v>
      </c>
      <c r="B70" s="9" t="s">
        <v>7</v>
      </c>
      <c r="C70" s="16"/>
      <c r="D70" s="16"/>
    </row>
    <row r="71" ht="15.75" customHeight="1">
      <c r="A71" s="15" t="s">
        <v>79</v>
      </c>
      <c r="B71" s="9" t="s">
        <v>7</v>
      </c>
      <c r="C71" s="16"/>
      <c r="D71" s="16"/>
    </row>
    <row r="72" ht="15.75" customHeight="1">
      <c r="A72" s="15" t="s">
        <v>80</v>
      </c>
      <c r="B72" s="9" t="s">
        <v>7</v>
      </c>
      <c r="C72" s="16"/>
      <c r="D72" s="16"/>
    </row>
    <row r="73" ht="15.75" customHeight="1">
      <c r="A73" s="15" t="s">
        <v>81</v>
      </c>
      <c r="B73" s="9" t="s">
        <v>7</v>
      </c>
      <c r="C73" s="16"/>
      <c r="D73" s="16"/>
    </row>
    <row r="74" ht="15.75" customHeight="1">
      <c r="A74" s="15" t="s">
        <v>82</v>
      </c>
      <c r="B74" s="9" t="s">
        <v>7</v>
      </c>
      <c r="C74" s="16"/>
      <c r="D74" s="16"/>
    </row>
    <row r="75" ht="15.75" customHeight="1">
      <c r="A75" s="15" t="s">
        <v>83</v>
      </c>
      <c r="B75" s="9" t="s">
        <v>7</v>
      </c>
      <c r="C75" s="16"/>
      <c r="D75" s="16"/>
    </row>
    <row r="76" ht="15.75" customHeight="1">
      <c r="A76" s="15" t="s">
        <v>84</v>
      </c>
      <c r="B76" s="9" t="s">
        <v>7</v>
      </c>
      <c r="C76" s="16"/>
      <c r="D76" s="16"/>
    </row>
    <row r="77" ht="15.75" customHeight="1">
      <c r="A77" s="15" t="s">
        <v>85</v>
      </c>
      <c r="B77" s="9" t="s">
        <v>7</v>
      </c>
      <c r="C77" s="16"/>
      <c r="D77" s="16"/>
    </row>
    <row r="78" ht="15.75" customHeight="1">
      <c r="A78" s="15" t="s">
        <v>86</v>
      </c>
      <c r="B78" s="9" t="s">
        <v>7</v>
      </c>
      <c r="C78" s="16"/>
      <c r="D78" s="16"/>
    </row>
    <row r="79" ht="15.75" customHeight="1">
      <c r="A79" s="15" t="s">
        <v>87</v>
      </c>
      <c r="B79" s="9" t="s">
        <v>7</v>
      </c>
      <c r="C79" s="16"/>
      <c r="D79" s="16"/>
    </row>
    <row r="80" ht="15.75" customHeight="1">
      <c r="A80" s="15" t="s">
        <v>88</v>
      </c>
      <c r="B80" s="9" t="s">
        <v>7</v>
      </c>
      <c r="C80" s="16"/>
      <c r="D80" s="16"/>
    </row>
    <row r="81" ht="15.75" customHeight="1">
      <c r="A81" s="15" t="s">
        <v>89</v>
      </c>
      <c r="B81" s="9" t="s">
        <v>7</v>
      </c>
      <c r="C81" s="16"/>
      <c r="D81" s="16"/>
    </row>
    <row r="82" ht="15.75" customHeight="1">
      <c r="A82" s="15" t="s">
        <v>90</v>
      </c>
      <c r="B82" s="9" t="s">
        <v>7</v>
      </c>
      <c r="C82" s="16"/>
      <c r="D82" s="16"/>
    </row>
    <row r="83" ht="15.75" customHeight="1">
      <c r="A83" s="15" t="s">
        <v>91</v>
      </c>
      <c r="B83" s="9" t="s">
        <v>7</v>
      </c>
      <c r="C83" s="16"/>
      <c r="D83" s="16"/>
    </row>
    <row r="84" ht="15.75" customHeight="1">
      <c r="A84" s="15" t="s">
        <v>92</v>
      </c>
      <c r="B84" s="9" t="s">
        <v>7</v>
      </c>
      <c r="C84" s="16"/>
      <c r="D84" s="16"/>
    </row>
    <row r="85" ht="15.75" customHeight="1">
      <c r="A85" s="15" t="s">
        <v>93</v>
      </c>
      <c r="B85" s="9" t="s">
        <v>7</v>
      </c>
      <c r="C85" s="16"/>
      <c r="D85" s="16"/>
    </row>
    <row r="86" ht="15.75" customHeight="1">
      <c r="A86" s="15" t="s">
        <v>94</v>
      </c>
      <c r="B86" s="9" t="s">
        <v>7</v>
      </c>
      <c r="C86" s="16"/>
      <c r="D86" s="16"/>
    </row>
    <row r="87" ht="15.75" customHeight="1">
      <c r="A87" s="15" t="s">
        <v>95</v>
      </c>
      <c r="B87" s="9" t="s">
        <v>7</v>
      </c>
      <c r="C87" s="16"/>
      <c r="D87" s="16"/>
    </row>
    <row r="88" ht="15.75" customHeight="1">
      <c r="A88" s="15" t="s">
        <v>96</v>
      </c>
      <c r="B88" s="9" t="s">
        <v>7</v>
      </c>
      <c r="C88" s="16"/>
      <c r="D88" s="16"/>
    </row>
    <row r="89" ht="15.75" customHeight="1">
      <c r="A89" s="15" t="s">
        <v>97</v>
      </c>
      <c r="B89" s="9" t="s">
        <v>7</v>
      </c>
      <c r="C89" s="16"/>
      <c r="D89" s="16"/>
    </row>
    <row r="90" ht="15.75" customHeight="1">
      <c r="A90" s="15" t="s">
        <v>98</v>
      </c>
      <c r="B90" s="9" t="s">
        <v>7</v>
      </c>
      <c r="C90" s="16"/>
      <c r="D90" s="16"/>
    </row>
    <row r="91" ht="15.75" customHeight="1">
      <c r="A91" s="15" t="s">
        <v>99</v>
      </c>
      <c r="B91" s="9" t="s">
        <v>7</v>
      </c>
      <c r="C91" s="16"/>
      <c r="D91" s="16"/>
    </row>
    <row r="92" ht="15.75" customHeight="1">
      <c r="A92" s="15" t="s">
        <v>100</v>
      </c>
      <c r="B92" s="9" t="s">
        <v>7</v>
      </c>
      <c r="C92" s="16"/>
      <c r="D92" s="16"/>
    </row>
    <row r="93" ht="15.75" customHeight="1">
      <c r="A93" s="15" t="s">
        <v>101</v>
      </c>
      <c r="B93" s="9" t="s">
        <v>7</v>
      </c>
      <c r="C93" s="16"/>
      <c r="D93" s="16"/>
    </row>
    <row r="94" ht="15.75" customHeight="1">
      <c r="A94" s="15" t="s">
        <v>102</v>
      </c>
      <c r="B94" s="9" t="s">
        <v>7</v>
      </c>
      <c r="C94" s="16"/>
      <c r="D94" s="16"/>
    </row>
    <row r="95" ht="15.75" customHeight="1">
      <c r="A95" s="15" t="s">
        <v>103</v>
      </c>
      <c r="B95" s="9" t="s">
        <v>7</v>
      </c>
      <c r="C95" s="16"/>
      <c r="D95" s="16"/>
    </row>
    <row r="96" ht="15.75" customHeight="1">
      <c r="A96" s="15" t="s">
        <v>104</v>
      </c>
      <c r="B96" s="9" t="s">
        <v>7</v>
      </c>
      <c r="C96" s="16"/>
      <c r="D96" s="16"/>
    </row>
    <row r="97" ht="15.75" customHeight="1">
      <c r="A97" s="15" t="s">
        <v>105</v>
      </c>
      <c r="B97" s="9" t="s">
        <v>7</v>
      </c>
      <c r="C97" s="16"/>
      <c r="D97" s="16"/>
    </row>
    <row r="98" ht="15.75" customHeight="1">
      <c r="A98" s="15" t="s">
        <v>106</v>
      </c>
      <c r="B98" s="9" t="s">
        <v>7</v>
      </c>
      <c r="C98" s="16"/>
      <c r="D98" s="16"/>
    </row>
    <row r="99" ht="15.75" customHeight="1">
      <c r="A99" s="15" t="s">
        <v>107</v>
      </c>
      <c r="B99" s="9" t="s">
        <v>7</v>
      </c>
      <c r="C99" s="16"/>
      <c r="D99" s="16"/>
    </row>
    <row r="100" ht="15.75" customHeight="1">
      <c r="A100" s="15" t="s">
        <v>108</v>
      </c>
      <c r="B100" s="9" t="s">
        <v>7</v>
      </c>
      <c r="C100" s="16"/>
      <c r="D100" s="16"/>
    </row>
    <row r="101" ht="15.75" customHeight="1">
      <c r="A101" s="15" t="s">
        <v>109</v>
      </c>
      <c r="B101" s="9" t="s">
        <v>7</v>
      </c>
      <c r="C101" s="16"/>
      <c r="D101" s="16"/>
    </row>
    <row r="102" ht="15.75" customHeight="1">
      <c r="A102" s="15" t="s">
        <v>110</v>
      </c>
      <c r="B102" s="9" t="s">
        <v>7</v>
      </c>
      <c r="C102" s="16"/>
      <c r="D102" s="16"/>
    </row>
    <row r="103" ht="15.75" customHeight="1">
      <c r="A103" s="15" t="s">
        <v>111</v>
      </c>
      <c r="B103" s="9" t="s">
        <v>7</v>
      </c>
      <c r="C103" s="16"/>
      <c r="D103" s="16"/>
    </row>
    <row r="104" ht="15.75" customHeight="1">
      <c r="A104" s="15" t="s">
        <v>112</v>
      </c>
      <c r="B104" s="9" t="s">
        <v>7</v>
      </c>
      <c r="C104" s="16"/>
      <c r="D104" s="16"/>
    </row>
    <row r="105" ht="15.75" customHeight="1">
      <c r="A105" s="15" t="s">
        <v>113</v>
      </c>
      <c r="B105" s="9" t="s">
        <v>7</v>
      </c>
      <c r="C105" s="16"/>
      <c r="D105" s="16"/>
    </row>
    <row r="106" ht="15.75" customHeight="1">
      <c r="A106" s="15" t="s">
        <v>114</v>
      </c>
      <c r="B106" s="9" t="s">
        <v>7</v>
      </c>
      <c r="C106" s="16"/>
      <c r="D106" s="16"/>
    </row>
    <row r="107" ht="15.75" customHeight="1">
      <c r="A107" s="15" t="s">
        <v>115</v>
      </c>
      <c r="B107" s="9" t="s">
        <v>7</v>
      </c>
      <c r="C107" s="16"/>
      <c r="D107" s="16"/>
    </row>
    <row r="108" ht="15.75" customHeight="1">
      <c r="A108" s="15" t="s">
        <v>116</v>
      </c>
      <c r="B108" s="9" t="s">
        <v>7</v>
      </c>
      <c r="C108" s="16"/>
      <c r="D108" s="16"/>
    </row>
    <row r="109" ht="15.75" customHeight="1">
      <c r="A109" s="15" t="s">
        <v>117</v>
      </c>
      <c r="B109" s="9" t="s">
        <v>7</v>
      </c>
      <c r="C109" s="16"/>
      <c r="D109" s="16"/>
    </row>
    <row r="110" ht="15.75" customHeight="1">
      <c r="A110" s="15" t="s">
        <v>118</v>
      </c>
      <c r="B110" s="9" t="s">
        <v>7</v>
      </c>
      <c r="C110" s="16"/>
      <c r="D110" s="16"/>
    </row>
    <row r="111" ht="15.75" customHeight="1">
      <c r="A111" s="15" t="s">
        <v>119</v>
      </c>
      <c r="B111" s="9" t="s">
        <v>7</v>
      </c>
      <c r="C111" s="16"/>
      <c r="D111" s="16"/>
    </row>
    <row r="112" ht="15.75" customHeight="1">
      <c r="A112" s="15" t="s">
        <v>120</v>
      </c>
      <c r="B112" s="9" t="s">
        <v>7</v>
      </c>
      <c r="C112" s="16"/>
      <c r="D112" s="16"/>
    </row>
    <row r="113" ht="15.75" customHeight="1">
      <c r="A113" s="15" t="s">
        <v>121</v>
      </c>
      <c r="B113" s="9" t="s">
        <v>7</v>
      </c>
      <c r="C113" s="16"/>
      <c r="D113" s="16"/>
    </row>
    <row r="114" ht="15.75" customHeight="1">
      <c r="A114" s="15" t="s">
        <v>122</v>
      </c>
      <c r="B114" s="9" t="s">
        <v>7</v>
      </c>
      <c r="C114" s="16"/>
      <c r="D114" s="16"/>
    </row>
    <row r="115" ht="15.75" customHeight="1">
      <c r="A115" s="15" t="s">
        <v>123</v>
      </c>
      <c r="B115" s="9" t="s">
        <v>7</v>
      </c>
      <c r="C115" s="16"/>
      <c r="D115" s="16"/>
    </row>
    <row r="116" ht="15.75" customHeight="1">
      <c r="A116" s="15" t="s">
        <v>124</v>
      </c>
      <c r="B116" s="9" t="s">
        <v>7</v>
      </c>
      <c r="C116" s="16"/>
      <c r="D116" s="16"/>
    </row>
    <row r="117" ht="15.75" customHeight="1">
      <c r="A117" s="15" t="s">
        <v>125</v>
      </c>
      <c r="B117" s="9" t="s">
        <v>7</v>
      </c>
      <c r="C117" s="16"/>
      <c r="D117" s="16"/>
    </row>
    <row r="118" ht="15.75" customHeight="1">
      <c r="A118" s="15" t="s">
        <v>126</v>
      </c>
      <c r="B118" s="9" t="s">
        <v>7</v>
      </c>
      <c r="C118" s="16"/>
      <c r="D118" s="16"/>
    </row>
    <row r="119" ht="15.75" customHeight="1">
      <c r="A119" s="15" t="s">
        <v>127</v>
      </c>
      <c r="B119" s="9" t="s">
        <v>7</v>
      </c>
      <c r="C119" s="16"/>
      <c r="D119" s="16"/>
    </row>
    <row r="120" ht="15.75" customHeight="1">
      <c r="A120" s="15" t="s">
        <v>128</v>
      </c>
      <c r="B120" s="9" t="s">
        <v>7</v>
      </c>
      <c r="C120" s="16"/>
      <c r="D120" s="16"/>
    </row>
    <row r="121" ht="15.75" customHeight="1">
      <c r="A121" s="15" t="s">
        <v>129</v>
      </c>
      <c r="B121" s="9" t="s">
        <v>7</v>
      </c>
      <c r="C121" s="16"/>
      <c r="D121" s="16"/>
    </row>
    <row r="122" ht="15.75" customHeight="1">
      <c r="A122" s="15" t="s">
        <v>130</v>
      </c>
      <c r="B122" s="9" t="s">
        <v>7</v>
      </c>
      <c r="C122" s="16"/>
      <c r="D122" s="16"/>
    </row>
    <row r="123" ht="15.75" customHeight="1">
      <c r="A123" s="15" t="s">
        <v>131</v>
      </c>
      <c r="B123" s="9" t="s">
        <v>7</v>
      </c>
      <c r="C123" s="16"/>
      <c r="D123" s="16"/>
    </row>
    <row r="124" ht="15.75" customHeight="1">
      <c r="A124" s="15" t="s">
        <v>132</v>
      </c>
      <c r="B124" s="9" t="s">
        <v>7</v>
      </c>
      <c r="C124" s="16"/>
      <c r="D124" s="16"/>
    </row>
    <row r="125" ht="15.75" customHeight="1">
      <c r="A125" s="15" t="s">
        <v>133</v>
      </c>
      <c r="B125" s="9" t="s">
        <v>7</v>
      </c>
      <c r="C125" s="16"/>
      <c r="D125" s="16"/>
    </row>
    <row r="126" ht="15.75" customHeight="1">
      <c r="A126" s="15" t="s">
        <v>134</v>
      </c>
      <c r="B126" s="9" t="s">
        <v>7</v>
      </c>
      <c r="C126" s="16"/>
      <c r="D126" s="16"/>
    </row>
    <row r="127" ht="15.75" customHeight="1">
      <c r="A127" s="15" t="s">
        <v>135</v>
      </c>
      <c r="B127" s="9" t="s">
        <v>7</v>
      </c>
      <c r="C127" s="16"/>
      <c r="D127" s="16"/>
    </row>
    <row r="128" ht="15.75" customHeight="1">
      <c r="A128" s="15" t="s">
        <v>136</v>
      </c>
      <c r="B128" s="9" t="s">
        <v>7</v>
      </c>
      <c r="C128" s="16"/>
      <c r="D128" s="16"/>
    </row>
    <row r="129" ht="15.75" customHeight="1">
      <c r="A129" s="15" t="s">
        <v>137</v>
      </c>
      <c r="B129" s="9" t="s">
        <v>7</v>
      </c>
      <c r="C129" s="16"/>
      <c r="D129" s="16"/>
    </row>
    <row r="130" ht="15.75" customHeight="1">
      <c r="A130" s="12"/>
      <c r="B130" s="17"/>
      <c r="C130" s="12"/>
      <c r="D130" s="12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3.0"/>
    <col customWidth="1" min="3" max="3" width="5.5"/>
    <col customWidth="1" min="4" max="9" width="6.38"/>
    <col customWidth="1" min="10" max="10" width="3.5"/>
    <col customWidth="1" min="11" max="11" width="23.0"/>
    <col customWidth="1" min="12" max="18" width="6.38"/>
    <col customWidth="1" min="19" max="19" width="3.5"/>
  </cols>
  <sheetData>
    <row r="1" ht="15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ht="15.75" customHeight="1">
      <c r="A2" s="18"/>
      <c r="B2" s="18" t="s">
        <v>138</v>
      </c>
      <c r="J2" s="18"/>
      <c r="K2" s="18" t="s">
        <v>139</v>
      </c>
      <c r="S2" s="18"/>
    </row>
    <row r="3" ht="15.75" customHeight="1">
      <c r="A3" s="18"/>
      <c r="B3" s="19" t="s">
        <v>4</v>
      </c>
      <c r="C3" s="19" t="s">
        <v>140</v>
      </c>
      <c r="D3" s="19" t="s">
        <v>141</v>
      </c>
      <c r="E3" s="19" t="s">
        <v>142</v>
      </c>
      <c r="F3" s="19" t="s">
        <v>143</v>
      </c>
      <c r="G3" s="19" t="s">
        <v>144</v>
      </c>
      <c r="H3" s="19" t="s">
        <v>145</v>
      </c>
      <c r="I3" s="19" t="s">
        <v>146</v>
      </c>
      <c r="J3" s="18"/>
      <c r="K3" s="19" t="s">
        <v>4</v>
      </c>
      <c r="L3" s="19" t="s">
        <v>140</v>
      </c>
      <c r="M3" s="19" t="s">
        <v>141</v>
      </c>
      <c r="N3" s="19" t="s">
        <v>142</v>
      </c>
      <c r="O3" s="19" t="s">
        <v>143</v>
      </c>
      <c r="P3" s="19" t="s">
        <v>144</v>
      </c>
      <c r="Q3" s="19" t="s">
        <v>145</v>
      </c>
      <c r="R3" s="19" t="s">
        <v>146</v>
      </c>
      <c r="S3" s="18"/>
    </row>
    <row r="4" ht="15.75" customHeight="1">
      <c r="A4" s="20"/>
      <c r="B4" s="21"/>
      <c r="C4" s="22"/>
      <c r="D4" s="23"/>
      <c r="E4" s="22"/>
      <c r="F4" s="22"/>
      <c r="G4" s="22"/>
      <c r="H4" s="22"/>
      <c r="I4" s="22"/>
      <c r="J4" s="20"/>
      <c r="K4" s="21" t="s">
        <v>147</v>
      </c>
      <c r="L4" s="22" t="b">
        <v>1</v>
      </c>
      <c r="M4" s="23">
        <f t="shared" ref="M4:M19" si="1">SUM(N4:R4)</f>
        <v>16.55</v>
      </c>
      <c r="N4" s="22">
        <f>'Группа 2'!E2</f>
        <v>2</v>
      </c>
      <c r="O4" s="22">
        <f>'Группа 2'!F2</f>
        <v>2.5</v>
      </c>
      <c r="P4" s="22">
        <f>'Группа 2'!G2</f>
        <v>3.6</v>
      </c>
      <c r="Q4" s="22">
        <f>'Группа 2'!H2</f>
        <v>4.75</v>
      </c>
      <c r="R4" s="22">
        <f>'Группа 2'!I2</f>
        <v>3.7</v>
      </c>
      <c r="S4" s="20"/>
    </row>
    <row r="5" ht="15.75" customHeight="1">
      <c r="A5" s="20"/>
      <c r="B5" s="24"/>
      <c r="C5" s="22"/>
      <c r="D5" s="23"/>
      <c r="E5" s="22"/>
      <c r="F5" s="22"/>
      <c r="G5" s="22"/>
      <c r="H5" s="22"/>
      <c r="I5" s="22"/>
      <c r="J5" s="20"/>
      <c r="K5" s="25"/>
      <c r="L5" s="22" t="b">
        <v>1</v>
      </c>
      <c r="M5" s="23">
        <f t="shared" si="1"/>
        <v>22.65</v>
      </c>
      <c r="N5" s="22">
        <f>'Группа 2'!E3</f>
        <v>5.85</v>
      </c>
      <c r="O5" s="22">
        <f>'Группа 2'!F3</f>
        <v>3.4</v>
      </c>
      <c r="P5" s="22">
        <f>'Группа 2'!G3</f>
        <v>5</v>
      </c>
      <c r="Q5" s="22">
        <f>'Группа 2'!H3</f>
        <v>2.6</v>
      </c>
      <c r="R5" s="22">
        <f>'Группа 2'!I3</f>
        <v>5.8</v>
      </c>
      <c r="S5" s="20"/>
    </row>
    <row r="6" ht="15.75" customHeight="1">
      <c r="A6" s="20"/>
      <c r="B6" s="24"/>
      <c r="C6" s="22"/>
      <c r="D6" s="23"/>
      <c r="E6" s="22"/>
      <c r="F6" s="22"/>
      <c r="G6" s="22"/>
      <c r="H6" s="22"/>
      <c r="I6" s="22"/>
      <c r="J6" s="20"/>
      <c r="K6" s="25"/>
      <c r="L6" s="22" t="b">
        <v>1</v>
      </c>
      <c r="M6" s="23">
        <f t="shared" si="1"/>
        <v>13.6</v>
      </c>
      <c r="N6" s="22">
        <f>'Группа 2'!E4</f>
        <v>2</v>
      </c>
      <c r="O6" s="22">
        <f>'Группа 2'!F4</f>
        <v>2.35</v>
      </c>
      <c r="P6" s="22">
        <f>'Группа 2'!G4</f>
        <v>3.6</v>
      </c>
      <c r="Q6" s="22">
        <f>'Группа 2'!H4</f>
        <v>2.2</v>
      </c>
      <c r="R6" s="22">
        <f>'Группа 2'!I4</f>
        <v>3.45</v>
      </c>
      <c r="S6" s="20"/>
    </row>
    <row r="7" ht="15.75" customHeight="1">
      <c r="A7" s="20"/>
      <c r="B7" s="26"/>
      <c r="C7" s="22"/>
      <c r="D7" s="23"/>
      <c r="E7" s="22"/>
      <c r="F7" s="22"/>
      <c r="G7" s="22"/>
      <c r="H7" s="22"/>
      <c r="I7" s="22"/>
      <c r="J7" s="20"/>
      <c r="K7" s="27"/>
      <c r="L7" s="22" t="b">
        <v>1</v>
      </c>
      <c r="M7" s="23">
        <f t="shared" si="1"/>
        <v>19.75</v>
      </c>
      <c r="N7" s="22">
        <f>'Группа 2'!E5</f>
        <v>4.7</v>
      </c>
      <c r="O7" s="22">
        <f>'Группа 2'!F5</f>
        <v>4.8</v>
      </c>
      <c r="P7" s="22">
        <f>'Группа 2'!G5</f>
        <v>2.15</v>
      </c>
      <c r="Q7" s="22">
        <f>'Группа 2'!H5</f>
        <v>3.3</v>
      </c>
      <c r="R7" s="22">
        <f>'Группа 2'!I5</f>
        <v>4.8</v>
      </c>
      <c r="S7" s="20"/>
    </row>
    <row r="8" ht="15.75" customHeight="1">
      <c r="A8" s="20"/>
      <c r="B8" s="24"/>
      <c r="C8" s="22"/>
      <c r="D8" s="23"/>
      <c r="E8" s="22"/>
      <c r="F8" s="22"/>
      <c r="G8" s="22"/>
      <c r="H8" s="22"/>
      <c r="I8" s="22"/>
      <c r="J8" s="20"/>
      <c r="K8" s="27"/>
      <c r="L8" s="22" t="b">
        <v>1</v>
      </c>
      <c r="M8" s="23">
        <f t="shared" si="1"/>
        <v>22.6</v>
      </c>
      <c r="N8" s="22">
        <f>'Группа 2'!E6</f>
        <v>4.75</v>
      </c>
      <c r="O8" s="22">
        <f>'Группа 2'!F6</f>
        <v>4.6</v>
      </c>
      <c r="P8" s="22">
        <f>'Группа 2'!G6</f>
        <v>3.9</v>
      </c>
      <c r="Q8" s="22">
        <f>'Группа 2'!H6</f>
        <v>4.85</v>
      </c>
      <c r="R8" s="22">
        <f>'Группа 2'!I6</f>
        <v>4.5</v>
      </c>
      <c r="S8" s="20"/>
    </row>
    <row r="9" ht="15.75" customHeight="1">
      <c r="A9" s="20"/>
      <c r="B9" s="24"/>
      <c r="C9" s="22"/>
      <c r="D9" s="23"/>
      <c r="E9" s="22"/>
      <c r="F9" s="22"/>
      <c r="G9" s="22"/>
      <c r="H9" s="22"/>
      <c r="I9" s="22"/>
      <c r="J9" s="20"/>
      <c r="K9" s="27"/>
      <c r="L9" s="22" t="b">
        <v>1</v>
      </c>
      <c r="M9" s="23">
        <f t="shared" si="1"/>
        <v>20.1</v>
      </c>
      <c r="N9" s="22">
        <f>'Группа 2'!E7</f>
        <v>3.6</v>
      </c>
      <c r="O9" s="22">
        <f>'Группа 2'!F7</f>
        <v>4.7</v>
      </c>
      <c r="P9" s="22">
        <f>'Группа 2'!G7</f>
        <v>4.8</v>
      </c>
      <c r="Q9" s="22">
        <f>'Группа 2'!H7</f>
        <v>2.1</v>
      </c>
      <c r="R9" s="22">
        <f>'Группа 2'!I7</f>
        <v>4.9</v>
      </c>
      <c r="S9" s="20"/>
    </row>
    <row r="10" ht="15.75" customHeight="1">
      <c r="A10" s="20"/>
      <c r="B10" s="26"/>
      <c r="C10" s="22"/>
      <c r="D10" s="23"/>
      <c r="E10" s="22"/>
      <c r="F10" s="22"/>
      <c r="G10" s="22"/>
      <c r="H10" s="22"/>
      <c r="I10" s="22"/>
      <c r="J10" s="20"/>
      <c r="K10" s="24"/>
      <c r="L10" s="22" t="b">
        <v>1</v>
      </c>
      <c r="M10" s="23">
        <f t="shared" si="1"/>
        <v>12.8</v>
      </c>
      <c r="N10" s="22">
        <f>'Группа 2'!E8</f>
        <v>1.25</v>
      </c>
      <c r="O10" s="22">
        <f>'Группа 2'!F8</f>
        <v>3.45</v>
      </c>
      <c r="P10" s="22">
        <f>'Группа 2'!G8</f>
        <v>0.85</v>
      </c>
      <c r="Q10" s="22">
        <f>'Группа 2'!H8</f>
        <v>3.7</v>
      </c>
      <c r="R10" s="22">
        <f>'Группа 2'!I8</f>
        <v>3.55</v>
      </c>
      <c r="S10" s="20"/>
    </row>
    <row r="11" ht="15.75" customHeight="1">
      <c r="A11" s="20"/>
      <c r="B11" s="26"/>
      <c r="C11" s="22"/>
      <c r="D11" s="23"/>
      <c r="E11" s="22"/>
      <c r="F11" s="22"/>
      <c r="G11" s="22"/>
      <c r="H11" s="22"/>
      <c r="I11" s="22"/>
      <c r="J11" s="20"/>
      <c r="K11" s="24"/>
      <c r="L11" s="22" t="b">
        <v>1</v>
      </c>
      <c r="M11" s="23">
        <f t="shared" si="1"/>
        <v>10</v>
      </c>
      <c r="N11" s="22">
        <f>'Группа 2'!E9</f>
        <v>2.35</v>
      </c>
      <c r="O11" s="22">
        <f>'Группа 2'!F9</f>
        <v>3.4</v>
      </c>
      <c r="P11" s="22">
        <f>'Группа 2'!G9</f>
        <v>0.85</v>
      </c>
      <c r="Q11" s="22">
        <f>'Группа 2'!H9</f>
        <v>1.05</v>
      </c>
      <c r="R11" s="22">
        <f>'Группа 2'!I9</f>
        <v>2.35</v>
      </c>
      <c r="S11" s="20"/>
    </row>
    <row r="12" ht="15.75" customHeight="1">
      <c r="A12" s="20"/>
      <c r="B12" s="24"/>
      <c r="C12" s="22"/>
      <c r="D12" s="23"/>
      <c r="E12" s="22"/>
      <c r="F12" s="22"/>
      <c r="G12" s="22"/>
      <c r="H12" s="22"/>
      <c r="I12" s="22"/>
      <c r="J12" s="20"/>
      <c r="K12" s="24"/>
      <c r="L12" s="22" t="b">
        <v>1</v>
      </c>
      <c r="M12" s="23">
        <f t="shared" si="1"/>
        <v>17.05</v>
      </c>
      <c r="N12" s="22">
        <f>'Группа 2'!E10</f>
        <v>5.25</v>
      </c>
      <c r="O12" s="22">
        <f>'Группа 2'!F10</f>
        <v>3.55</v>
      </c>
      <c r="P12" s="22">
        <f>'Группа 2'!G10</f>
        <v>2</v>
      </c>
      <c r="Q12" s="22">
        <f>'Группа 2'!H10</f>
        <v>4.65</v>
      </c>
      <c r="R12" s="22">
        <f>'Группа 2'!I10</f>
        <v>1.6</v>
      </c>
      <c r="S12" s="20"/>
    </row>
    <row r="13" ht="15.75" customHeight="1">
      <c r="A13" s="20"/>
      <c r="B13" s="24"/>
      <c r="C13" s="22"/>
      <c r="D13" s="23"/>
      <c r="E13" s="22"/>
      <c r="F13" s="22"/>
      <c r="G13" s="22"/>
      <c r="H13" s="22"/>
      <c r="I13" s="22"/>
      <c r="J13" s="20"/>
      <c r="K13" s="28"/>
      <c r="L13" s="22" t="b">
        <v>1</v>
      </c>
      <c r="M13" s="29">
        <f t="shared" si="1"/>
        <v>9.2</v>
      </c>
      <c r="N13" s="22">
        <f>'Группа 2'!E11</f>
        <v>2.05</v>
      </c>
      <c r="O13" s="22">
        <f>'Группа 2'!F11</f>
        <v>0.95</v>
      </c>
      <c r="P13" s="22">
        <f>'Группа 2'!G11</f>
        <v>2</v>
      </c>
      <c r="Q13" s="22">
        <f>'Группа 2'!H11</f>
        <v>3.4</v>
      </c>
      <c r="R13" s="22">
        <f>'Группа 2'!I11</f>
        <v>0.8</v>
      </c>
      <c r="S13" s="20"/>
    </row>
    <row r="14" ht="15.75" customHeight="1">
      <c r="A14" s="20"/>
      <c r="B14" s="24"/>
      <c r="C14" s="22"/>
      <c r="D14" s="23"/>
      <c r="E14" s="22"/>
      <c r="F14" s="22"/>
      <c r="G14" s="22"/>
      <c r="H14" s="22"/>
      <c r="I14" s="22"/>
      <c r="J14" s="20"/>
      <c r="K14" s="28"/>
      <c r="L14" s="22" t="b">
        <v>1</v>
      </c>
      <c r="M14" s="29">
        <f t="shared" si="1"/>
        <v>8.2</v>
      </c>
      <c r="N14" s="22">
        <f>'Группа 2'!E12</f>
        <v>0.7</v>
      </c>
      <c r="O14" s="22">
        <f>'Группа 2'!F12</f>
        <v>0.9</v>
      </c>
      <c r="P14" s="22">
        <f>'Группа 2'!G12</f>
        <v>2.35</v>
      </c>
      <c r="Q14" s="22">
        <f>'Группа 2'!H12</f>
        <v>2.6</v>
      </c>
      <c r="R14" s="22">
        <f>'Группа 2'!I12</f>
        <v>1.65</v>
      </c>
      <c r="S14" s="20"/>
    </row>
    <row r="15" ht="15.75" customHeight="1">
      <c r="A15" s="20"/>
      <c r="B15" s="24"/>
      <c r="C15" s="22"/>
      <c r="D15" s="23"/>
      <c r="E15" s="22"/>
      <c r="F15" s="22"/>
      <c r="G15" s="22"/>
      <c r="H15" s="22"/>
      <c r="I15" s="22"/>
      <c r="J15" s="20"/>
      <c r="K15" s="28"/>
      <c r="L15" s="22" t="b">
        <v>1</v>
      </c>
      <c r="M15" s="29">
        <f t="shared" si="1"/>
        <v>12.2</v>
      </c>
      <c r="N15" s="22">
        <f>'Группа 2'!E13</f>
        <v>3.25</v>
      </c>
      <c r="O15" s="22">
        <f>'Группа 2'!F13</f>
        <v>5.1</v>
      </c>
      <c r="P15" s="22">
        <f>'Группа 2'!G13</f>
        <v>0.45</v>
      </c>
      <c r="Q15" s="22">
        <f>'Группа 2'!H13</f>
        <v>2.3</v>
      </c>
      <c r="R15" s="22">
        <f>'Группа 2'!I13</f>
        <v>1.1</v>
      </c>
      <c r="S15" s="20"/>
    </row>
    <row r="16" ht="15.75" customHeight="1">
      <c r="A16" s="20"/>
      <c r="B16" s="24"/>
      <c r="C16" s="22"/>
      <c r="D16" s="23"/>
      <c r="E16" s="22"/>
      <c r="F16" s="22"/>
      <c r="G16" s="22"/>
      <c r="H16" s="22"/>
      <c r="I16" s="22"/>
      <c r="J16" s="20"/>
      <c r="K16" s="28"/>
      <c r="L16" s="22" t="b">
        <v>1</v>
      </c>
      <c r="M16" s="29">
        <f t="shared" si="1"/>
        <v>17.25</v>
      </c>
      <c r="N16" s="22">
        <f>'Группа 2'!E14</f>
        <v>3.65</v>
      </c>
      <c r="O16" s="22">
        <f>'Группа 2'!F14</f>
        <v>1.25</v>
      </c>
      <c r="P16" s="22">
        <f>'Группа 2'!G14</f>
        <v>4.85</v>
      </c>
      <c r="Q16" s="22">
        <f>'Группа 2'!H14</f>
        <v>5.2</v>
      </c>
      <c r="R16" s="22">
        <f>'Группа 2'!I14</f>
        <v>2.3</v>
      </c>
      <c r="S16" s="20"/>
    </row>
    <row r="17" ht="15.75" customHeight="1">
      <c r="A17" s="20"/>
      <c r="B17" s="24"/>
      <c r="C17" s="22"/>
      <c r="D17" s="23"/>
      <c r="E17" s="22"/>
      <c r="F17" s="22"/>
      <c r="G17" s="22"/>
      <c r="H17" s="22"/>
      <c r="I17" s="22"/>
      <c r="J17" s="20"/>
      <c r="K17" s="28"/>
      <c r="L17" s="22" t="b">
        <v>1</v>
      </c>
      <c r="M17" s="29">
        <f t="shared" si="1"/>
        <v>11.65</v>
      </c>
      <c r="N17" s="22">
        <f>'Группа 2'!E15</f>
        <v>2</v>
      </c>
      <c r="O17" s="22">
        <f>'Группа 2'!F15</f>
        <v>2.15</v>
      </c>
      <c r="P17" s="22">
        <f>'Группа 2'!G15</f>
        <v>4.85</v>
      </c>
      <c r="Q17" s="22">
        <f>'Группа 2'!H15</f>
        <v>1</v>
      </c>
      <c r="R17" s="22">
        <f>'Группа 2'!I15</f>
        <v>1.65</v>
      </c>
      <c r="S17" s="20"/>
    </row>
    <row r="18" ht="15.75" customHeight="1">
      <c r="A18" s="20"/>
      <c r="B18" s="24"/>
      <c r="C18" s="22"/>
      <c r="D18" s="23"/>
      <c r="E18" s="22"/>
      <c r="F18" s="22"/>
      <c r="G18" s="22"/>
      <c r="H18" s="22"/>
      <c r="I18" s="22"/>
      <c r="J18" s="20"/>
      <c r="K18" s="28"/>
      <c r="L18" s="22" t="b">
        <v>1</v>
      </c>
      <c r="M18" s="29">
        <f t="shared" si="1"/>
        <v>11.45</v>
      </c>
      <c r="N18" s="22">
        <f>'Группа 2'!E16</f>
        <v>2</v>
      </c>
      <c r="O18" s="22">
        <f>'Группа 2'!F16</f>
        <v>2.1</v>
      </c>
      <c r="P18" s="22">
        <f>'Группа 2'!G16</f>
        <v>3.05</v>
      </c>
      <c r="Q18" s="22">
        <f>'Группа 2'!H16</f>
        <v>1.05</v>
      </c>
      <c r="R18" s="22">
        <f>'Группа 2'!I16</f>
        <v>3.25</v>
      </c>
      <c r="S18" s="20"/>
    </row>
    <row r="19" ht="15.75" customHeight="1">
      <c r="A19" s="20"/>
      <c r="B19" s="24"/>
      <c r="C19" s="22"/>
      <c r="D19" s="23"/>
      <c r="E19" s="22"/>
      <c r="F19" s="22"/>
      <c r="G19" s="22"/>
      <c r="H19" s="22"/>
      <c r="I19" s="22"/>
      <c r="J19" s="20"/>
      <c r="K19" s="28"/>
      <c r="L19" s="22" t="b">
        <v>1</v>
      </c>
      <c r="M19" s="29">
        <f t="shared" si="1"/>
        <v>5.4</v>
      </c>
      <c r="N19" s="22">
        <f>'Группа 2'!E17</f>
        <v>0.95</v>
      </c>
      <c r="O19" s="22">
        <f>'Группа 2'!F17</f>
        <v>0.85</v>
      </c>
      <c r="P19" s="22">
        <f>'Группа 2'!G17</f>
        <v>1</v>
      </c>
      <c r="Q19" s="22">
        <f>'Группа 2'!H17</f>
        <v>1</v>
      </c>
      <c r="R19" s="22">
        <f>'Группа 2'!I17</f>
        <v>1.6</v>
      </c>
      <c r="S19" s="20"/>
    </row>
    <row r="20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K2:R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0F00"/>
    <outlinePr summaryBelow="0" summaryRight="0"/>
  </sheetPr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2.63" defaultRowHeight="15.0"/>
  <cols>
    <col customWidth="1" min="1" max="2" width="21.25"/>
    <col customWidth="1" min="3" max="9" width="9.25"/>
    <col customWidth="1" min="10" max="10" width="19.88"/>
    <col customWidth="1" min="11" max="13" width="6.38"/>
    <col customWidth="1" min="14" max="14" width="19.88"/>
    <col customWidth="1" min="15" max="17" width="6.38"/>
    <col customWidth="1" min="18" max="18" width="19.88"/>
    <col customWidth="1" min="19" max="21" width="6.38"/>
    <col customWidth="1" min="22" max="22" width="19.88"/>
    <col customWidth="1" min="23" max="25" width="6.38"/>
    <col customWidth="1" min="26" max="26" width="19.88"/>
    <col customWidth="1" min="27" max="29" width="6.38"/>
  </cols>
  <sheetData>
    <row r="1" ht="15.75" customHeight="1">
      <c r="A1" s="30" t="s">
        <v>4</v>
      </c>
      <c r="B1" s="31" t="s">
        <v>148</v>
      </c>
      <c r="C1" s="32" t="s">
        <v>140</v>
      </c>
      <c r="D1" s="32" t="s">
        <v>141</v>
      </c>
      <c r="E1" s="32" t="s">
        <v>142</v>
      </c>
      <c r="F1" s="32" t="s">
        <v>143</v>
      </c>
      <c r="G1" s="32" t="s">
        <v>144</v>
      </c>
      <c r="H1" s="32" t="s">
        <v>145</v>
      </c>
      <c r="I1" s="33" t="s">
        <v>146</v>
      </c>
      <c r="J1" s="34" t="s">
        <v>149</v>
      </c>
      <c r="K1" s="35" t="s">
        <v>141</v>
      </c>
      <c r="L1" s="35" t="s">
        <v>150</v>
      </c>
      <c r="M1" s="36" t="s">
        <v>151</v>
      </c>
      <c r="N1" s="34" t="s">
        <v>152</v>
      </c>
      <c r="O1" s="35" t="s">
        <v>141</v>
      </c>
      <c r="P1" s="35" t="s">
        <v>150</v>
      </c>
      <c r="Q1" s="36" t="s">
        <v>151</v>
      </c>
      <c r="R1" s="37" t="s">
        <v>153</v>
      </c>
      <c r="S1" s="35" t="s">
        <v>141</v>
      </c>
      <c r="T1" s="35" t="s">
        <v>150</v>
      </c>
      <c r="U1" s="36" t="s">
        <v>151</v>
      </c>
      <c r="V1" s="34" t="s">
        <v>154</v>
      </c>
      <c r="W1" s="35" t="s">
        <v>141</v>
      </c>
      <c r="X1" s="35" t="s">
        <v>150</v>
      </c>
      <c r="Y1" s="36" t="s">
        <v>151</v>
      </c>
      <c r="Z1" s="37" t="s">
        <v>155</v>
      </c>
      <c r="AA1" s="35" t="s">
        <v>141</v>
      </c>
      <c r="AB1" s="35" t="s">
        <v>150</v>
      </c>
      <c r="AC1" s="36" t="s">
        <v>151</v>
      </c>
    </row>
    <row r="2" ht="15.75" customHeight="1">
      <c r="A2" s="38" t="s">
        <v>156</v>
      </c>
      <c r="B2" s="39" t="s">
        <v>157</v>
      </c>
      <c r="C2" s="32" t="b">
        <v>1</v>
      </c>
      <c r="D2" s="29">
        <f t="shared" ref="D2:D17" si="1">SUM(E2:I2)</f>
        <v>21.7</v>
      </c>
      <c r="E2" s="40">
        <f t="shared" ref="E2:E17" si="2">VLOOKUP(A2,J$1:M$23,4,0)</f>
        <v>3.65</v>
      </c>
      <c r="F2" s="40">
        <f t="shared" ref="F2:F17" si="3">VLOOKUP(A2,N$1:Q$23,4,0)</f>
        <v>4.9</v>
      </c>
      <c r="G2" s="40">
        <f t="shared" ref="G2:G17" si="4">VLOOKUP(A2,R$1:U$23,4,0)</f>
        <v>4.85</v>
      </c>
      <c r="H2" s="40">
        <f t="shared" ref="H2:H13" si="5">VLOOKUP(A2,V$1:Y$23,4,0)</f>
        <v>4.7</v>
      </c>
      <c r="I2" s="41">
        <f t="shared" ref="I2:I17" si="6">VLOOKUP(A2,Z$1:AC$23,4,0)</f>
        <v>3.6</v>
      </c>
      <c r="J2" s="42" t="str">
        <f t="shared" ref="J2:J5" si="7">A2</f>
        <v>Владимир Грамагин</v>
      </c>
      <c r="K2" s="43">
        <v>130.0</v>
      </c>
      <c r="L2" s="43">
        <v>2.0</v>
      </c>
      <c r="M2" s="41">
        <f t="shared" ref="M2:M5" si="8">IF(ISBLANK(L2),,(5-L2)+K2/200)</f>
        <v>3.65</v>
      </c>
      <c r="N2" s="42" t="str">
        <f>A2</f>
        <v>Владимир Грамагин</v>
      </c>
      <c r="O2" s="43">
        <v>180.0</v>
      </c>
      <c r="P2" s="43">
        <v>1.0</v>
      </c>
      <c r="Q2" s="44">
        <f t="shared" ref="Q2:Q5" si="9">IF(ISBLANK(P2),,(5-P2)+O2/200)</f>
        <v>4.9</v>
      </c>
      <c r="R2" s="45" t="str">
        <f>A2</f>
        <v>Владимир Грамагин</v>
      </c>
      <c r="S2" s="43">
        <v>170.0</v>
      </c>
      <c r="T2" s="43">
        <v>1.0</v>
      </c>
      <c r="U2" s="41">
        <f t="shared" ref="U2:U5" si="10">IF(ISBLANK(T2),,(5-T2)+S2/200)</f>
        <v>4.85</v>
      </c>
      <c r="V2" s="42" t="str">
        <f>A2</f>
        <v>Владимир Грамагин</v>
      </c>
      <c r="W2" s="43">
        <v>140.0</v>
      </c>
      <c r="X2" s="43">
        <v>1.0</v>
      </c>
      <c r="Y2" s="44">
        <f t="shared" ref="Y2:Y5" si="11">IF(ISBLANK(X2),,(5-X2)+W2/200)</f>
        <v>4.7</v>
      </c>
      <c r="Z2" s="45" t="str">
        <f>A2</f>
        <v>Владимир Грамагин</v>
      </c>
      <c r="AA2" s="43">
        <v>120.0</v>
      </c>
      <c r="AB2" s="43">
        <v>2.0</v>
      </c>
      <c r="AC2" s="44">
        <f t="shared" ref="AC2:AC5" si="12">IF(ISBLANK(AB2),,(5-AB2)+AA2/200)</f>
        <v>3.6</v>
      </c>
    </row>
    <row r="3" ht="15.75" customHeight="1">
      <c r="A3" s="46" t="s">
        <v>158</v>
      </c>
      <c r="B3" s="39" t="s">
        <v>159</v>
      </c>
      <c r="C3" s="32" t="b">
        <v>1</v>
      </c>
      <c r="D3" s="29">
        <f t="shared" si="1"/>
        <v>20.95</v>
      </c>
      <c r="E3" s="40">
        <f t="shared" si="2"/>
        <v>4.9</v>
      </c>
      <c r="F3" s="40">
        <f t="shared" si="3"/>
        <v>3.75</v>
      </c>
      <c r="G3" s="40">
        <f t="shared" si="4"/>
        <v>4.7</v>
      </c>
      <c r="H3" s="40">
        <f t="shared" si="5"/>
        <v>2.55</v>
      </c>
      <c r="I3" s="41">
        <f t="shared" si="6"/>
        <v>5.05</v>
      </c>
      <c r="J3" s="42" t="str">
        <f t="shared" si="7"/>
        <v>Юрий Корчёмкин</v>
      </c>
      <c r="K3" s="43">
        <v>180.0</v>
      </c>
      <c r="L3" s="43">
        <v>1.0</v>
      </c>
      <c r="M3" s="41">
        <f t="shared" si="8"/>
        <v>4.9</v>
      </c>
      <c r="N3" s="42" t="str">
        <f>A6</f>
        <v>Бахтияр Нейман</v>
      </c>
      <c r="O3" s="43">
        <v>-20.0</v>
      </c>
      <c r="P3" s="43">
        <v>3.0</v>
      </c>
      <c r="Q3" s="44">
        <f t="shared" si="9"/>
        <v>1.9</v>
      </c>
      <c r="R3" s="45" t="str">
        <f>A7</f>
        <v>Сергей Лобачев</v>
      </c>
      <c r="S3" s="43">
        <v>150.0</v>
      </c>
      <c r="T3" s="43">
        <v>2.0</v>
      </c>
      <c r="U3" s="41">
        <f t="shared" si="10"/>
        <v>3.75</v>
      </c>
      <c r="V3" s="42" t="str">
        <f>A8</f>
        <v>Илья Устиловский</v>
      </c>
      <c r="W3" s="43">
        <v>100.0</v>
      </c>
      <c r="X3" s="43">
        <v>2.0</v>
      </c>
      <c r="Y3" s="44">
        <f t="shared" si="11"/>
        <v>3.5</v>
      </c>
      <c r="Z3" s="45" t="str">
        <f>A9</f>
        <v>Леонид Койфман</v>
      </c>
      <c r="AA3" s="43">
        <v>140.0</v>
      </c>
      <c r="AB3" s="43">
        <v>1.0</v>
      </c>
      <c r="AC3" s="44">
        <f t="shared" si="12"/>
        <v>4.7</v>
      </c>
    </row>
    <row r="4" ht="15.75" customHeight="1">
      <c r="A4" s="47" t="s">
        <v>160</v>
      </c>
      <c r="B4" s="48" t="s">
        <v>161</v>
      </c>
      <c r="C4" s="32" t="b">
        <v>1</v>
      </c>
      <c r="D4" s="29">
        <f t="shared" si="1"/>
        <v>15.4</v>
      </c>
      <c r="E4" s="40">
        <f t="shared" si="2"/>
        <v>2.2</v>
      </c>
      <c r="F4" s="40">
        <f t="shared" si="3"/>
        <v>1.2</v>
      </c>
      <c r="G4" s="40">
        <f t="shared" si="4"/>
        <v>5.15</v>
      </c>
      <c r="H4" s="40">
        <f t="shared" si="5"/>
        <v>3.3</v>
      </c>
      <c r="I4" s="41">
        <f t="shared" si="6"/>
        <v>3.55</v>
      </c>
      <c r="J4" s="42" t="str">
        <f t="shared" si="7"/>
        <v>Шакир Маммадзада</v>
      </c>
      <c r="K4" s="43">
        <v>40.0</v>
      </c>
      <c r="L4" s="43">
        <v>3.0</v>
      </c>
      <c r="M4" s="41">
        <f t="shared" si="8"/>
        <v>2.2</v>
      </c>
      <c r="N4" s="42" t="str">
        <f>A10</f>
        <v>Мария Конакова</v>
      </c>
      <c r="O4" s="43">
        <v>40.0</v>
      </c>
      <c r="P4" s="43">
        <v>2.0</v>
      </c>
      <c r="Q4" s="44">
        <f t="shared" si="9"/>
        <v>3.2</v>
      </c>
      <c r="R4" s="45" t="str">
        <f>A12</f>
        <v>Ефим Подвойский </v>
      </c>
      <c r="S4" s="43">
        <v>-30.0</v>
      </c>
      <c r="T4" s="43">
        <v>4.0</v>
      </c>
      <c r="U4" s="41">
        <f t="shared" si="10"/>
        <v>0.85</v>
      </c>
      <c r="V4" s="42" t="str">
        <f>A13</f>
        <v>Антон Грибанов</v>
      </c>
      <c r="W4" s="43">
        <v>40.0</v>
      </c>
      <c r="X4" s="43">
        <v>3.0</v>
      </c>
      <c r="Y4" s="44">
        <f t="shared" si="11"/>
        <v>2.2</v>
      </c>
      <c r="Z4" s="45" t="str">
        <f>A11</f>
        <v>Григорий Гольберг </v>
      </c>
      <c r="AA4" s="43">
        <v>70.0</v>
      </c>
      <c r="AB4" s="43">
        <v>4.0</v>
      </c>
      <c r="AC4" s="44">
        <f t="shared" si="12"/>
        <v>1.35</v>
      </c>
    </row>
    <row r="5" ht="15.75" customHeight="1">
      <c r="A5" s="48" t="s">
        <v>162</v>
      </c>
      <c r="B5" s="48" t="s">
        <v>163</v>
      </c>
      <c r="C5" s="32" t="b">
        <v>1</v>
      </c>
      <c r="D5" s="29">
        <f t="shared" si="1"/>
        <v>14.45</v>
      </c>
      <c r="E5" s="40">
        <f t="shared" si="2"/>
        <v>1.1</v>
      </c>
      <c r="F5" s="40">
        <f t="shared" si="3"/>
        <v>3.15</v>
      </c>
      <c r="G5" s="40">
        <f t="shared" si="4"/>
        <v>5.15</v>
      </c>
      <c r="H5" s="40">
        <f t="shared" si="5"/>
        <v>0.4</v>
      </c>
      <c r="I5" s="41">
        <f t="shared" si="6"/>
        <v>4.65</v>
      </c>
      <c r="J5" s="49" t="str">
        <f t="shared" si="7"/>
        <v>Петр Мартынов</v>
      </c>
      <c r="K5" s="50">
        <v>20.0</v>
      </c>
      <c r="L5" s="50">
        <v>4.0</v>
      </c>
      <c r="M5" s="51">
        <f t="shared" si="8"/>
        <v>1.1</v>
      </c>
      <c r="N5" s="49" t="str">
        <f>A14</f>
        <v>Bair bee</v>
      </c>
      <c r="O5" s="50">
        <v>-90.0</v>
      </c>
      <c r="P5" s="50">
        <v>4.0</v>
      </c>
      <c r="Q5" s="52">
        <f t="shared" si="9"/>
        <v>0.55</v>
      </c>
      <c r="R5" s="53" t="str">
        <f>A17</f>
        <v>Захар Левентул</v>
      </c>
      <c r="S5" s="50">
        <v>-20.0</v>
      </c>
      <c r="T5" s="50">
        <v>3.0</v>
      </c>
      <c r="U5" s="51">
        <f t="shared" si="10"/>
        <v>1.9</v>
      </c>
      <c r="V5" s="49" t="str">
        <f>A15</f>
        <v>Борис Вейцман </v>
      </c>
      <c r="W5" s="50">
        <v>-30.0</v>
      </c>
      <c r="X5" s="50">
        <v>4.0</v>
      </c>
      <c r="Y5" s="52">
        <f t="shared" si="11"/>
        <v>0.85</v>
      </c>
      <c r="Z5" s="53" t="str">
        <f>A16</f>
        <v>Макс Галкин</v>
      </c>
      <c r="AA5" s="50">
        <v>110.0</v>
      </c>
      <c r="AB5" s="50">
        <v>3.0</v>
      </c>
      <c r="AC5" s="52">
        <f t="shared" si="12"/>
        <v>2.55</v>
      </c>
    </row>
    <row r="6" ht="15.75" customHeight="1">
      <c r="A6" s="47" t="s">
        <v>164</v>
      </c>
      <c r="B6" s="48" t="s">
        <v>165</v>
      </c>
      <c r="C6" s="32" t="b">
        <v>1</v>
      </c>
      <c r="D6" s="29">
        <f t="shared" si="1"/>
        <v>11.85</v>
      </c>
      <c r="E6" s="40">
        <f t="shared" si="2"/>
        <v>2.55</v>
      </c>
      <c r="F6" s="40">
        <f t="shared" si="3"/>
        <v>1.9</v>
      </c>
      <c r="G6" s="40">
        <f t="shared" si="4"/>
        <v>2.2</v>
      </c>
      <c r="H6" s="40">
        <f t="shared" si="5"/>
        <v>4.4</v>
      </c>
      <c r="I6" s="41">
        <f t="shared" si="6"/>
        <v>0.8</v>
      </c>
      <c r="J6" s="54"/>
      <c r="K6" s="54"/>
      <c r="L6" s="54"/>
      <c r="M6" s="55" t="str">
        <f>IF(ISBLANK(K6),,(5-L6)+K6/200)</f>
        <v/>
      </c>
      <c r="N6" s="56"/>
      <c r="O6" s="57"/>
      <c r="P6" s="54"/>
      <c r="Q6" s="58" t="str">
        <f>IF(ISBLANK(O6),,(5-P6)+O6/200)</f>
        <v/>
      </c>
      <c r="R6" s="59"/>
      <c r="S6" s="54"/>
      <c r="T6" s="54"/>
      <c r="U6" s="55" t="str">
        <f>IF(ISBLANK(S6),,(5-T6)+S6/200)</f>
        <v/>
      </c>
      <c r="V6" s="60"/>
      <c r="W6" s="54"/>
      <c r="X6" s="54"/>
      <c r="Y6" s="61" t="str">
        <f>IF(ISBLANK(W6),,(5-X6)+W6/200)</f>
        <v/>
      </c>
      <c r="Z6" s="59"/>
      <c r="AA6" s="54"/>
      <c r="AB6" s="54"/>
      <c r="AC6" s="54" t="str">
        <f>IF(ISBLANK(AA6),,(5-AB6)+AA6/200)</f>
        <v/>
      </c>
    </row>
    <row r="7" ht="15.75" customHeight="1">
      <c r="A7" s="62" t="s">
        <v>166</v>
      </c>
      <c r="B7" s="39" t="s">
        <v>167</v>
      </c>
      <c r="C7" s="32" t="b">
        <v>1</v>
      </c>
      <c r="D7" s="29">
        <f t="shared" si="1"/>
        <v>23.7</v>
      </c>
      <c r="E7" s="40">
        <f t="shared" si="2"/>
        <v>4.9</v>
      </c>
      <c r="F7" s="40">
        <f t="shared" si="3"/>
        <v>5.65</v>
      </c>
      <c r="G7" s="40">
        <f t="shared" si="4"/>
        <v>3.75</v>
      </c>
      <c r="H7" s="40">
        <f t="shared" si="5"/>
        <v>4.75</v>
      </c>
      <c r="I7" s="41">
        <f t="shared" si="6"/>
        <v>4.65</v>
      </c>
      <c r="J7" s="34" t="s">
        <v>168</v>
      </c>
      <c r="K7" s="35" t="s">
        <v>141</v>
      </c>
      <c r="L7" s="35" t="s">
        <v>150</v>
      </c>
      <c r="M7" s="63" t="s">
        <v>151</v>
      </c>
      <c r="N7" s="34" t="s">
        <v>169</v>
      </c>
      <c r="O7" s="35" t="s">
        <v>141</v>
      </c>
      <c r="P7" s="35" t="s">
        <v>150</v>
      </c>
      <c r="Q7" s="36" t="s">
        <v>151</v>
      </c>
      <c r="R7" s="37" t="s">
        <v>170</v>
      </c>
      <c r="S7" s="35" t="s">
        <v>141</v>
      </c>
      <c r="T7" s="35" t="s">
        <v>150</v>
      </c>
      <c r="U7" s="63" t="s">
        <v>151</v>
      </c>
      <c r="V7" s="34" t="s">
        <v>171</v>
      </c>
      <c r="W7" s="35" t="s">
        <v>141</v>
      </c>
      <c r="X7" s="35" t="s">
        <v>150</v>
      </c>
      <c r="Y7" s="36" t="s">
        <v>151</v>
      </c>
      <c r="Z7" s="37" t="s">
        <v>172</v>
      </c>
      <c r="AA7" s="35" t="s">
        <v>141</v>
      </c>
      <c r="AB7" s="35" t="s">
        <v>150</v>
      </c>
      <c r="AC7" s="36" t="s">
        <v>151</v>
      </c>
    </row>
    <row r="8" ht="15.75" customHeight="1">
      <c r="A8" s="47" t="s">
        <v>173</v>
      </c>
      <c r="B8" s="48" t="s">
        <v>174</v>
      </c>
      <c r="C8" s="32" t="b">
        <v>1</v>
      </c>
      <c r="D8" s="29">
        <f t="shared" si="1"/>
        <v>13.25</v>
      </c>
      <c r="E8" s="40">
        <f t="shared" si="2"/>
        <v>0.85</v>
      </c>
      <c r="F8" s="40">
        <f t="shared" si="3"/>
        <v>2.5</v>
      </c>
      <c r="G8" s="40">
        <f t="shared" si="4"/>
        <v>3.25</v>
      </c>
      <c r="H8" s="40">
        <f t="shared" si="5"/>
        <v>3.5</v>
      </c>
      <c r="I8" s="41">
        <f t="shared" si="6"/>
        <v>3.15</v>
      </c>
      <c r="J8" s="42" t="str">
        <f t="shared" ref="J8:J11" si="13">A6</f>
        <v>Бахтияр Нейман</v>
      </c>
      <c r="K8" s="43">
        <v>110.0</v>
      </c>
      <c r="L8" s="43">
        <v>3.0</v>
      </c>
      <c r="M8" s="41">
        <f t="shared" ref="M8:M11" si="14">IF(ISBLANK(L8),,(5-L8)+K8/200)</f>
        <v>2.55</v>
      </c>
      <c r="N8" s="42" t="str">
        <f>A3</f>
        <v>Юрий Корчёмкин</v>
      </c>
      <c r="O8" s="43">
        <v>150.0</v>
      </c>
      <c r="P8" s="43">
        <v>2.0</v>
      </c>
      <c r="Q8" s="44">
        <f t="shared" ref="Q8:Q11" si="15">IF(ISBLANK(P8),,(5-P8)+O8/200)</f>
        <v>3.75</v>
      </c>
      <c r="R8" s="45" t="str">
        <f>A3</f>
        <v>Юрий Корчёмкин</v>
      </c>
      <c r="S8" s="43">
        <v>140.0</v>
      </c>
      <c r="T8" s="43">
        <v>1.0</v>
      </c>
      <c r="U8" s="41">
        <f t="shared" ref="U8:U11" si="16">IF(ISBLANK(T8),,(5-T8)+S8/200)</f>
        <v>4.7</v>
      </c>
      <c r="V8" s="42" t="str">
        <f>A3</f>
        <v>Юрий Корчёмкин</v>
      </c>
      <c r="W8" s="43">
        <v>110.0</v>
      </c>
      <c r="X8" s="43">
        <v>3.0</v>
      </c>
      <c r="Y8" s="44">
        <f t="shared" ref="Y8:Y11" si="17">IF(ISBLANK(X8),,(5-X8)+W8/200)</f>
        <v>2.55</v>
      </c>
      <c r="Z8" s="45" t="str">
        <f>A3</f>
        <v>Юрий Корчёмкин</v>
      </c>
      <c r="AA8" s="43">
        <v>210.0</v>
      </c>
      <c r="AB8" s="43">
        <v>1.0</v>
      </c>
      <c r="AC8" s="44">
        <f t="shared" ref="AC8:AC11" si="18">IF(ISBLANK(AB8),,(5-AB8)+AA8/200)</f>
        <v>5.05</v>
      </c>
    </row>
    <row r="9" ht="15.75" customHeight="1">
      <c r="A9" s="47" t="s">
        <v>175</v>
      </c>
      <c r="B9" s="48" t="s">
        <v>176</v>
      </c>
      <c r="C9" s="32" t="b">
        <v>1</v>
      </c>
      <c r="D9" s="29">
        <f t="shared" si="1"/>
        <v>22.1</v>
      </c>
      <c r="E9" s="40">
        <f t="shared" si="2"/>
        <v>3.75</v>
      </c>
      <c r="F9" s="40">
        <f t="shared" si="3"/>
        <v>4.9</v>
      </c>
      <c r="G9" s="40">
        <f t="shared" si="4"/>
        <v>3.7</v>
      </c>
      <c r="H9" s="40">
        <f t="shared" si="5"/>
        <v>5.05</v>
      </c>
      <c r="I9" s="41">
        <f t="shared" si="6"/>
        <v>4.7</v>
      </c>
      <c r="J9" s="42" t="str">
        <f t="shared" si="13"/>
        <v>Сергей Лобачев</v>
      </c>
      <c r="K9" s="43">
        <v>180.0</v>
      </c>
      <c r="L9" s="43">
        <v>1.0</v>
      </c>
      <c r="M9" s="41">
        <f t="shared" si="14"/>
        <v>4.9</v>
      </c>
      <c r="N9" s="42" t="str">
        <f>A7</f>
        <v>Сергей Лобачев</v>
      </c>
      <c r="O9" s="43">
        <v>330.0</v>
      </c>
      <c r="P9" s="43">
        <v>1.0</v>
      </c>
      <c r="Q9" s="44">
        <f t="shared" si="15"/>
        <v>5.65</v>
      </c>
      <c r="R9" s="45" t="str">
        <f>A6</f>
        <v>Бахтияр Нейман</v>
      </c>
      <c r="S9" s="43">
        <v>40.0</v>
      </c>
      <c r="T9" s="43">
        <v>3.0</v>
      </c>
      <c r="U9" s="41">
        <f t="shared" si="16"/>
        <v>2.2</v>
      </c>
      <c r="V9" s="42" t="str">
        <f>A9</f>
        <v>Леонид Койфман</v>
      </c>
      <c r="W9" s="43">
        <v>210.0</v>
      </c>
      <c r="X9" s="43">
        <v>1.0</v>
      </c>
      <c r="Y9" s="44">
        <f t="shared" si="17"/>
        <v>5.05</v>
      </c>
      <c r="Z9" s="45" t="str">
        <f>A8</f>
        <v>Илья Устиловский</v>
      </c>
      <c r="AA9" s="43">
        <v>30.0</v>
      </c>
      <c r="AB9" s="43">
        <v>2.0</v>
      </c>
      <c r="AC9" s="44">
        <f t="shared" si="18"/>
        <v>3.15</v>
      </c>
    </row>
    <row r="10" ht="15.75" customHeight="1">
      <c r="A10" s="46" t="s">
        <v>177</v>
      </c>
      <c r="B10" s="39" t="s">
        <v>178</v>
      </c>
      <c r="C10" s="32" t="b">
        <v>1</v>
      </c>
      <c r="D10" s="29">
        <f t="shared" si="1"/>
        <v>8.45</v>
      </c>
      <c r="E10" s="40">
        <f t="shared" si="2"/>
        <v>1.45</v>
      </c>
      <c r="F10" s="40">
        <f t="shared" si="3"/>
        <v>3.2</v>
      </c>
      <c r="G10" s="40">
        <f t="shared" si="4"/>
        <v>0.75</v>
      </c>
      <c r="H10" s="40">
        <f t="shared" si="5"/>
        <v>2.15</v>
      </c>
      <c r="I10" s="41">
        <f t="shared" si="6"/>
        <v>0.9</v>
      </c>
      <c r="J10" s="42" t="str">
        <f t="shared" si="13"/>
        <v>Илья Устиловский</v>
      </c>
      <c r="K10" s="43">
        <v>-30.0</v>
      </c>
      <c r="L10" s="43">
        <v>4.0</v>
      </c>
      <c r="M10" s="41">
        <f t="shared" si="14"/>
        <v>0.85</v>
      </c>
      <c r="N10" s="42" t="str">
        <f>A11</f>
        <v>Григорий Гольберг </v>
      </c>
      <c r="O10" s="43">
        <v>0.0</v>
      </c>
      <c r="P10" s="43">
        <v>3.0</v>
      </c>
      <c r="Q10" s="44">
        <f t="shared" si="15"/>
        <v>2</v>
      </c>
      <c r="R10" s="45" t="str">
        <f>A13</f>
        <v>Антон Грибанов</v>
      </c>
      <c r="S10" s="43">
        <v>80.0</v>
      </c>
      <c r="T10" s="43">
        <v>2.0</v>
      </c>
      <c r="U10" s="41">
        <f t="shared" si="16"/>
        <v>3.4</v>
      </c>
      <c r="V10" s="42" t="str">
        <f>A12</f>
        <v>Ефим Подвойский </v>
      </c>
      <c r="W10" s="43">
        <v>160.0</v>
      </c>
      <c r="X10" s="43">
        <v>2.0</v>
      </c>
      <c r="Y10" s="44">
        <f t="shared" si="17"/>
        <v>3.8</v>
      </c>
      <c r="Z10" s="45" t="str">
        <f>A10</f>
        <v>Мария Конакова</v>
      </c>
      <c r="AA10" s="43">
        <v>-20.0</v>
      </c>
      <c r="AB10" s="43">
        <v>4.0</v>
      </c>
      <c r="AC10" s="44">
        <f t="shared" si="18"/>
        <v>0.9</v>
      </c>
    </row>
    <row r="11" ht="15.75" customHeight="1">
      <c r="A11" s="47" t="s">
        <v>179</v>
      </c>
      <c r="B11" s="48" t="s">
        <v>180</v>
      </c>
      <c r="C11" s="32" t="b">
        <v>1</v>
      </c>
      <c r="D11" s="29">
        <f t="shared" si="1"/>
        <v>9.55</v>
      </c>
      <c r="E11" s="40">
        <f t="shared" si="2"/>
        <v>3.5</v>
      </c>
      <c r="F11" s="40">
        <f t="shared" si="3"/>
        <v>2</v>
      </c>
      <c r="G11" s="40">
        <f t="shared" si="4"/>
        <v>1.65</v>
      </c>
      <c r="H11" s="40">
        <f t="shared" si="5"/>
        <v>1.05</v>
      </c>
      <c r="I11" s="41">
        <f t="shared" si="6"/>
        <v>1.35</v>
      </c>
      <c r="J11" s="49" t="str">
        <f t="shared" si="13"/>
        <v>Леонид Койфман</v>
      </c>
      <c r="K11" s="50">
        <v>150.0</v>
      </c>
      <c r="L11" s="50">
        <v>2.0</v>
      </c>
      <c r="M11" s="51">
        <f t="shared" si="14"/>
        <v>3.75</v>
      </c>
      <c r="N11" s="49" t="str">
        <f>A15</f>
        <v>Борис Вейцман </v>
      </c>
      <c r="O11" s="50">
        <v>-10.0</v>
      </c>
      <c r="P11" s="50">
        <v>4.0</v>
      </c>
      <c r="Q11" s="52">
        <f t="shared" si="15"/>
        <v>0.95</v>
      </c>
      <c r="R11" s="53" t="str">
        <f>A16</f>
        <v>Макс Галкин</v>
      </c>
      <c r="S11" s="50">
        <v>0.0</v>
      </c>
      <c r="T11" s="50">
        <v>4.0</v>
      </c>
      <c r="U11" s="51">
        <f t="shared" si="16"/>
        <v>1</v>
      </c>
      <c r="V11" s="64" t="s">
        <v>181</v>
      </c>
      <c r="W11" s="65">
        <f>'Игры Группы 1'!B85</f>
        <v>0</v>
      </c>
      <c r="X11" s="65"/>
      <c r="Y11" s="52" t="str">
        <f t="shared" si="17"/>
        <v/>
      </c>
      <c r="Z11" s="53" t="str">
        <f>A17</f>
        <v>Захар Левентул</v>
      </c>
      <c r="AA11" s="50">
        <v>-10.0</v>
      </c>
      <c r="AB11" s="50">
        <v>3.0</v>
      </c>
      <c r="AC11" s="52">
        <f t="shared" si="18"/>
        <v>1.95</v>
      </c>
    </row>
    <row r="12" ht="15.75" customHeight="1">
      <c r="A12" s="62" t="s">
        <v>182</v>
      </c>
      <c r="B12" s="39" t="s">
        <v>183</v>
      </c>
      <c r="C12" s="32" t="b">
        <v>1</v>
      </c>
      <c r="D12" s="29">
        <f t="shared" si="1"/>
        <v>16.35</v>
      </c>
      <c r="E12" s="40">
        <f t="shared" si="2"/>
        <v>4.65</v>
      </c>
      <c r="F12" s="40">
        <f t="shared" si="3"/>
        <v>3.55</v>
      </c>
      <c r="G12" s="40">
        <f t="shared" si="4"/>
        <v>0.85</v>
      </c>
      <c r="H12" s="40">
        <f t="shared" si="5"/>
        <v>3.8</v>
      </c>
      <c r="I12" s="41">
        <f t="shared" si="6"/>
        <v>3.5</v>
      </c>
      <c r="J12" s="54"/>
      <c r="K12" s="54"/>
      <c r="L12" s="54"/>
      <c r="M12" s="55" t="str">
        <f>IF(ISBLANK(K12),,(5-L12)+K12/200)</f>
        <v/>
      </c>
      <c r="N12" s="56"/>
      <c r="O12" s="57"/>
      <c r="P12" s="54"/>
      <c r="Q12" s="58" t="str">
        <f>IF(ISBLANK(O12),,(5-P12)+O12/200)</f>
        <v/>
      </c>
      <c r="R12" s="59"/>
      <c r="S12" s="54"/>
      <c r="T12" s="54"/>
      <c r="U12" s="55" t="str">
        <f>IF(ISBLANK(S12),,(5-T12)+S12/200)</f>
        <v/>
      </c>
      <c r="V12" s="60"/>
      <c r="W12" s="54"/>
      <c r="X12" s="54"/>
      <c r="Y12" s="61" t="str">
        <f>IF(ISBLANK(W12),,(5-X12)+W12/200)</f>
        <v/>
      </c>
      <c r="Z12" s="59"/>
      <c r="AA12" s="54"/>
      <c r="AB12" s="54"/>
      <c r="AC12" s="54" t="str">
        <f>IF(ISBLANK(AA12),,(5-AB12)+AA12/200)</f>
        <v/>
      </c>
    </row>
    <row r="13" ht="15.75" customHeight="1">
      <c r="A13" s="46" t="s">
        <v>184</v>
      </c>
      <c r="B13" s="39" t="s">
        <v>185</v>
      </c>
      <c r="C13" s="32" t="b">
        <v>1</v>
      </c>
      <c r="D13" s="29">
        <f t="shared" si="1"/>
        <v>10.4</v>
      </c>
      <c r="E13" s="40">
        <f t="shared" si="2"/>
        <v>1.45</v>
      </c>
      <c r="F13" s="40">
        <f t="shared" si="3"/>
        <v>0.9</v>
      </c>
      <c r="G13" s="40">
        <f t="shared" si="4"/>
        <v>3.4</v>
      </c>
      <c r="H13" s="40">
        <f t="shared" si="5"/>
        <v>2.2</v>
      </c>
      <c r="I13" s="41">
        <f t="shared" si="6"/>
        <v>2.45</v>
      </c>
      <c r="J13" s="34" t="s">
        <v>186</v>
      </c>
      <c r="K13" s="35" t="s">
        <v>141</v>
      </c>
      <c r="L13" s="35" t="s">
        <v>150</v>
      </c>
      <c r="M13" s="63" t="s">
        <v>151</v>
      </c>
      <c r="N13" s="34" t="s">
        <v>187</v>
      </c>
      <c r="O13" s="35" t="s">
        <v>141</v>
      </c>
      <c r="P13" s="35" t="s">
        <v>150</v>
      </c>
      <c r="Q13" s="36" t="s">
        <v>151</v>
      </c>
      <c r="R13" s="37" t="s">
        <v>188</v>
      </c>
      <c r="S13" s="35" t="s">
        <v>141</v>
      </c>
      <c r="T13" s="35" t="s">
        <v>150</v>
      </c>
      <c r="U13" s="63" t="s">
        <v>151</v>
      </c>
      <c r="V13" s="34" t="s">
        <v>189</v>
      </c>
      <c r="W13" s="35" t="s">
        <v>141</v>
      </c>
      <c r="X13" s="35" t="s">
        <v>150</v>
      </c>
      <c r="Y13" s="36" t="s">
        <v>151</v>
      </c>
      <c r="Z13" s="37" t="s">
        <v>190</v>
      </c>
      <c r="AA13" s="35" t="s">
        <v>141</v>
      </c>
      <c r="AB13" s="35" t="s">
        <v>150</v>
      </c>
      <c r="AC13" s="36" t="s">
        <v>151</v>
      </c>
    </row>
    <row r="14" ht="15.75" customHeight="1">
      <c r="A14" s="66" t="s">
        <v>191</v>
      </c>
      <c r="B14" s="39" t="s">
        <v>192</v>
      </c>
      <c r="C14" s="32" t="b">
        <v>1</v>
      </c>
      <c r="D14" s="29">
        <f t="shared" si="1"/>
        <v>2.35</v>
      </c>
      <c r="E14" s="40">
        <f t="shared" si="2"/>
        <v>0.55</v>
      </c>
      <c r="F14" s="40">
        <f t="shared" si="3"/>
        <v>0.55</v>
      </c>
      <c r="G14" s="40">
        <f t="shared" si="4"/>
        <v>0.3</v>
      </c>
      <c r="H14" s="43" t="s">
        <v>181</v>
      </c>
      <c r="I14" s="41">
        <f t="shared" si="6"/>
        <v>0.95</v>
      </c>
      <c r="J14" s="42" t="str">
        <f t="shared" ref="J14:J17" si="19">A10</f>
        <v>Мария Конакова</v>
      </c>
      <c r="K14" s="43">
        <v>-10.0</v>
      </c>
      <c r="L14" s="43">
        <v>3.5</v>
      </c>
      <c r="M14" s="41">
        <f t="shared" ref="M14:M17" si="20">IF(ISBLANK(L14),,(5-L14)+K14/200)</f>
        <v>1.45</v>
      </c>
      <c r="N14" s="42" t="str">
        <f>A4</f>
        <v>Шакир Маммадзада</v>
      </c>
      <c r="O14" s="43">
        <v>40.0</v>
      </c>
      <c r="P14" s="43">
        <v>4.0</v>
      </c>
      <c r="Q14" s="44">
        <f t="shared" ref="Q14:Q17" si="21">IF(ISBLANK(P14),,(5-P14)+O14/200)</f>
        <v>1.2</v>
      </c>
      <c r="R14" s="45" t="str">
        <f>A4</f>
        <v>Шакир Маммадзада</v>
      </c>
      <c r="S14" s="43">
        <v>230.0</v>
      </c>
      <c r="T14" s="43">
        <v>1.0</v>
      </c>
      <c r="U14" s="41">
        <f t="shared" ref="U14:U17" si="22">IF(ISBLANK(T14),,(5-T14)+S14/200)</f>
        <v>5.15</v>
      </c>
      <c r="V14" s="42" t="str">
        <f>A4</f>
        <v>Шакир Маммадзада</v>
      </c>
      <c r="W14" s="43">
        <v>60.0</v>
      </c>
      <c r="X14" s="43">
        <v>2.0</v>
      </c>
      <c r="Y14" s="44">
        <f t="shared" ref="Y14:Y17" si="23">IF(ISBLANK(X14),,(5-X14)+W14/200)</f>
        <v>3.3</v>
      </c>
      <c r="Z14" s="45" t="str">
        <f>A4</f>
        <v>Шакир Маммадзада</v>
      </c>
      <c r="AA14" s="43">
        <v>110.0</v>
      </c>
      <c r="AB14" s="43">
        <v>2.0</v>
      </c>
      <c r="AC14" s="44">
        <f t="shared" ref="AC14:AC17" si="24">IF(ISBLANK(AB14),,(5-AB14)+AA14/200)</f>
        <v>3.55</v>
      </c>
    </row>
    <row r="15" ht="15.75" customHeight="1">
      <c r="A15" s="67" t="s">
        <v>193</v>
      </c>
      <c r="B15" s="39" t="s">
        <v>194</v>
      </c>
      <c r="C15" s="32" t="b">
        <v>1</v>
      </c>
      <c r="D15" s="29">
        <f t="shared" si="1"/>
        <v>9.8</v>
      </c>
      <c r="E15" s="40">
        <f t="shared" si="2"/>
        <v>3.45</v>
      </c>
      <c r="F15" s="40">
        <f t="shared" si="3"/>
        <v>0.95</v>
      </c>
      <c r="G15" s="40">
        <f t="shared" si="4"/>
        <v>2.55</v>
      </c>
      <c r="H15" s="40">
        <f t="shared" ref="H15:H17" si="25">VLOOKUP(A15,V$1:Y$23,4,0)</f>
        <v>0.85</v>
      </c>
      <c r="I15" s="41">
        <f t="shared" si="6"/>
        <v>2</v>
      </c>
      <c r="J15" s="42" t="str">
        <f t="shared" si="19"/>
        <v>Григорий Гольберг </v>
      </c>
      <c r="K15" s="43">
        <v>100.0</v>
      </c>
      <c r="L15" s="43">
        <v>2.0</v>
      </c>
      <c r="M15" s="41">
        <f t="shared" si="20"/>
        <v>3.5</v>
      </c>
      <c r="N15" s="42" t="str">
        <f>A8</f>
        <v>Илья Устиловский</v>
      </c>
      <c r="O15" s="43">
        <v>100.0</v>
      </c>
      <c r="P15" s="43">
        <v>3.0</v>
      </c>
      <c r="Q15" s="44">
        <f t="shared" si="21"/>
        <v>2.5</v>
      </c>
      <c r="R15" s="45" t="str">
        <f t="shared" ref="R15:R16" si="26">A9</f>
        <v>Леонид Койфман</v>
      </c>
      <c r="S15" s="43">
        <v>140.0</v>
      </c>
      <c r="T15" s="43">
        <v>2.0</v>
      </c>
      <c r="U15" s="41">
        <f t="shared" si="22"/>
        <v>3.7</v>
      </c>
      <c r="V15" s="42" t="str">
        <f>A6</f>
        <v>Бахтияр Нейман</v>
      </c>
      <c r="W15" s="43">
        <v>80.0</v>
      </c>
      <c r="X15" s="43">
        <v>1.0</v>
      </c>
      <c r="Y15" s="44">
        <f t="shared" si="23"/>
        <v>4.4</v>
      </c>
      <c r="Z15" s="45" t="str">
        <f>A7</f>
        <v>Сергей Лобачев</v>
      </c>
      <c r="AA15" s="43">
        <v>130.0</v>
      </c>
      <c r="AB15" s="43">
        <v>1.0</v>
      </c>
      <c r="AC15" s="44">
        <f t="shared" si="24"/>
        <v>4.65</v>
      </c>
    </row>
    <row r="16" ht="15.75" customHeight="1">
      <c r="A16" s="48" t="s">
        <v>195</v>
      </c>
      <c r="B16" s="48" t="s">
        <v>196</v>
      </c>
      <c r="C16" s="32" t="b">
        <v>1</v>
      </c>
      <c r="D16" s="29">
        <f t="shared" si="1"/>
        <v>16.65</v>
      </c>
      <c r="E16" s="40">
        <f t="shared" si="2"/>
        <v>4.75</v>
      </c>
      <c r="F16" s="40">
        <f t="shared" si="3"/>
        <v>4.9</v>
      </c>
      <c r="G16" s="40">
        <f t="shared" si="4"/>
        <v>1</v>
      </c>
      <c r="H16" s="40">
        <f t="shared" si="25"/>
        <v>3.45</v>
      </c>
      <c r="I16" s="41">
        <f t="shared" si="6"/>
        <v>2.55</v>
      </c>
      <c r="J16" s="42" t="str">
        <f t="shared" si="19"/>
        <v>Ефим Подвойский </v>
      </c>
      <c r="K16" s="43">
        <v>130.0</v>
      </c>
      <c r="L16" s="43">
        <v>1.0</v>
      </c>
      <c r="M16" s="41">
        <f t="shared" si="20"/>
        <v>4.65</v>
      </c>
      <c r="N16" s="42" t="str">
        <f>A12</f>
        <v>Ефим Подвойский </v>
      </c>
      <c r="O16" s="43">
        <v>110.0</v>
      </c>
      <c r="P16" s="43">
        <v>2.0</v>
      </c>
      <c r="Q16" s="44">
        <f t="shared" si="21"/>
        <v>3.55</v>
      </c>
      <c r="R16" s="45" t="str">
        <f t="shared" si="26"/>
        <v>Мария Конакова</v>
      </c>
      <c r="S16" s="43">
        <v>-50.0</v>
      </c>
      <c r="T16" s="43">
        <v>4.0</v>
      </c>
      <c r="U16" s="41">
        <f t="shared" si="22"/>
        <v>0.75</v>
      </c>
      <c r="V16" s="42" t="str">
        <f>A11</f>
        <v>Григорий Гольберг </v>
      </c>
      <c r="W16" s="43">
        <v>10.0</v>
      </c>
      <c r="X16" s="43">
        <v>4.0</v>
      </c>
      <c r="Y16" s="44">
        <f t="shared" si="23"/>
        <v>1.05</v>
      </c>
      <c r="Z16" s="45" t="str">
        <f t="shared" ref="Z16:Z17" si="27">A13</f>
        <v>Антон Грибанов</v>
      </c>
      <c r="AA16" s="43">
        <v>90.0</v>
      </c>
      <c r="AB16" s="43">
        <v>3.0</v>
      </c>
      <c r="AC16" s="44">
        <f t="shared" si="24"/>
        <v>2.45</v>
      </c>
    </row>
    <row r="17" ht="15.75" customHeight="1">
      <c r="A17" s="47" t="s">
        <v>197</v>
      </c>
      <c r="B17" s="48" t="s">
        <v>198</v>
      </c>
      <c r="C17" s="32" t="b">
        <v>1</v>
      </c>
      <c r="D17" s="29">
        <f t="shared" si="1"/>
        <v>9.5</v>
      </c>
      <c r="E17" s="40">
        <f t="shared" si="2"/>
        <v>1.6</v>
      </c>
      <c r="F17" s="40">
        <f t="shared" si="3"/>
        <v>1.95</v>
      </c>
      <c r="G17" s="40">
        <f t="shared" si="4"/>
        <v>1.9</v>
      </c>
      <c r="H17" s="40">
        <f t="shared" si="25"/>
        <v>2.1</v>
      </c>
      <c r="I17" s="41">
        <f t="shared" si="6"/>
        <v>1.95</v>
      </c>
      <c r="J17" s="49" t="str">
        <f t="shared" si="19"/>
        <v>Антон Грибанов</v>
      </c>
      <c r="K17" s="50">
        <v>-10.0</v>
      </c>
      <c r="L17" s="50">
        <v>3.5</v>
      </c>
      <c r="M17" s="51">
        <f t="shared" si="20"/>
        <v>1.45</v>
      </c>
      <c r="N17" s="49" t="str">
        <f>A16</f>
        <v>Макс Галкин</v>
      </c>
      <c r="O17" s="50">
        <v>180.0</v>
      </c>
      <c r="P17" s="50">
        <v>1.0</v>
      </c>
      <c r="Q17" s="52">
        <f t="shared" si="21"/>
        <v>4.9</v>
      </c>
      <c r="R17" s="53" t="str">
        <f>A15</f>
        <v>Борис Вейцман </v>
      </c>
      <c r="S17" s="50">
        <v>110.0</v>
      </c>
      <c r="T17" s="50">
        <v>3.0</v>
      </c>
      <c r="U17" s="51">
        <f t="shared" si="22"/>
        <v>2.55</v>
      </c>
      <c r="V17" s="49" t="str">
        <f>A17</f>
        <v>Захар Левентул</v>
      </c>
      <c r="W17" s="50">
        <v>20.0</v>
      </c>
      <c r="X17" s="50">
        <v>3.0</v>
      </c>
      <c r="Y17" s="52">
        <f t="shared" si="23"/>
        <v>2.1</v>
      </c>
      <c r="Z17" s="53" t="str">
        <f t="shared" si="27"/>
        <v>Bair bee</v>
      </c>
      <c r="AA17" s="50">
        <v>-10.0</v>
      </c>
      <c r="AB17" s="50">
        <v>4.0</v>
      </c>
      <c r="AC17" s="52">
        <f t="shared" si="24"/>
        <v>0.95</v>
      </c>
    </row>
    <row r="18" ht="15.75" customHeight="1">
      <c r="A18" s="57"/>
      <c r="B18" s="57"/>
      <c r="C18" s="57"/>
      <c r="D18" s="57"/>
      <c r="E18" s="57"/>
      <c r="F18" s="57"/>
      <c r="G18" s="57"/>
      <c r="H18" s="57"/>
      <c r="I18" s="57"/>
      <c r="J18" s="54"/>
      <c r="K18" s="54"/>
      <c r="L18" s="54"/>
      <c r="M18" s="55" t="str">
        <f>IF(ISBLANK(K18),,(5-L18)+K18/200)</f>
        <v/>
      </c>
      <c r="N18" s="56"/>
      <c r="O18" s="57"/>
      <c r="P18" s="54"/>
      <c r="Q18" s="58" t="str">
        <f>IF(ISBLANK(O18),,(5-P18)+O18/200)</f>
        <v/>
      </c>
      <c r="R18" s="59"/>
      <c r="S18" s="54"/>
      <c r="T18" s="54"/>
      <c r="U18" s="55" t="str">
        <f>IF(ISBLANK(S18),,(5-T18)+S18/200)</f>
        <v/>
      </c>
      <c r="V18" s="60"/>
      <c r="W18" s="54"/>
      <c r="X18" s="54"/>
      <c r="Y18" s="61" t="str">
        <f>IF(ISBLANK(W18),,(5-X18)+W18/200)</f>
        <v/>
      </c>
      <c r="Z18" s="59"/>
      <c r="AA18" s="54"/>
      <c r="AB18" s="54"/>
      <c r="AC18" s="54" t="str">
        <f>IF(ISBLANK(AA18),,(5-AB18)+AA18/200)</f>
        <v/>
      </c>
    </row>
    <row r="19" ht="15.75" customHeight="1">
      <c r="A19" s="57"/>
      <c r="B19" s="57"/>
      <c r="C19" s="57"/>
      <c r="D19" s="57"/>
      <c r="F19" s="57"/>
      <c r="H19" s="57"/>
      <c r="J19" s="34" t="s">
        <v>199</v>
      </c>
      <c r="K19" s="35" t="s">
        <v>141</v>
      </c>
      <c r="L19" s="35" t="s">
        <v>150</v>
      </c>
      <c r="M19" s="63" t="s">
        <v>151</v>
      </c>
      <c r="N19" s="34" t="s">
        <v>200</v>
      </c>
      <c r="O19" s="35" t="s">
        <v>141</v>
      </c>
      <c r="P19" s="35" t="s">
        <v>150</v>
      </c>
      <c r="Q19" s="36" t="s">
        <v>151</v>
      </c>
      <c r="R19" s="37" t="s">
        <v>201</v>
      </c>
      <c r="S19" s="35" t="s">
        <v>141</v>
      </c>
      <c r="T19" s="35" t="s">
        <v>150</v>
      </c>
      <c r="U19" s="63" t="s">
        <v>151</v>
      </c>
      <c r="V19" s="34" t="s">
        <v>202</v>
      </c>
      <c r="W19" s="35" t="s">
        <v>141</v>
      </c>
      <c r="X19" s="35" t="s">
        <v>150</v>
      </c>
      <c r="Y19" s="36" t="s">
        <v>151</v>
      </c>
      <c r="Z19" s="37" t="s">
        <v>203</v>
      </c>
      <c r="AA19" s="35" t="s">
        <v>141</v>
      </c>
      <c r="AB19" s="35" t="s">
        <v>150</v>
      </c>
      <c r="AC19" s="36" t="s">
        <v>151</v>
      </c>
    </row>
    <row r="20" ht="15.75" customHeight="1">
      <c r="A20" s="68"/>
      <c r="B20" s="68"/>
      <c r="C20" s="57"/>
      <c r="D20" s="57"/>
      <c r="F20" s="57"/>
      <c r="H20" s="57"/>
      <c r="J20" s="42" t="str">
        <f t="shared" ref="J20:J23" si="28">A14</f>
        <v>Bair bee</v>
      </c>
      <c r="K20" s="40">
        <f>'Игры Группы 1'!B22</f>
        <v>-90</v>
      </c>
      <c r="L20" s="43">
        <v>4.0</v>
      </c>
      <c r="M20" s="41">
        <f t="shared" ref="M20:M23" si="29">IF(ISBLANK(L20),,(5-L20)+K20/200)</f>
        <v>0.55</v>
      </c>
      <c r="N20" s="42" t="str">
        <f>A5</f>
        <v>Петр Мартынов</v>
      </c>
      <c r="O20" s="43">
        <v>30.0</v>
      </c>
      <c r="P20" s="43">
        <v>2.0</v>
      </c>
      <c r="Q20" s="44">
        <f t="shared" ref="Q20:Q23" si="30">IF(ISBLANK(P20),,(5-P20)+O20/200)</f>
        <v>3.15</v>
      </c>
      <c r="R20" s="45" t="str">
        <f>A5</f>
        <v>Петр Мартынов</v>
      </c>
      <c r="S20" s="43">
        <v>230.0</v>
      </c>
      <c r="T20" s="43">
        <v>1.0</v>
      </c>
      <c r="U20" s="41">
        <f t="shared" ref="U20:U23" si="31">IF(ISBLANK(T20),,(5-T20)+S20/200)</f>
        <v>5.15</v>
      </c>
      <c r="V20" s="42" t="str">
        <f>A5</f>
        <v>Петр Мартынов</v>
      </c>
      <c r="W20" s="43">
        <v>-120.0</v>
      </c>
      <c r="X20" s="43">
        <v>4.0</v>
      </c>
      <c r="Y20" s="44">
        <f t="shared" ref="Y20:Y23" si="32">IF(ISBLANK(X20),,(5-X20)+W20/200)</f>
        <v>0.4</v>
      </c>
      <c r="Z20" s="45" t="str">
        <f t="shared" ref="Z20:Z21" si="33">A5</f>
        <v>Петр Мартынов</v>
      </c>
      <c r="AA20" s="43">
        <v>130.0</v>
      </c>
      <c r="AB20" s="43">
        <v>1.0</v>
      </c>
      <c r="AC20" s="44">
        <f t="shared" ref="AC20:AC23" si="34">IF(ISBLANK(AB20),,(5-AB20)+AA20/200)</f>
        <v>4.65</v>
      </c>
    </row>
    <row r="21" ht="15.75" customHeight="1">
      <c r="A21" s="68"/>
      <c r="B21" s="68"/>
      <c r="C21" s="57"/>
      <c r="D21" s="57"/>
      <c r="F21" s="57"/>
      <c r="H21" s="57"/>
      <c r="J21" s="42" t="str">
        <f t="shared" si="28"/>
        <v>Борис Вейцман </v>
      </c>
      <c r="K21" s="40">
        <f>'Игры Группы 1'!B23</f>
        <v>90</v>
      </c>
      <c r="L21" s="43">
        <v>2.0</v>
      </c>
      <c r="M21" s="41">
        <f t="shared" si="29"/>
        <v>3.45</v>
      </c>
      <c r="N21" s="42" t="str">
        <f>A9</f>
        <v>Леонид Койфман</v>
      </c>
      <c r="O21" s="43">
        <v>180.0</v>
      </c>
      <c r="P21" s="43">
        <v>1.0</v>
      </c>
      <c r="Q21" s="44">
        <f t="shared" si="30"/>
        <v>4.9</v>
      </c>
      <c r="R21" s="45" t="str">
        <f>A8</f>
        <v>Илья Устиловский</v>
      </c>
      <c r="S21" s="43">
        <v>50.0</v>
      </c>
      <c r="T21" s="43">
        <v>2.0</v>
      </c>
      <c r="U21" s="41">
        <f t="shared" si="31"/>
        <v>3.25</v>
      </c>
      <c r="V21" s="42" t="str">
        <f>A7</f>
        <v>Сергей Лобачев</v>
      </c>
      <c r="W21" s="43">
        <v>150.0</v>
      </c>
      <c r="X21" s="43">
        <v>1.0</v>
      </c>
      <c r="Y21" s="44">
        <f t="shared" si="32"/>
        <v>4.75</v>
      </c>
      <c r="Z21" s="45" t="str">
        <f t="shared" si="33"/>
        <v>Бахтияр Нейман</v>
      </c>
      <c r="AA21" s="43">
        <v>-40.0</v>
      </c>
      <c r="AB21" s="43">
        <v>4.0</v>
      </c>
      <c r="AC21" s="44">
        <f t="shared" si="34"/>
        <v>0.8</v>
      </c>
    </row>
    <row r="22" ht="15.75" customHeight="1">
      <c r="A22" s="68"/>
      <c r="B22" s="68"/>
      <c r="C22" s="57"/>
      <c r="D22" s="57"/>
      <c r="F22" s="57"/>
      <c r="H22" s="57"/>
      <c r="J22" s="42" t="str">
        <f t="shared" si="28"/>
        <v>Макс Галкин</v>
      </c>
      <c r="K22" s="40">
        <f>'Игры Группы 1'!B24</f>
        <v>150</v>
      </c>
      <c r="L22" s="43">
        <v>1.0</v>
      </c>
      <c r="M22" s="41">
        <f t="shared" si="29"/>
        <v>4.75</v>
      </c>
      <c r="N22" s="42" t="str">
        <f>A13</f>
        <v>Антон Грибанов</v>
      </c>
      <c r="O22" s="43">
        <v>-20.0</v>
      </c>
      <c r="P22" s="43">
        <v>4.0</v>
      </c>
      <c r="Q22" s="44">
        <f t="shared" si="30"/>
        <v>0.9</v>
      </c>
      <c r="R22" s="45" t="str">
        <f>A11</f>
        <v>Григорий Гольберг </v>
      </c>
      <c r="S22" s="43">
        <v>-70.0</v>
      </c>
      <c r="T22" s="43">
        <v>3.0</v>
      </c>
      <c r="U22" s="41">
        <f t="shared" si="31"/>
        <v>1.65</v>
      </c>
      <c r="V22" s="42" t="str">
        <f>A10</f>
        <v>Мария Конакова</v>
      </c>
      <c r="W22" s="43">
        <v>30.0</v>
      </c>
      <c r="X22" s="43">
        <v>3.0</v>
      </c>
      <c r="Y22" s="44">
        <f t="shared" si="32"/>
        <v>2.15</v>
      </c>
      <c r="Z22" s="45" t="str">
        <f>A12</f>
        <v>Ефим Подвойский </v>
      </c>
      <c r="AA22" s="43">
        <v>100.0</v>
      </c>
      <c r="AB22" s="43">
        <v>2.0</v>
      </c>
      <c r="AC22" s="44">
        <f t="shared" si="34"/>
        <v>3.5</v>
      </c>
    </row>
    <row r="23" ht="15.75" customHeight="1">
      <c r="A23" s="68"/>
      <c r="B23" s="68"/>
      <c r="C23" s="57"/>
      <c r="D23" s="57"/>
      <c r="F23" s="57"/>
      <c r="H23" s="57"/>
      <c r="J23" s="49" t="str">
        <f t="shared" si="28"/>
        <v>Захар Левентул</v>
      </c>
      <c r="K23" s="65">
        <f>'Игры Группы 1'!B25</f>
        <v>-80</v>
      </c>
      <c r="L23" s="50">
        <v>3.0</v>
      </c>
      <c r="M23" s="51">
        <f t="shared" si="29"/>
        <v>1.6</v>
      </c>
      <c r="N23" s="49" t="str">
        <f>A17</f>
        <v>Захар Левентул</v>
      </c>
      <c r="O23" s="50">
        <v>-10.0</v>
      </c>
      <c r="P23" s="50">
        <v>3.0</v>
      </c>
      <c r="Q23" s="52">
        <f t="shared" si="30"/>
        <v>1.95</v>
      </c>
      <c r="R23" s="53" t="str">
        <f>A14</f>
        <v>Bair bee</v>
      </c>
      <c r="S23" s="50">
        <v>-140.0</v>
      </c>
      <c r="T23" s="50">
        <v>4.0</v>
      </c>
      <c r="U23" s="51">
        <f t="shared" si="31"/>
        <v>0.3</v>
      </c>
      <c r="V23" s="49" t="str">
        <f>A16</f>
        <v>Макс Галкин</v>
      </c>
      <c r="W23" s="50">
        <v>90.0</v>
      </c>
      <c r="X23" s="50">
        <v>2.0</v>
      </c>
      <c r="Y23" s="52">
        <f t="shared" si="32"/>
        <v>3.45</v>
      </c>
      <c r="Z23" s="53" t="str">
        <f>A15</f>
        <v>Борис Вейцман </v>
      </c>
      <c r="AA23" s="50">
        <v>0.0</v>
      </c>
      <c r="AB23" s="50">
        <v>3.0</v>
      </c>
      <c r="AC23" s="52">
        <f t="shared" si="34"/>
        <v>2</v>
      </c>
    </row>
    <row r="24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21:G21"/>
    <mergeCell ref="H21:I21"/>
    <mergeCell ref="D22:E22"/>
    <mergeCell ref="F22:G22"/>
    <mergeCell ref="H22:I22"/>
    <mergeCell ref="D23:E23"/>
    <mergeCell ref="F23:G23"/>
    <mergeCell ref="H23:I23"/>
    <mergeCell ref="D19:E19"/>
    <mergeCell ref="F19:G19"/>
    <mergeCell ref="H19:I19"/>
    <mergeCell ref="D20:E20"/>
    <mergeCell ref="F20:G20"/>
    <mergeCell ref="H20:I20"/>
    <mergeCell ref="D21:E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0F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9.38"/>
    <col customWidth="1" min="2" max="2" width="13.5"/>
    <col customWidth="1" min="3" max="37" width="3.88"/>
    <col customWidth="1" min="38" max="38" width="13.5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A2" s="70" t="str">
        <f>'Группа 1'!J1</f>
        <v>Круг1_Игра1</v>
      </c>
      <c r="B2" s="71" t="s">
        <v>204</v>
      </c>
      <c r="C2" s="72" t="s">
        <v>205</v>
      </c>
      <c r="D2" s="73"/>
      <c r="E2" s="73"/>
      <c r="F2" s="73"/>
      <c r="G2" s="74"/>
      <c r="H2" s="72" t="s">
        <v>206</v>
      </c>
      <c r="I2" s="73"/>
      <c r="J2" s="73"/>
      <c r="K2" s="73"/>
      <c r="L2" s="74"/>
      <c r="M2" s="72" t="s">
        <v>207</v>
      </c>
      <c r="N2" s="73"/>
      <c r="O2" s="73"/>
      <c r="P2" s="73"/>
      <c r="Q2" s="74"/>
      <c r="R2" s="72" t="s">
        <v>208</v>
      </c>
      <c r="S2" s="73"/>
      <c r="T2" s="73"/>
      <c r="U2" s="73"/>
      <c r="V2" s="74"/>
      <c r="W2" s="72" t="s">
        <v>209</v>
      </c>
      <c r="X2" s="73"/>
      <c r="Y2" s="73"/>
      <c r="Z2" s="73"/>
      <c r="AA2" s="74"/>
      <c r="AB2" s="72" t="s">
        <v>210</v>
      </c>
      <c r="AC2" s="73"/>
      <c r="AD2" s="73"/>
      <c r="AE2" s="73"/>
      <c r="AF2" s="74"/>
      <c r="AG2" s="72" t="s">
        <v>211</v>
      </c>
      <c r="AH2" s="73"/>
      <c r="AI2" s="73"/>
      <c r="AJ2" s="73"/>
      <c r="AK2" s="74"/>
      <c r="AL2" s="75" t="s">
        <v>212</v>
      </c>
    </row>
    <row r="3" ht="15.75" customHeight="1">
      <c r="A3" s="76"/>
      <c r="B3" s="76"/>
      <c r="C3" s="77">
        <v>10.0</v>
      </c>
      <c r="D3" s="77">
        <v>20.0</v>
      </c>
      <c r="E3" s="77">
        <v>30.0</v>
      </c>
      <c r="F3" s="77">
        <v>40.0</v>
      </c>
      <c r="G3" s="77">
        <v>50.0</v>
      </c>
      <c r="H3" s="77">
        <v>10.0</v>
      </c>
      <c r="I3" s="77">
        <v>20.0</v>
      </c>
      <c r="J3" s="77">
        <v>30.0</v>
      </c>
      <c r="K3" s="77">
        <v>40.0</v>
      </c>
      <c r="L3" s="77">
        <v>50.0</v>
      </c>
      <c r="M3" s="77">
        <v>10.0</v>
      </c>
      <c r="N3" s="77">
        <v>20.0</v>
      </c>
      <c r="O3" s="77">
        <v>30.0</v>
      </c>
      <c r="P3" s="77">
        <v>40.0</v>
      </c>
      <c r="Q3" s="77">
        <v>50.0</v>
      </c>
      <c r="R3" s="77">
        <v>10.0</v>
      </c>
      <c r="S3" s="77">
        <v>20.0</v>
      </c>
      <c r="T3" s="77">
        <v>30.0</v>
      </c>
      <c r="U3" s="77">
        <v>40.0</v>
      </c>
      <c r="V3" s="77">
        <v>50.0</v>
      </c>
      <c r="W3" s="77">
        <v>10.0</v>
      </c>
      <c r="X3" s="77">
        <v>20.0</v>
      </c>
      <c r="Y3" s="77">
        <v>30.0</v>
      </c>
      <c r="Z3" s="77">
        <v>40.0</v>
      </c>
      <c r="AA3" s="77">
        <v>50.0</v>
      </c>
      <c r="AB3" s="77">
        <v>10.0</v>
      </c>
      <c r="AC3" s="77">
        <v>20.0</v>
      </c>
      <c r="AD3" s="77">
        <v>30.0</v>
      </c>
      <c r="AE3" s="77">
        <v>40.0</v>
      </c>
      <c r="AF3" s="77">
        <v>50.0</v>
      </c>
      <c r="AG3" s="77">
        <v>10.0</v>
      </c>
      <c r="AH3" s="77">
        <v>20.0</v>
      </c>
      <c r="AI3" s="77">
        <v>30.0</v>
      </c>
      <c r="AJ3" s="77">
        <v>40.0</v>
      </c>
      <c r="AK3" s="77">
        <v>50.0</v>
      </c>
    </row>
    <row r="4" ht="15.75" customHeight="1">
      <c r="A4" s="78" t="s">
        <v>156</v>
      </c>
      <c r="B4" s="79">
        <f t="shared" ref="B4:B7" si="1">SUMPRODUCT(C4:AK4,$C$3:$AK$3)</f>
        <v>10</v>
      </c>
      <c r="C4" s="80">
        <v>1.0</v>
      </c>
      <c r="D4" s="81"/>
      <c r="E4" s="82"/>
      <c r="F4" s="82"/>
      <c r="G4" s="82"/>
      <c r="H4" s="82"/>
      <c r="I4" s="82"/>
      <c r="J4" s="82"/>
      <c r="K4" s="81"/>
      <c r="L4" s="82"/>
      <c r="M4" s="79"/>
      <c r="N4" s="81"/>
      <c r="O4" s="82"/>
      <c r="P4" s="81"/>
      <c r="Q4" s="82"/>
      <c r="R4" s="79"/>
      <c r="S4" s="82"/>
      <c r="T4" s="82"/>
      <c r="U4" s="82"/>
      <c r="V4" s="82"/>
      <c r="W4" s="82"/>
      <c r="X4" s="81"/>
      <c r="Y4" s="82"/>
      <c r="Z4" s="81"/>
      <c r="AA4" s="82"/>
      <c r="AB4" s="79"/>
      <c r="AC4" s="79"/>
      <c r="AD4" s="79"/>
      <c r="AE4" s="79"/>
      <c r="AF4" s="82"/>
      <c r="AG4" s="79"/>
      <c r="AH4" s="79"/>
      <c r="AI4" s="79"/>
      <c r="AJ4" s="79"/>
      <c r="AK4" s="82"/>
      <c r="AL4" s="75">
        <f t="shared" ref="AL4:AL7" si="2">SUMIF(C4:AK4,"&gt;0",$C$3:$AK$3)</f>
        <v>10</v>
      </c>
    </row>
    <row r="5" ht="15.75" customHeight="1">
      <c r="A5" s="78" t="s">
        <v>213</v>
      </c>
      <c r="B5" s="79">
        <f t="shared" si="1"/>
        <v>40</v>
      </c>
      <c r="C5" s="82"/>
      <c r="D5" s="83">
        <v>2.0</v>
      </c>
      <c r="E5" s="82"/>
      <c r="F5" s="82"/>
      <c r="G5" s="82"/>
      <c r="H5" s="81"/>
      <c r="I5" s="82"/>
      <c r="J5" s="79"/>
      <c r="K5" s="82"/>
      <c r="L5" s="82"/>
      <c r="M5" s="82"/>
      <c r="N5" s="82"/>
      <c r="O5" s="82"/>
      <c r="P5" s="82"/>
      <c r="Q5" s="82"/>
      <c r="R5" s="81"/>
      <c r="S5" s="81"/>
      <c r="T5" s="82"/>
      <c r="U5" s="82"/>
      <c r="V5" s="79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75">
        <f t="shared" si="2"/>
        <v>20</v>
      </c>
    </row>
    <row r="6" ht="15.75" customHeight="1">
      <c r="A6" s="78" t="s">
        <v>160</v>
      </c>
      <c r="B6" s="79">
        <f t="shared" si="1"/>
        <v>90</v>
      </c>
      <c r="C6" s="82"/>
      <c r="D6" s="82"/>
      <c r="E6" s="83">
        <v>3.0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1"/>
      <c r="X6" s="82"/>
      <c r="Y6" s="81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75">
        <f t="shared" si="2"/>
        <v>30</v>
      </c>
    </row>
    <row r="7" ht="15.75" customHeight="1">
      <c r="A7" s="64" t="s">
        <v>162</v>
      </c>
      <c r="B7" s="79">
        <f t="shared" si="1"/>
        <v>160</v>
      </c>
      <c r="C7" s="82"/>
      <c r="D7" s="82"/>
      <c r="E7" s="82"/>
      <c r="F7" s="83">
        <v>4.0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5">
        <f t="shared" si="2"/>
        <v>40</v>
      </c>
    </row>
    <row r="8" ht="15.75" customHeight="1">
      <c r="A8" s="70" t="str">
        <f>'Группа 1'!J7</f>
        <v>Круг1_Игра2</v>
      </c>
      <c r="B8" s="71" t="s">
        <v>204</v>
      </c>
      <c r="C8" s="72" t="s">
        <v>205</v>
      </c>
      <c r="D8" s="73"/>
      <c r="E8" s="73"/>
      <c r="F8" s="73"/>
      <c r="G8" s="74"/>
      <c r="H8" s="72" t="s">
        <v>206</v>
      </c>
      <c r="I8" s="73"/>
      <c r="J8" s="73"/>
      <c r="K8" s="73"/>
      <c r="L8" s="74"/>
      <c r="M8" s="72" t="s">
        <v>207</v>
      </c>
      <c r="N8" s="73"/>
      <c r="O8" s="73"/>
      <c r="P8" s="73"/>
      <c r="Q8" s="74"/>
      <c r="R8" s="72" t="s">
        <v>208</v>
      </c>
      <c r="S8" s="73"/>
      <c r="T8" s="73"/>
      <c r="U8" s="73"/>
      <c r="V8" s="74"/>
      <c r="W8" s="72" t="s">
        <v>209</v>
      </c>
      <c r="X8" s="73"/>
      <c r="Y8" s="73"/>
      <c r="Z8" s="73"/>
      <c r="AA8" s="74"/>
      <c r="AB8" s="72" t="s">
        <v>210</v>
      </c>
      <c r="AC8" s="73"/>
      <c r="AD8" s="73"/>
      <c r="AE8" s="73"/>
      <c r="AF8" s="74"/>
      <c r="AG8" s="72" t="s">
        <v>211</v>
      </c>
      <c r="AH8" s="73"/>
      <c r="AI8" s="73"/>
      <c r="AJ8" s="73"/>
      <c r="AK8" s="74"/>
      <c r="AL8" s="75" t="s">
        <v>212</v>
      </c>
    </row>
    <row r="9" ht="15.75" customHeight="1">
      <c r="A9" s="76"/>
      <c r="B9" s="76"/>
      <c r="C9" s="77">
        <v>10.0</v>
      </c>
      <c r="D9" s="77">
        <v>20.0</v>
      </c>
      <c r="E9" s="77">
        <v>30.0</v>
      </c>
      <c r="F9" s="77">
        <v>40.0</v>
      </c>
      <c r="G9" s="77">
        <v>50.0</v>
      </c>
      <c r="H9" s="77">
        <v>10.0</v>
      </c>
      <c r="I9" s="77">
        <v>20.0</v>
      </c>
      <c r="J9" s="77">
        <v>30.0</v>
      </c>
      <c r="K9" s="77">
        <v>40.0</v>
      </c>
      <c r="L9" s="77">
        <v>50.0</v>
      </c>
      <c r="M9" s="77">
        <v>10.0</v>
      </c>
      <c r="N9" s="77">
        <v>20.0</v>
      </c>
      <c r="O9" s="77">
        <v>30.0</v>
      </c>
      <c r="P9" s="77">
        <v>40.0</v>
      </c>
      <c r="Q9" s="77">
        <v>50.0</v>
      </c>
      <c r="R9" s="77">
        <v>10.0</v>
      </c>
      <c r="S9" s="77">
        <v>20.0</v>
      </c>
      <c r="T9" s="77">
        <v>30.0</v>
      </c>
      <c r="U9" s="77">
        <v>40.0</v>
      </c>
      <c r="V9" s="77">
        <v>50.0</v>
      </c>
      <c r="W9" s="77">
        <v>10.0</v>
      </c>
      <c r="X9" s="77">
        <v>20.0</v>
      </c>
      <c r="Y9" s="77">
        <v>30.0</v>
      </c>
      <c r="Z9" s="77">
        <v>40.0</v>
      </c>
      <c r="AA9" s="77">
        <v>50.0</v>
      </c>
      <c r="AB9" s="77">
        <v>10.0</v>
      </c>
      <c r="AC9" s="77">
        <v>20.0</v>
      </c>
      <c r="AD9" s="77">
        <v>30.0</v>
      </c>
      <c r="AE9" s="77">
        <v>40.0</v>
      </c>
      <c r="AF9" s="77">
        <v>50.0</v>
      </c>
      <c r="AG9" s="77">
        <v>10.0</v>
      </c>
      <c r="AH9" s="77">
        <v>20.0</v>
      </c>
      <c r="AI9" s="77">
        <v>30.0</v>
      </c>
      <c r="AJ9" s="77">
        <v>40.0</v>
      </c>
      <c r="AK9" s="77">
        <v>50.0</v>
      </c>
    </row>
    <row r="10" ht="15.75" customHeight="1">
      <c r="A10" s="79" t="str">
        <f>'Группа 1'!J8</f>
        <v>Бахтияр Нейман</v>
      </c>
      <c r="B10" s="79">
        <f t="shared" ref="B10:B13" si="3">SUMPRODUCT(C10:AK10,$C$3:$AK$3)</f>
        <v>0</v>
      </c>
      <c r="C10" s="79"/>
      <c r="D10" s="81"/>
      <c r="E10" s="82"/>
      <c r="F10" s="82"/>
      <c r="G10" s="82"/>
      <c r="H10" s="82"/>
      <c r="I10" s="82"/>
      <c r="J10" s="82"/>
      <c r="K10" s="81"/>
      <c r="L10" s="82"/>
      <c r="M10" s="79"/>
      <c r="N10" s="81"/>
      <c r="O10" s="82"/>
      <c r="P10" s="81"/>
      <c r="Q10" s="82"/>
      <c r="R10" s="79"/>
      <c r="S10" s="82"/>
      <c r="T10" s="82"/>
      <c r="U10" s="82"/>
      <c r="V10" s="82"/>
      <c r="W10" s="82"/>
      <c r="X10" s="81"/>
      <c r="Y10" s="82"/>
      <c r="Z10" s="81"/>
      <c r="AA10" s="82"/>
      <c r="AB10" s="79"/>
      <c r="AC10" s="79"/>
      <c r="AD10" s="79"/>
      <c r="AE10" s="79"/>
      <c r="AF10" s="82"/>
      <c r="AG10" s="79"/>
      <c r="AH10" s="79"/>
      <c r="AI10" s="79"/>
      <c r="AJ10" s="79"/>
      <c r="AK10" s="82"/>
      <c r="AL10" s="75">
        <f t="shared" ref="AL10:AL13" si="4">SUMIF(C10:AK10,"&gt;0",$C$3:$AK$3)</f>
        <v>0</v>
      </c>
    </row>
    <row r="11" ht="15.75" customHeight="1">
      <c r="A11" s="79" t="str">
        <f>'Группа 1'!J9</f>
        <v>Сергей Лобачев</v>
      </c>
      <c r="B11" s="79">
        <f t="shared" si="3"/>
        <v>0</v>
      </c>
      <c r="C11" s="82"/>
      <c r="D11" s="82"/>
      <c r="E11" s="82"/>
      <c r="F11" s="82"/>
      <c r="G11" s="82"/>
      <c r="H11" s="81"/>
      <c r="I11" s="82"/>
      <c r="J11" s="79"/>
      <c r="K11" s="82"/>
      <c r="L11" s="82"/>
      <c r="M11" s="82"/>
      <c r="N11" s="82"/>
      <c r="O11" s="82"/>
      <c r="P11" s="82"/>
      <c r="Q11" s="82"/>
      <c r="R11" s="81"/>
      <c r="S11" s="81"/>
      <c r="T11" s="82"/>
      <c r="U11" s="82"/>
      <c r="V11" s="79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75">
        <f t="shared" si="4"/>
        <v>0</v>
      </c>
    </row>
    <row r="12" ht="15.75" customHeight="1">
      <c r="A12" s="79" t="str">
        <f>'Группа 1'!J10</f>
        <v>Илья Устиловский</v>
      </c>
      <c r="B12" s="79">
        <f t="shared" si="3"/>
        <v>0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1"/>
      <c r="X12" s="82"/>
      <c r="Y12" s="81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75">
        <f t="shared" si="4"/>
        <v>0</v>
      </c>
    </row>
    <row r="13" ht="15.75" customHeight="1">
      <c r="A13" s="79" t="str">
        <f>'Группа 1'!J11</f>
        <v>Леонид Койфман</v>
      </c>
      <c r="B13" s="79">
        <f t="shared" si="3"/>
        <v>0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75">
        <f t="shared" si="4"/>
        <v>0</v>
      </c>
    </row>
    <row r="14" ht="15.75" customHeight="1">
      <c r="A14" s="70" t="str">
        <f>'Группа 1'!J13</f>
        <v>Круг1_Игра3</v>
      </c>
      <c r="B14" s="71" t="s">
        <v>204</v>
      </c>
      <c r="C14" s="72" t="s">
        <v>205</v>
      </c>
      <c r="D14" s="73"/>
      <c r="E14" s="73"/>
      <c r="F14" s="73"/>
      <c r="G14" s="74"/>
      <c r="H14" s="72" t="s">
        <v>206</v>
      </c>
      <c r="I14" s="73"/>
      <c r="J14" s="73"/>
      <c r="K14" s="73"/>
      <c r="L14" s="74"/>
      <c r="M14" s="72" t="s">
        <v>207</v>
      </c>
      <c r="N14" s="73"/>
      <c r="O14" s="73"/>
      <c r="P14" s="73"/>
      <c r="Q14" s="74"/>
      <c r="R14" s="72" t="s">
        <v>208</v>
      </c>
      <c r="S14" s="73"/>
      <c r="T14" s="73"/>
      <c r="U14" s="73"/>
      <c r="V14" s="74"/>
      <c r="W14" s="72" t="s">
        <v>209</v>
      </c>
      <c r="X14" s="73"/>
      <c r="Y14" s="73"/>
      <c r="Z14" s="73"/>
      <c r="AA14" s="74"/>
      <c r="AB14" s="72" t="s">
        <v>210</v>
      </c>
      <c r="AC14" s="73"/>
      <c r="AD14" s="73"/>
      <c r="AE14" s="73"/>
      <c r="AF14" s="74"/>
      <c r="AG14" s="72" t="s">
        <v>211</v>
      </c>
      <c r="AH14" s="73"/>
      <c r="AI14" s="73"/>
      <c r="AJ14" s="73"/>
      <c r="AK14" s="74"/>
      <c r="AL14" s="75" t="s">
        <v>212</v>
      </c>
    </row>
    <row r="15" ht="15.75" customHeight="1">
      <c r="A15" s="76"/>
      <c r="B15" s="76"/>
      <c r="C15" s="77">
        <v>10.0</v>
      </c>
      <c r="D15" s="77">
        <v>20.0</v>
      </c>
      <c r="E15" s="77">
        <v>30.0</v>
      </c>
      <c r="F15" s="77">
        <v>40.0</v>
      </c>
      <c r="G15" s="77">
        <v>50.0</v>
      </c>
      <c r="H15" s="77">
        <v>10.0</v>
      </c>
      <c r="I15" s="77">
        <v>20.0</v>
      </c>
      <c r="J15" s="77">
        <v>30.0</v>
      </c>
      <c r="K15" s="77">
        <v>40.0</v>
      </c>
      <c r="L15" s="77">
        <v>50.0</v>
      </c>
      <c r="M15" s="77">
        <v>10.0</v>
      </c>
      <c r="N15" s="77">
        <v>20.0</v>
      </c>
      <c r="O15" s="77">
        <v>30.0</v>
      </c>
      <c r="P15" s="77">
        <v>40.0</v>
      </c>
      <c r="Q15" s="77">
        <v>50.0</v>
      </c>
      <c r="R15" s="77">
        <v>10.0</v>
      </c>
      <c r="S15" s="77">
        <v>20.0</v>
      </c>
      <c r="T15" s="77">
        <v>30.0</v>
      </c>
      <c r="U15" s="77">
        <v>40.0</v>
      </c>
      <c r="V15" s="77">
        <v>50.0</v>
      </c>
      <c r="W15" s="77">
        <v>10.0</v>
      </c>
      <c r="X15" s="77">
        <v>20.0</v>
      </c>
      <c r="Y15" s="77">
        <v>30.0</v>
      </c>
      <c r="Z15" s="77">
        <v>40.0</v>
      </c>
      <c r="AA15" s="77">
        <v>50.0</v>
      </c>
      <c r="AB15" s="77">
        <v>10.0</v>
      </c>
      <c r="AC15" s="77">
        <v>20.0</v>
      </c>
      <c r="AD15" s="77">
        <v>30.0</v>
      </c>
      <c r="AE15" s="77">
        <v>40.0</v>
      </c>
      <c r="AF15" s="77">
        <v>50.0</v>
      </c>
      <c r="AG15" s="77">
        <v>10.0</v>
      </c>
      <c r="AH15" s="77">
        <v>20.0</v>
      </c>
      <c r="AI15" s="77">
        <v>30.0</v>
      </c>
      <c r="AJ15" s="77">
        <v>40.0</v>
      </c>
      <c r="AK15" s="77">
        <v>50.0</v>
      </c>
    </row>
    <row r="16" ht="15.75" customHeight="1">
      <c r="A16" s="79" t="str">
        <f>'Группа 1'!J14</f>
        <v>Мария Конакова</v>
      </c>
      <c r="B16" s="79">
        <f t="shared" ref="B16:B19" si="5">SUMPRODUCT(C16:AK16,$C$3:$AK$3)</f>
        <v>0</v>
      </c>
      <c r="C16" s="79"/>
      <c r="D16" s="81"/>
      <c r="E16" s="82"/>
      <c r="F16" s="82"/>
      <c r="G16" s="82"/>
      <c r="H16" s="82"/>
      <c r="I16" s="82"/>
      <c r="J16" s="82"/>
      <c r="K16" s="81"/>
      <c r="L16" s="82"/>
      <c r="M16" s="79"/>
      <c r="N16" s="81"/>
      <c r="O16" s="82"/>
      <c r="P16" s="81"/>
      <c r="Q16" s="82"/>
      <c r="R16" s="79"/>
      <c r="S16" s="82"/>
      <c r="T16" s="82"/>
      <c r="U16" s="82"/>
      <c r="V16" s="82"/>
      <c r="W16" s="82"/>
      <c r="X16" s="81"/>
      <c r="Y16" s="82"/>
      <c r="Z16" s="81"/>
      <c r="AA16" s="82"/>
      <c r="AB16" s="79"/>
      <c r="AC16" s="79"/>
      <c r="AD16" s="79"/>
      <c r="AE16" s="79"/>
      <c r="AF16" s="82"/>
      <c r="AG16" s="79"/>
      <c r="AH16" s="79"/>
      <c r="AI16" s="79"/>
      <c r="AJ16" s="79"/>
      <c r="AK16" s="82"/>
      <c r="AL16" s="75">
        <f t="shared" ref="AL16:AL19" si="6">SUMIF(C16:AK16,"&gt;0",$C$3:$AK$3)</f>
        <v>0</v>
      </c>
    </row>
    <row r="17" ht="15.75" customHeight="1">
      <c r="A17" s="79" t="str">
        <f>'Группа 1'!J15</f>
        <v>Григорий Гольберг </v>
      </c>
      <c r="B17" s="79">
        <f t="shared" si="5"/>
        <v>0</v>
      </c>
      <c r="C17" s="82"/>
      <c r="D17" s="82"/>
      <c r="E17" s="82"/>
      <c r="F17" s="82"/>
      <c r="G17" s="82"/>
      <c r="H17" s="81"/>
      <c r="I17" s="82"/>
      <c r="J17" s="79"/>
      <c r="K17" s="82"/>
      <c r="L17" s="82"/>
      <c r="M17" s="82"/>
      <c r="N17" s="82"/>
      <c r="O17" s="82"/>
      <c r="P17" s="82"/>
      <c r="Q17" s="82"/>
      <c r="R17" s="81"/>
      <c r="S17" s="81"/>
      <c r="T17" s="82"/>
      <c r="U17" s="82"/>
      <c r="V17" s="79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75">
        <f t="shared" si="6"/>
        <v>0</v>
      </c>
    </row>
    <row r="18" ht="15.75" customHeight="1">
      <c r="A18" s="79" t="str">
        <f>'Группа 1'!J16</f>
        <v>Ефим Подвойский </v>
      </c>
      <c r="B18" s="79">
        <f t="shared" si="5"/>
        <v>0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1"/>
      <c r="X18" s="82"/>
      <c r="Y18" s="81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75">
        <f t="shared" si="6"/>
        <v>0</v>
      </c>
    </row>
    <row r="19" ht="15.75" customHeight="1">
      <c r="A19" s="79" t="str">
        <f>'Группа 1'!J17</f>
        <v>Антон Грибанов</v>
      </c>
      <c r="B19" s="79">
        <f t="shared" si="5"/>
        <v>0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75">
        <f t="shared" si="6"/>
        <v>0</v>
      </c>
    </row>
    <row r="20" ht="15.75" customHeight="1">
      <c r="A20" s="70" t="str">
        <f>'Группа 1'!J19</f>
        <v>Круг1_Игра4</v>
      </c>
      <c r="B20" s="71" t="s">
        <v>204</v>
      </c>
      <c r="C20" s="72" t="s">
        <v>205</v>
      </c>
      <c r="D20" s="73"/>
      <c r="E20" s="73"/>
      <c r="F20" s="73"/>
      <c r="G20" s="74"/>
      <c r="H20" s="72" t="s">
        <v>206</v>
      </c>
      <c r="I20" s="73"/>
      <c r="J20" s="73"/>
      <c r="K20" s="73"/>
      <c r="L20" s="74"/>
      <c r="M20" s="72" t="s">
        <v>207</v>
      </c>
      <c r="N20" s="73"/>
      <c r="O20" s="73"/>
      <c r="P20" s="73"/>
      <c r="Q20" s="74"/>
      <c r="R20" s="72" t="s">
        <v>208</v>
      </c>
      <c r="S20" s="73"/>
      <c r="T20" s="73"/>
      <c r="U20" s="73"/>
      <c r="V20" s="74"/>
      <c r="W20" s="72" t="s">
        <v>209</v>
      </c>
      <c r="X20" s="73"/>
      <c r="Y20" s="73"/>
      <c r="Z20" s="73"/>
      <c r="AA20" s="74"/>
      <c r="AB20" s="72" t="s">
        <v>210</v>
      </c>
      <c r="AC20" s="73"/>
      <c r="AD20" s="73"/>
      <c r="AE20" s="73"/>
      <c r="AF20" s="74"/>
      <c r="AG20" s="72" t="s">
        <v>211</v>
      </c>
      <c r="AH20" s="73"/>
      <c r="AI20" s="73"/>
      <c r="AJ20" s="73"/>
      <c r="AK20" s="74"/>
      <c r="AL20" s="75" t="s">
        <v>212</v>
      </c>
    </row>
    <row r="21" ht="15.75" customHeight="1">
      <c r="A21" s="76"/>
      <c r="B21" s="76"/>
      <c r="C21" s="77">
        <v>10.0</v>
      </c>
      <c r="D21" s="77">
        <v>20.0</v>
      </c>
      <c r="E21" s="77">
        <v>30.0</v>
      </c>
      <c r="F21" s="77">
        <v>40.0</v>
      </c>
      <c r="G21" s="77">
        <v>50.0</v>
      </c>
      <c r="H21" s="77">
        <v>10.0</v>
      </c>
      <c r="I21" s="77">
        <v>20.0</v>
      </c>
      <c r="J21" s="77">
        <v>30.0</v>
      </c>
      <c r="K21" s="77">
        <v>40.0</v>
      </c>
      <c r="L21" s="77">
        <v>50.0</v>
      </c>
      <c r="M21" s="77">
        <v>10.0</v>
      </c>
      <c r="N21" s="77">
        <v>20.0</v>
      </c>
      <c r="O21" s="77">
        <v>30.0</v>
      </c>
      <c r="P21" s="77">
        <v>40.0</v>
      </c>
      <c r="Q21" s="77">
        <v>50.0</v>
      </c>
      <c r="R21" s="77">
        <v>10.0</v>
      </c>
      <c r="S21" s="77">
        <v>20.0</v>
      </c>
      <c r="T21" s="77">
        <v>30.0</v>
      </c>
      <c r="U21" s="77">
        <v>40.0</v>
      </c>
      <c r="V21" s="77">
        <v>50.0</v>
      </c>
      <c r="W21" s="77">
        <v>10.0</v>
      </c>
      <c r="X21" s="77">
        <v>20.0</v>
      </c>
      <c r="Y21" s="77">
        <v>30.0</v>
      </c>
      <c r="Z21" s="77">
        <v>40.0</v>
      </c>
      <c r="AA21" s="77">
        <v>50.0</v>
      </c>
      <c r="AB21" s="77">
        <v>10.0</v>
      </c>
      <c r="AC21" s="77">
        <v>20.0</v>
      </c>
      <c r="AD21" s="77">
        <v>30.0</v>
      </c>
      <c r="AE21" s="77">
        <v>40.0</v>
      </c>
      <c r="AF21" s="77">
        <v>50.0</v>
      </c>
      <c r="AG21" s="77">
        <v>10.0</v>
      </c>
      <c r="AH21" s="77">
        <v>20.0</v>
      </c>
      <c r="AI21" s="77">
        <v>30.0</v>
      </c>
      <c r="AJ21" s="77">
        <v>40.0</v>
      </c>
      <c r="AK21" s="77">
        <v>50.0</v>
      </c>
    </row>
    <row r="22" ht="15.75" customHeight="1">
      <c r="A22" s="79" t="str">
        <f>'Группа 1'!J20</f>
        <v>Bair bee</v>
      </c>
      <c r="B22" s="79">
        <f t="shared" ref="B22:B25" si="7">SUMPRODUCT(C22:AK22,$C$3:$AK$3)</f>
        <v>-90</v>
      </c>
      <c r="C22" s="79"/>
      <c r="D22" s="81"/>
      <c r="E22" s="82"/>
      <c r="F22" s="82"/>
      <c r="G22" s="82"/>
      <c r="H22" s="82"/>
      <c r="I22" s="83">
        <v>-1.0</v>
      </c>
      <c r="J22" s="82"/>
      <c r="K22" s="81"/>
      <c r="L22" s="83">
        <v>-1.0</v>
      </c>
      <c r="M22" s="79"/>
      <c r="N22" s="81"/>
      <c r="O22" s="82"/>
      <c r="P22" s="81"/>
      <c r="Q22" s="82"/>
      <c r="R22" s="79"/>
      <c r="S22" s="82"/>
      <c r="T22" s="82"/>
      <c r="U22" s="82"/>
      <c r="V22" s="82"/>
      <c r="W22" s="83">
        <v>1.0</v>
      </c>
      <c r="X22" s="84">
        <v>-1.0</v>
      </c>
      <c r="Y22" s="82"/>
      <c r="Z22" s="81"/>
      <c r="AA22" s="82"/>
      <c r="AB22" s="80">
        <v>-1.0</v>
      </c>
      <c r="AC22" s="79"/>
      <c r="AD22" s="79"/>
      <c r="AE22" s="79"/>
      <c r="AF22" s="82"/>
      <c r="AG22" s="79"/>
      <c r="AH22" s="79"/>
      <c r="AI22" s="79"/>
      <c r="AJ22" s="79"/>
      <c r="AK22" s="82"/>
      <c r="AL22" s="75">
        <f t="shared" ref="AL22:AL25" si="8">SUMIF(C22:AK22,"&gt;0",$C$3:$AK$3)</f>
        <v>10</v>
      </c>
    </row>
    <row r="23" ht="15.75" customHeight="1">
      <c r="A23" s="79" t="str">
        <f>'Группа 1'!J21</f>
        <v>Борис Вейцман </v>
      </c>
      <c r="B23" s="79">
        <f t="shared" si="7"/>
        <v>90</v>
      </c>
      <c r="C23" s="82"/>
      <c r="D23" s="83">
        <v>1.0</v>
      </c>
      <c r="E23" s="83">
        <v>-1.0</v>
      </c>
      <c r="F23" s="83">
        <v>1.0</v>
      </c>
      <c r="G23" s="82"/>
      <c r="H23" s="81"/>
      <c r="I23" s="83">
        <v>1.0</v>
      </c>
      <c r="J23" s="80">
        <v>-1.0</v>
      </c>
      <c r="K23" s="82"/>
      <c r="L23" s="83">
        <v>-1.0</v>
      </c>
      <c r="M23" s="82"/>
      <c r="N23" s="82"/>
      <c r="O23" s="82"/>
      <c r="P23" s="82"/>
      <c r="Q23" s="82"/>
      <c r="R23" s="81"/>
      <c r="S23" s="81"/>
      <c r="T23" s="83">
        <v>1.0</v>
      </c>
      <c r="U23" s="82"/>
      <c r="V23" s="79"/>
      <c r="W23" s="82"/>
      <c r="X23" s="83">
        <v>1.0</v>
      </c>
      <c r="Y23" s="83">
        <v>1.0</v>
      </c>
      <c r="Z23" s="82"/>
      <c r="AA23" s="82"/>
      <c r="AB23" s="83">
        <v>1.0</v>
      </c>
      <c r="AC23" s="83">
        <v>1.0</v>
      </c>
      <c r="AD23" s="82"/>
      <c r="AE23" s="82"/>
      <c r="AF23" s="82"/>
      <c r="AG23" s="82"/>
      <c r="AH23" s="82"/>
      <c r="AI23" s="83">
        <v>-1.0</v>
      </c>
      <c r="AJ23" s="83">
        <v>1.0</v>
      </c>
      <c r="AK23" s="82"/>
      <c r="AL23" s="75">
        <f t="shared" si="8"/>
        <v>230</v>
      </c>
    </row>
    <row r="24" ht="15.75" customHeight="1">
      <c r="A24" s="79" t="str">
        <f>'Группа 1'!J22</f>
        <v>Макс Галкин</v>
      </c>
      <c r="B24" s="79">
        <f t="shared" si="7"/>
        <v>150</v>
      </c>
      <c r="C24" s="83">
        <v>1.0</v>
      </c>
      <c r="D24" s="82"/>
      <c r="E24" s="83">
        <v>1.0</v>
      </c>
      <c r="F24" s="82"/>
      <c r="G24" s="82"/>
      <c r="H24" s="83">
        <v>1.0</v>
      </c>
      <c r="I24" s="82"/>
      <c r="J24" s="82"/>
      <c r="K24" s="82"/>
      <c r="L24" s="82"/>
      <c r="M24" s="82"/>
      <c r="N24" s="82"/>
      <c r="O24" s="83">
        <v>1.0</v>
      </c>
      <c r="P24" s="82"/>
      <c r="Q24" s="82"/>
      <c r="R24" s="83">
        <v>1.0</v>
      </c>
      <c r="S24" s="83">
        <v>1.0</v>
      </c>
      <c r="T24" s="82"/>
      <c r="U24" s="82"/>
      <c r="V24" s="82"/>
      <c r="W24" s="81"/>
      <c r="X24" s="82"/>
      <c r="Y24" s="81"/>
      <c r="Z24" s="82"/>
      <c r="AA24" s="82"/>
      <c r="AB24" s="82"/>
      <c r="AC24" s="82"/>
      <c r="AD24" s="83">
        <v>1.0</v>
      </c>
      <c r="AE24" s="82"/>
      <c r="AF24" s="82"/>
      <c r="AG24" s="83">
        <v>1.0</v>
      </c>
      <c r="AH24" s="82"/>
      <c r="AI24" s="82"/>
      <c r="AJ24" s="82"/>
      <c r="AK24" s="82"/>
      <c r="AL24" s="75">
        <f t="shared" si="8"/>
        <v>150</v>
      </c>
    </row>
    <row r="25" ht="15.75" customHeight="1">
      <c r="A25" s="79" t="str">
        <f>'Группа 1'!J23</f>
        <v>Захар Левентул</v>
      </c>
      <c r="B25" s="79">
        <f t="shared" si="7"/>
        <v>-80</v>
      </c>
      <c r="C25" s="82"/>
      <c r="D25" s="82"/>
      <c r="E25" s="82"/>
      <c r="F25" s="82"/>
      <c r="G25" s="82"/>
      <c r="H25" s="82"/>
      <c r="I25" s="82"/>
      <c r="J25" s="82"/>
      <c r="K25" s="82"/>
      <c r="L25" s="83">
        <v>-1.0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3">
        <v>-1.0</v>
      </c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75">
        <f t="shared" si="8"/>
        <v>0</v>
      </c>
    </row>
    <row r="26" ht="15.75" customHeight="1">
      <c r="A26" s="70" t="str">
        <f>'Группа 1'!N1</f>
        <v>Круг2_Игра1</v>
      </c>
      <c r="B26" s="71" t="s">
        <v>204</v>
      </c>
      <c r="C26" s="72" t="s">
        <v>205</v>
      </c>
      <c r="D26" s="73"/>
      <c r="E26" s="73"/>
      <c r="F26" s="73"/>
      <c r="G26" s="74"/>
      <c r="H26" s="72" t="s">
        <v>206</v>
      </c>
      <c r="I26" s="73"/>
      <c r="J26" s="73"/>
      <c r="K26" s="73"/>
      <c r="L26" s="74"/>
      <c r="M26" s="72" t="s">
        <v>207</v>
      </c>
      <c r="N26" s="73"/>
      <c r="O26" s="73"/>
      <c r="P26" s="73"/>
      <c r="Q26" s="74"/>
      <c r="R26" s="72" t="s">
        <v>208</v>
      </c>
      <c r="S26" s="73"/>
      <c r="T26" s="73"/>
      <c r="U26" s="73"/>
      <c r="V26" s="74"/>
      <c r="W26" s="72" t="s">
        <v>209</v>
      </c>
      <c r="X26" s="73"/>
      <c r="Y26" s="73"/>
      <c r="Z26" s="73"/>
      <c r="AA26" s="74"/>
      <c r="AB26" s="72" t="s">
        <v>210</v>
      </c>
      <c r="AC26" s="73"/>
      <c r="AD26" s="73"/>
      <c r="AE26" s="73"/>
      <c r="AF26" s="74"/>
      <c r="AG26" s="72" t="s">
        <v>211</v>
      </c>
      <c r="AH26" s="73"/>
      <c r="AI26" s="73"/>
      <c r="AJ26" s="73"/>
      <c r="AK26" s="74"/>
      <c r="AL26" s="75" t="s">
        <v>212</v>
      </c>
    </row>
    <row r="27" ht="15.75" customHeight="1">
      <c r="A27" s="76"/>
      <c r="B27" s="76"/>
      <c r="C27" s="77">
        <v>10.0</v>
      </c>
      <c r="D27" s="77">
        <v>20.0</v>
      </c>
      <c r="E27" s="77">
        <v>30.0</v>
      </c>
      <c r="F27" s="77">
        <v>40.0</v>
      </c>
      <c r="G27" s="77">
        <v>50.0</v>
      </c>
      <c r="H27" s="77">
        <v>10.0</v>
      </c>
      <c r="I27" s="77">
        <v>20.0</v>
      </c>
      <c r="J27" s="77">
        <v>30.0</v>
      </c>
      <c r="K27" s="77">
        <v>40.0</v>
      </c>
      <c r="L27" s="77">
        <v>50.0</v>
      </c>
      <c r="M27" s="77">
        <v>10.0</v>
      </c>
      <c r="N27" s="77">
        <v>20.0</v>
      </c>
      <c r="O27" s="77">
        <v>30.0</v>
      </c>
      <c r="P27" s="77">
        <v>40.0</v>
      </c>
      <c r="Q27" s="77">
        <v>50.0</v>
      </c>
      <c r="R27" s="77">
        <v>10.0</v>
      </c>
      <c r="S27" s="77">
        <v>20.0</v>
      </c>
      <c r="T27" s="77">
        <v>30.0</v>
      </c>
      <c r="U27" s="77">
        <v>40.0</v>
      </c>
      <c r="V27" s="77">
        <v>50.0</v>
      </c>
      <c r="W27" s="77">
        <v>10.0</v>
      </c>
      <c r="X27" s="77">
        <v>20.0</v>
      </c>
      <c r="Y27" s="77">
        <v>30.0</v>
      </c>
      <c r="Z27" s="77">
        <v>40.0</v>
      </c>
      <c r="AA27" s="77">
        <v>50.0</v>
      </c>
      <c r="AB27" s="77">
        <v>10.0</v>
      </c>
      <c r="AC27" s="77">
        <v>20.0</v>
      </c>
      <c r="AD27" s="77">
        <v>30.0</v>
      </c>
      <c r="AE27" s="77">
        <v>40.0</v>
      </c>
      <c r="AF27" s="77">
        <v>50.0</v>
      </c>
      <c r="AG27" s="77">
        <v>10.0</v>
      </c>
      <c r="AH27" s="77">
        <v>20.0</v>
      </c>
      <c r="AI27" s="77">
        <v>30.0</v>
      </c>
      <c r="AJ27" s="77">
        <v>40.0</v>
      </c>
      <c r="AK27" s="77">
        <v>50.0</v>
      </c>
    </row>
    <row r="28" ht="15.75" customHeight="1">
      <c r="A28" s="79" t="str">
        <f>'Группа 1'!N2</f>
        <v>Владимир Грамагин</v>
      </c>
      <c r="B28" s="79">
        <f t="shared" ref="B28:B31" si="9">SUMPRODUCT(C28:AK28,$C$3:$AK$3)</f>
        <v>0</v>
      </c>
      <c r="C28" s="79"/>
      <c r="D28" s="81"/>
      <c r="E28" s="82"/>
      <c r="F28" s="82"/>
      <c r="G28" s="82"/>
      <c r="H28" s="82"/>
      <c r="I28" s="82"/>
      <c r="J28" s="82"/>
      <c r="K28" s="81"/>
      <c r="L28" s="82"/>
      <c r="M28" s="79"/>
      <c r="N28" s="81"/>
      <c r="O28" s="82"/>
      <c r="P28" s="81"/>
      <c r="Q28" s="82"/>
      <c r="R28" s="79"/>
      <c r="S28" s="82"/>
      <c r="T28" s="82"/>
      <c r="U28" s="82"/>
      <c r="V28" s="82"/>
      <c r="W28" s="82"/>
      <c r="X28" s="81"/>
      <c r="Y28" s="82"/>
      <c r="Z28" s="81"/>
      <c r="AA28" s="82"/>
      <c r="AB28" s="79"/>
      <c r="AC28" s="79"/>
      <c r="AD28" s="79"/>
      <c r="AE28" s="79"/>
      <c r="AF28" s="82"/>
      <c r="AG28" s="79"/>
      <c r="AH28" s="79"/>
      <c r="AI28" s="79"/>
      <c r="AJ28" s="79"/>
      <c r="AK28" s="82"/>
      <c r="AL28" s="75">
        <f t="shared" ref="AL28:AL31" si="10">SUMIF(C28:AK28,"&gt;0",$C$3:$AK$3)</f>
        <v>0</v>
      </c>
    </row>
    <row r="29" ht="15.75" customHeight="1">
      <c r="A29" s="79" t="str">
        <f>'Группа 1'!N3</f>
        <v>Бахтияр Нейман</v>
      </c>
      <c r="B29" s="79">
        <f t="shared" si="9"/>
        <v>0</v>
      </c>
      <c r="C29" s="82"/>
      <c r="D29" s="82"/>
      <c r="E29" s="82"/>
      <c r="F29" s="82"/>
      <c r="G29" s="82"/>
      <c r="H29" s="81"/>
      <c r="I29" s="82"/>
      <c r="J29" s="79"/>
      <c r="K29" s="82"/>
      <c r="L29" s="82"/>
      <c r="M29" s="82"/>
      <c r="N29" s="82"/>
      <c r="O29" s="82"/>
      <c r="P29" s="82"/>
      <c r="Q29" s="82"/>
      <c r="R29" s="81"/>
      <c r="S29" s="81"/>
      <c r="T29" s="82"/>
      <c r="U29" s="82"/>
      <c r="V29" s="79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75">
        <f t="shared" si="10"/>
        <v>0</v>
      </c>
    </row>
    <row r="30" ht="15.75" customHeight="1">
      <c r="A30" s="79" t="str">
        <f>'Группа 1'!N4</f>
        <v>Мария Конакова</v>
      </c>
      <c r="B30" s="79">
        <f t="shared" si="9"/>
        <v>0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1"/>
      <c r="X30" s="82"/>
      <c r="Y30" s="81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75">
        <f t="shared" si="10"/>
        <v>0</v>
      </c>
    </row>
    <row r="31" ht="15.75" customHeight="1">
      <c r="A31" s="79" t="str">
        <f>'Группа 1'!N5</f>
        <v>Bair bee</v>
      </c>
      <c r="B31" s="79">
        <f t="shared" si="9"/>
        <v>0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75">
        <f t="shared" si="10"/>
        <v>0</v>
      </c>
    </row>
    <row r="32" ht="15.75" customHeight="1">
      <c r="A32" s="70" t="str">
        <f>'Группа 1'!N7</f>
        <v>Круг2_Игра2</v>
      </c>
      <c r="B32" s="71" t="s">
        <v>204</v>
      </c>
      <c r="C32" s="72" t="s">
        <v>205</v>
      </c>
      <c r="D32" s="73"/>
      <c r="E32" s="73"/>
      <c r="F32" s="73"/>
      <c r="G32" s="74"/>
      <c r="H32" s="72" t="s">
        <v>206</v>
      </c>
      <c r="I32" s="73"/>
      <c r="J32" s="73"/>
      <c r="K32" s="73"/>
      <c r="L32" s="74"/>
      <c r="M32" s="72" t="s">
        <v>207</v>
      </c>
      <c r="N32" s="73"/>
      <c r="O32" s="73"/>
      <c r="P32" s="73"/>
      <c r="Q32" s="74"/>
      <c r="R32" s="72" t="s">
        <v>208</v>
      </c>
      <c r="S32" s="73"/>
      <c r="T32" s="73"/>
      <c r="U32" s="73"/>
      <c r="V32" s="74"/>
      <c r="W32" s="72" t="s">
        <v>209</v>
      </c>
      <c r="X32" s="73"/>
      <c r="Y32" s="73"/>
      <c r="Z32" s="73"/>
      <c r="AA32" s="74"/>
      <c r="AB32" s="72" t="s">
        <v>210</v>
      </c>
      <c r="AC32" s="73"/>
      <c r="AD32" s="73"/>
      <c r="AE32" s="73"/>
      <c r="AF32" s="74"/>
      <c r="AG32" s="72" t="s">
        <v>211</v>
      </c>
      <c r="AH32" s="73"/>
      <c r="AI32" s="73"/>
      <c r="AJ32" s="73"/>
      <c r="AK32" s="74"/>
      <c r="AL32" s="75" t="s">
        <v>212</v>
      </c>
    </row>
    <row r="33" ht="15.75" customHeight="1">
      <c r="A33" s="76"/>
      <c r="B33" s="76"/>
      <c r="C33" s="77">
        <v>10.0</v>
      </c>
      <c r="D33" s="77">
        <v>20.0</v>
      </c>
      <c r="E33" s="77">
        <v>30.0</v>
      </c>
      <c r="F33" s="77">
        <v>40.0</v>
      </c>
      <c r="G33" s="77">
        <v>50.0</v>
      </c>
      <c r="H33" s="77">
        <v>10.0</v>
      </c>
      <c r="I33" s="77">
        <v>20.0</v>
      </c>
      <c r="J33" s="77">
        <v>30.0</v>
      </c>
      <c r="K33" s="77">
        <v>40.0</v>
      </c>
      <c r="L33" s="77">
        <v>50.0</v>
      </c>
      <c r="M33" s="77">
        <v>10.0</v>
      </c>
      <c r="N33" s="77">
        <v>20.0</v>
      </c>
      <c r="O33" s="77">
        <v>30.0</v>
      </c>
      <c r="P33" s="77">
        <v>40.0</v>
      </c>
      <c r="Q33" s="77">
        <v>50.0</v>
      </c>
      <c r="R33" s="77">
        <v>10.0</v>
      </c>
      <c r="S33" s="77">
        <v>20.0</v>
      </c>
      <c r="T33" s="77">
        <v>30.0</v>
      </c>
      <c r="U33" s="77">
        <v>40.0</v>
      </c>
      <c r="V33" s="77">
        <v>50.0</v>
      </c>
      <c r="W33" s="77">
        <v>10.0</v>
      </c>
      <c r="X33" s="77">
        <v>20.0</v>
      </c>
      <c r="Y33" s="77">
        <v>30.0</v>
      </c>
      <c r="Z33" s="77">
        <v>40.0</v>
      </c>
      <c r="AA33" s="77">
        <v>50.0</v>
      </c>
      <c r="AB33" s="77">
        <v>10.0</v>
      </c>
      <c r="AC33" s="77">
        <v>20.0</v>
      </c>
      <c r="AD33" s="77">
        <v>30.0</v>
      </c>
      <c r="AE33" s="77">
        <v>40.0</v>
      </c>
      <c r="AF33" s="77">
        <v>50.0</v>
      </c>
      <c r="AG33" s="77">
        <v>10.0</v>
      </c>
      <c r="AH33" s="77">
        <v>20.0</v>
      </c>
      <c r="AI33" s="77">
        <v>30.0</v>
      </c>
      <c r="AJ33" s="77">
        <v>40.0</v>
      </c>
      <c r="AK33" s="77">
        <v>50.0</v>
      </c>
    </row>
    <row r="34" ht="15.75" customHeight="1">
      <c r="A34" s="79" t="str">
        <f>'Группа 1'!N8</f>
        <v>Юрий Корчёмкин</v>
      </c>
      <c r="B34" s="79">
        <f t="shared" ref="B34:B37" si="11">SUMPRODUCT(C34:AK34,$C$3:$AK$3)</f>
        <v>0</v>
      </c>
      <c r="C34" s="79"/>
      <c r="D34" s="81"/>
      <c r="E34" s="82"/>
      <c r="F34" s="82"/>
      <c r="G34" s="82"/>
      <c r="H34" s="82"/>
      <c r="I34" s="82"/>
      <c r="J34" s="82"/>
      <c r="K34" s="81"/>
      <c r="L34" s="82"/>
      <c r="M34" s="79"/>
      <c r="N34" s="81"/>
      <c r="O34" s="82"/>
      <c r="P34" s="81"/>
      <c r="Q34" s="82"/>
      <c r="R34" s="79"/>
      <c r="S34" s="82"/>
      <c r="T34" s="82"/>
      <c r="U34" s="82"/>
      <c r="V34" s="82"/>
      <c r="W34" s="82"/>
      <c r="X34" s="81"/>
      <c r="Y34" s="82"/>
      <c r="Z34" s="81"/>
      <c r="AA34" s="82"/>
      <c r="AB34" s="79"/>
      <c r="AC34" s="79"/>
      <c r="AD34" s="79"/>
      <c r="AE34" s="79"/>
      <c r="AF34" s="82"/>
      <c r="AG34" s="79"/>
      <c r="AH34" s="79"/>
      <c r="AI34" s="79"/>
      <c r="AJ34" s="79"/>
      <c r="AK34" s="82"/>
      <c r="AL34" s="75">
        <f t="shared" ref="AL34:AL37" si="12">SUMIF(C34:AK34,"&gt;0",$C$3:$AK$3)</f>
        <v>0</v>
      </c>
    </row>
    <row r="35" ht="15.75" customHeight="1">
      <c r="A35" s="79" t="str">
        <f>'Группа 1'!N9</f>
        <v>Сергей Лобачев</v>
      </c>
      <c r="B35" s="79">
        <f t="shared" si="11"/>
        <v>0</v>
      </c>
      <c r="C35" s="82"/>
      <c r="D35" s="82"/>
      <c r="E35" s="82"/>
      <c r="F35" s="82"/>
      <c r="G35" s="82"/>
      <c r="H35" s="81"/>
      <c r="I35" s="82"/>
      <c r="J35" s="79"/>
      <c r="K35" s="82"/>
      <c r="L35" s="82"/>
      <c r="M35" s="82"/>
      <c r="N35" s="82"/>
      <c r="O35" s="82"/>
      <c r="P35" s="82"/>
      <c r="Q35" s="82"/>
      <c r="R35" s="81"/>
      <c r="S35" s="81"/>
      <c r="T35" s="82"/>
      <c r="U35" s="82"/>
      <c r="V35" s="79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75">
        <f t="shared" si="12"/>
        <v>0</v>
      </c>
    </row>
    <row r="36" ht="15.75" customHeight="1">
      <c r="A36" s="79" t="str">
        <f>'Группа 1'!N10</f>
        <v>Григорий Гольберг </v>
      </c>
      <c r="B36" s="79">
        <f t="shared" si="11"/>
        <v>0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1"/>
      <c r="X36" s="82"/>
      <c r="Y36" s="81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75">
        <f t="shared" si="12"/>
        <v>0</v>
      </c>
    </row>
    <row r="37" ht="15.75" customHeight="1">
      <c r="A37" s="79" t="str">
        <f>'Группа 1'!N11</f>
        <v>Борис Вейцман </v>
      </c>
      <c r="B37" s="79">
        <f t="shared" si="11"/>
        <v>0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75">
        <f t="shared" si="12"/>
        <v>0</v>
      </c>
    </row>
    <row r="38" ht="15.75" customHeight="1">
      <c r="A38" s="70" t="str">
        <f>'Группа 1'!N13</f>
        <v>Круг2_Игра3</v>
      </c>
      <c r="B38" s="71" t="s">
        <v>204</v>
      </c>
      <c r="C38" s="72" t="s">
        <v>205</v>
      </c>
      <c r="D38" s="73"/>
      <c r="E38" s="73"/>
      <c r="F38" s="73"/>
      <c r="G38" s="74"/>
      <c r="H38" s="72" t="s">
        <v>206</v>
      </c>
      <c r="I38" s="73"/>
      <c r="J38" s="73"/>
      <c r="K38" s="73"/>
      <c r="L38" s="74"/>
      <c r="M38" s="72" t="s">
        <v>207</v>
      </c>
      <c r="N38" s="73"/>
      <c r="O38" s="73"/>
      <c r="P38" s="73"/>
      <c r="Q38" s="74"/>
      <c r="R38" s="72" t="s">
        <v>208</v>
      </c>
      <c r="S38" s="73"/>
      <c r="T38" s="73"/>
      <c r="U38" s="73"/>
      <c r="V38" s="74"/>
      <c r="W38" s="72" t="s">
        <v>209</v>
      </c>
      <c r="X38" s="73"/>
      <c r="Y38" s="73"/>
      <c r="Z38" s="73"/>
      <c r="AA38" s="74"/>
      <c r="AB38" s="72" t="s">
        <v>210</v>
      </c>
      <c r="AC38" s="73"/>
      <c r="AD38" s="73"/>
      <c r="AE38" s="73"/>
      <c r="AF38" s="74"/>
      <c r="AG38" s="72" t="s">
        <v>211</v>
      </c>
      <c r="AH38" s="73"/>
      <c r="AI38" s="73"/>
      <c r="AJ38" s="73"/>
      <c r="AK38" s="74"/>
      <c r="AL38" s="75" t="s">
        <v>212</v>
      </c>
    </row>
    <row r="39" ht="15.75" customHeight="1">
      <c r="A39" s="76"/>
      <c r="B39" s="76"/>
      <c r="C39" s="77">
        <v>10.0</v>
      </c>
      <c r="D39" s="77">
        <v>20.0</v>
      </c>
      <c r="E39" s="77">
        <v>30.0</v>
      </c>
      <c r="F39" s="77">
        <v>40.0</v>
      </c>
      <c r="G39" s="77">
        <v>50.0</v>
      </c>
      <c r="H39" s="77">
        <v>10.0</v>
      </c>
      <c r="I39" s="77">
        <v>20.0</v>
      </c>
      <c r="J39" s="77">
        <v>30.0</v>
      </c>
      <c r="K39" s="77">
        <v>40.0</v>
      </c>
      <c r="L39" s="77">
        <v>50.0</v>
      </c>
      <c r="M39" s="77">
        <v>10.0</v>
      </c>
      <c r="N39" s="77">
        <v>20.0</v>
      </c>
      <c r="O39" s="77">
        <v>30.0</v>
      </c>
      <c r="P39" s="77">
        <v>40.0</v>
      </c>
      <c r="Q39" s="77">
        <v>50.0</v>
      </c>
      <c r="R39" s="77">
        <v>10.0</v>
      </c>
      <c r="S39" s="77">
        <v>20.0</v>
      </c>
      <c r="T39" s="77">
        <v>30.0</v>
      </c>
      <c r="U39" s="77">
        <v>40.0</v>
      </c>
      <c r="V39" s="77">
        <v>50.0</v>
      </c>
      <c r="W39" s="77">
        <v>10.0</v>
      </c>
      <c r="X39" s="77">
        <v>20.0</v>
      </c>
      <c r="Y39" s="77">
        <v>30.0</v>
      </c>
      <c r="Z39" s="77">
        <v>40.0</v>
      </c>
      <c r="AA39" s="77">
        <v>50.0</v>
      </c>
      <c r="AB39" s="77">
        <v>10.0</v>
      </c>
      <c r="AC39" s="77">
        <v>20.0</v>
      </c>
      <c r="AD39" s="77">
        <v>30.0</v>
      </c>
      <c r="AE39" s="77">
        <v>40.0</v>
      </c>
      <c r="AF39" s="77">
        <v>50.0</v>
      </c>
      <c r="AG39" s="77">
        <v>10.0</v>
      </c>
      <c r="AH39" s="77">
        <v>20.0</v>
      </c>
      <c r="AI39" s="77">
        <v>30.0</v>
      </c>
      <c r="AJ39" s="77">
        <v>40.0</v>
      </c>
      <c r="AK39" s="77">
        <v>50.0</v>
      </c>
    </row>
    <row r="40" ht="15.75" customHeight="1">
      <c r="A40" s="79" t="str">
        <f>'Группа 1'!N14</f>
        <v>Шакир Маммадзада</v>
      </c>
      <c r="B40" s="79">
        <f t="shared" ref="B40:B43" si="13">SUMPRODUCT(C40:AK40,$C$3:$AK$3)</f>
        <v>0</v>
      </c>
      <c r="C40" s="79"/>
      <c r="D40" s="81"/>
      <c r="E40" s="82"/>
      <c r="F40" s="82"/>
      <c r="G40" s="82"/>
      <c r="H40" s="82"/>
      <c r="I40" s="82"/>
      <c r="J40" s="82"/>
      <c r="K40" s="81"/>
      <c r="L40" s="82"/>
      <c r="M40" s="79"/>
      <c r="N40" s="81"/>
      <c r="O40" s="82"/>
      <c r="P40" s="81"/>
      <c r="Q40" s="82"/>
      <c r="R40" s="79"/>
      <c r="S40" s="82"/>
      <c r="T40" s="82"/>
      <c r="U40" s="82"/>
      <c r="V40" s="82"/>
      <c r="W40" s="82"/>
      <c r="X40" s="81"/>
      <c r="Y40" s="82"/>
      <c r="Z40" s="81"/>
      <c r="AA40" s="82"/>
      <c r="AB40" s="79"/>
      <c r="AC40" s="79"/>
      <c r="AD40" s="79"/>
      <c r="AE40" s="79"/>
      <c r="AF40" s="82"/>
      <c r="AG40" s="79"/>
      <c r="AH40" s="79"/>
      <c r="AI40" s="79"/>
      <c r="AJ40" s="79"/>
      <c r="AK40" s="82"/>
      <c r="AL40" s="75">
        <f t="shared" ref="AL40:AL43" si="14">SUMIF(C40:AK40,"&gt;0",$C$3:$AK$3)</f>
        <v>0</v>
      </c>
    </row>
    <row r="41" ht="15.75" customHeight="1">
      <c r="A41" s="79" t="str">
        <f>'Группа 1'!N15</f>
        <v>Илья Устиловский</v>
      </c>
      <c r="B41" s="79">
        <f t="shared" si="13"/>
        <v>0</v>
      </c>
      <c r="C41" s="82"/>
      <c r="D41" s="82"/>
      <c r="E41" s="82"/>
      <c r="F41" s="82"/>
      <c r="G41" s="82"/>
      <c r="H41" s="81"/>
      <c r="I41" s="82"/>
      <c r="J41" s="79"/>
      <c r="K41" s="82"/>
      <c r="L41" s="82"/>
      <c r="M41" s="82"/>
      <c r="N41" s="82"/>
      <c r="O41" s="82"/>
      <c r="P41" s="82"/>
      <c r="Q41" s="82"/>
      <c r="R41" s="81"/>
      <c r="S41" s="81"/>
      <c r="T41" s="82"/>
      <c r="U41" s="82"/>
      <c r="V41" s="79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75">
        <f t="shared" si="14"/>
        <v>0</v>
      </c>
    </row>
    <row r="42" ht="15.75" customHeight="1">
      <c r="A42" s="79" t="str">
        <f>'Группа 1'!N16</f>
        <v>Ефим Подвойский </v>
      </c>
      <c r="B42" s="79">
        <f t="shared" si="13"/>
        <v>0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1"/>
      <c r="X42" s="82"/>
      <c r="Y42" s="81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75">
        <f t="shared" si="14"/>
        <v>0</v>
      </c>
    </row>
    <row r="43" ht="15.75" customHeight="1">
      <c r="A43" s="79" t="str">
        <f>'Группа 1'!N17</f>
        <v>Макс Галкин</v>
      </c>
      <c r="B43" s="79">
        <f t="shared" si="13"/>
        <v>0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75">
        <f t="shared" si="14"/>
        <v>0</v>
      </c>
    </row>
    <row r="44" ht="15.75" customHeight="1">
      <c r="A44" s="70" t="str">
        <f>'Группа 1'!N19</f>
        <v>Круг2_Игра4</v>
      </c>
      <c r="B44" s="71" t="s">
        <v>204</v>
      </c>
      <c r="C44" s="72" t="s">
        <v>205</v>
      </c>
      <c r="D44" s="73"/>
      <c r="E44" s="73"/>
      <c r="F44" s="73"/>
      <c r="G44" s="74"/>
      <c r="H44" s="72" t="s">
        <v>206</v>
      </c>
      <c r="I44" s="73"/>
      <c r="J44" s="73"/>
      <c r="K44" s="73"/>
      <c r="L44" s="74"/>
      <c r="M44" s="72" t="s">
        <v>207</v>
      </c>
      <c r="N44" s="73"/>
      <c r="O44" s="73"/>
      <c r="P44" s="73"/>
      <c r="Q44" s="74"/>
      <c r="R44" s="72" t="s">
        <v>208</v>
      </c>
      <c r="S44" s="73"/>
      <c r="T44" s="73"/>
      <c r="U44" s="73"/>
      <c r="V44" s="74"/>
      <c r="W44" s="72" t="s">
        <v>209</v>
      </c>
      <c r="X44" s="73"/>
      <c r="Y44" s="73"/>
      <c r="Z44" s="73"/>
      <c r="AA44" s="74"/>
      <c r="AB44" s="72" t="s">
        <v>210</v>
      </c>
      <c r="AC44" s="73"/>
      <c r="AD44" s="73"/>
      <c r="AE44" s="73"/>
      <c r="AF44" s="74"/>
      <c r="AG44" s="72" t="s">
        <v>211</v>
      </c>
      <c r="AH44" s="73"/>
      <c r="AI44" s="73"/>
      <c r="AJ44" s="73"/>
      <c r="AK44" s="74"/>
      <c r="AL44" s="75" t="s">
        <v>212</v>
      </c>
    </row>
    <row r="45" ht="15.75" customHeight="1">
      <c r="A45" s="76"/>
      <c r="B45" s="76"/>
      <c r="C45" s="77">
        <v>10.0</v>
      </c>
      <c r="D45" s="77">
        <v>20.0</v>
      </c>
      <c r="E45" s="77">
        <v>30.0</v>
      </c>
      <c r="F45" s="77">
        <v>40.0</v>
      </c>
      <c r="G45" s="77">
        <v>50.0</v>
      </c>
      <c r="H45" s="77">
        <v>10.0</v>
      </c>
      <c r="I45" s="77">
        <v>20.0</v>
      </c>
      <c r="J45" s="77">
        <v>30.0</v>
      </c>
      <c r="K45" s="77">
        <v>40.0</v>
      </c>
      <c r="L45" s="77">
        <v>50.0</v>
      </c>
      <c r="M45" s="77">
        <v>10.0</v>
      </c>
      <c r="N45" s="77">
        <v>20.0</v>
      </c>
      <c r="O45" s="77">
        <v>30.0</v>
      </c>
      <c r="P45" s="77">
        <v>40.0</v>
      </c>
      <c r="Q45" s="77">
        <v>50.0</v>
      </c>
      <c r="R45" s="77">
        <v>10.0</v>
      </c>
      <c r="S45" s="77">
        <v>20.0</v>
      </c>
      <c r="T45" s="77">
        <v>30.0</v>
      </c>
      <c r="U45" s="77">
        <v>40.0</v>
      </c>
      <c r="V45" s="77">
        <v>50.0</v>
      </c>
      <c r="W45" s="77">
        <v>10.0</v>
      </c>
      <c r="X45" s="77">
        <v>20.0</v>
      </c>
      <c r="Y45" s="77">
        <v>30.0</v>
      </c>
      <c r="Z45" s="77">
        <v>40.0</v>
      </c>
      <c r="AA45" s="77">
        <v>50.0</v>
      </c>
      <c r="AB45" s="77">
        <v>10.0</v>
      </c>
      <c r="AC45" s="77">
        <v>20.0</v>
      </c>
      <c r="AD45" s="77">
        <v>30.0</v>
      </c>
      <c r="AE45" s="77">
        <v>40.0</v>
      </c>
      <c r="AF45" s="77">
        <v>50.0</v>
      </c>
      <c r="AG45" s="77">
        <v>10.0</v>
      </c>
      <c r="AH45" s="77">
        <v>20.0</v>
      </c>
      <c r="AI45" s="77">
        <v>30.0</v>
      </c>
      <c r="AJ45" s="77">
        <v>40.0</v>
      </c>
      <c r="AK45" s="77">
        <v>50.0</v>
      </c>
    </row>
    <row r="46" ht="15.75" customHeight="1">
      <c r="A46" s="79" t="str">
        <f>'Группа 1'!N20</f>
        <v>Петр Мартынов</v>
      </c>
      <c r="B46" s="79">
        <f t="shared" ref="B46:B49" si="15">SUMPRODUCT(C46:AK46,$C$3:$AK$3)</f>
        <v>0</v>
      </c>
      <c r="C46" s="79"/>
      <c r="D46" s="81"/>
      <c r="E46" s="82"/>
      <c r="F46" s="82"/>
      <c r="G46" s="82"/>
      <c r="H46" s="82"/>
      <c r="I46" s="82"/>
      <c r="J46" s="82"/>
      <c r="K46" s="81"/>
      <c r="L46" s="82"/>
      <c r="M46" s="79"/>
      <c r="N46" s="81"/>
      <c r="O46" s="82"/>
      <c r="P46" s="81"/>
      <c r="Q46" s="82"/>
      <c r="R46" s="79"/>
      <c r="S46" s="82"/>
      <c r="T46" s="82"/>
      <c r="U46" s="82"/>
      <c r="V46" s="82"/>
      <c r="W46" s="82"/>
      <c r="X46" s="81"/>
      <c r="Y46" s="82"/>
      <c r="Z46" s="81"/>
      <c r="AA46" s="82"/>
      <c r="AB46" s="79"/>
      <c r="AC46" s="79"/>
      <c r="AD46" s="79"/>
      <c r="AE46" s="79"/>
      <c r="AF46" s="82"/>
      <c r="AG46" s="79"/>
      <c r="AH46" s="79"/>
      <c r="AI46" s="79"/>
      <c r="AJ46" s="79"/>
      <c r="AK46" s="82"/>
      <c r="AL46" s="75">
        <f t="shared" ref="AL46:AL49" si="16">SUMIF(C46:AK46,"&gt;0",$C$3:$AK$3)</f>
        <v>0</v>
      </c>
    </row>
    <row r="47" ht="15.75" customHeight="1">
      <c r="A47" s="79" t="str">
        <f>'Группа 1'!N21</f>
        <v>Леонид Койфман</v>
      </c>
      <c r="B47" s="79">
        <f t="shared" si="15"/>
        <v>0</v>
      </c>
      <c r="C47" s="82"/>
      <c r="D47" s="82"/>
      <c r="E47" s="82"/>
      <c r="F47" s="82"/>
      <c r="G47" s="82"/>
      <c r="H47" s="81"/>
      <c r="I47" s="82"/>
      <c r="J47" s="79"/>
      <c r="K47" s="82"/>
      <c r="L47" s="82"/>
      <c r="M47" s="82"/>
      <c r="N47" s="82"/>
      <c r="O47" s="82"/>
      <c r="P47" s="82"/>
      <c r="Q47" s="82"/>
      <c r="R47" s="81"/>
      <c r="S47" s="81"/>
      <c r="T47" s="82"/>
      <c r="U47" s="82"/>
      <c r="V47" s="79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75">
        <f t="shared" si="16"/>
        <v>0</v>
      </c>
    </row>
    <row r="48" ht="15.75" customHeight="1">
      <c r="A48" s="79" t="str">
        <f>'Группа 1'!N22</f>
        <v>Антон Грибанов</v>
      </c>
      <c r="B48" s="79">
        <f t="shared" si="15"/>
        <v>0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1"/>
      <c r="X48" s="82"/>
      <c r="Y48" s="81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75">
        <f t="shared" si="16"/>
        <v>0</v>
      </c>
    </row>
    <row r="49" ht="15.75" customHeight="1">
      <c r="A49" s="79" t="str">
        <f>'Группа 1'!N23</f>
        <v>Захар Левентул</v>
      </c>
      <c r="B49" s="79">
        <f t="shared" si="15"/>
        <v>0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75">
        <f t="shared" si="16"/>
        <v>0</v>
      </c>
    </row>
    <row r="50" ht="15.75" customHeight="1">
      <c r="A50" s="70" t="str">
        <f>'Группа 1'!R1</f>
        <v>Круг3_Игра1</v>
      </c>
      <c r="B50" s="71" t="s">
        <v>204</v>
      </c>
      <c r="C50" s="72" t="s">
        <v>205</v>
      </c>
      <c r="D50" s="73"/>
      <c r="E50" s="73"/>
      <c r="F50" s="73"/>
      <c r="G50" s="74"/>
      <c r="H50" s="72" t="s">
        <v>206</v>
      </c>
      <c r="I50" s="73"/>
      <c r="J50" s="73"/>
      <c r="K50" s="73"/>
      <c r="L50" s="74"/>
      <c r="M50" s="72" t="s">
        <v>207</v>
      </c>
      <c r="N50" s="73"/>
      <c r="O50" s="73"/>
      <c r="P50" s="73"/>
      <c r="Q50" s="74"/>
      <c r="R50" s="72" t="s">
        <v>208</v>
      </c>
      <c r="S50" s="73"/>
      <c r="T50" s="73"/>
      <c r="U50" s="73"/>
      <c r="V50" s="74"/>
      <c r="W50" s="72" t="s">
        <v>209</v>
      </c>
      <c r="X50" s="73"/>
      <c r="Y50" s="73"/>
      <c r="Z50" s="73"/>
      <c r="AA50" s="74"/>
      <c r="AB50" s="72" t="s">
        <v>210</v>
      </c>
      <c r="AC50" s="73"/>
      <c r="AD50" s="73"/>
      <c r="AE50" s="73"/>
      <c r="AF50" s="74"/>
      <c r="AG50" s="72" t="s">
        <v>211</v>
      </c>
      <c r="AH50" s="73"/>
      <c r="AI50" s="73"/>
      <c r="AJ50" s="73"/>
      <c r="AK50" s="74"/>
      <c r="AL50" s="75" t="s">
        <v>212</v>
      </c>
    </row>
    <row r="51" ht="15.75" customHeight="1">
      <c r="A51" s="76"/>
      <c r="B51" s="76"/>
      <c r="C51" s="77">
        <v>10.0</v>
      </c>
      <c r="D51" s="77">
        <v>20.0</v>
      </c>
      <c r="E51" s="77">
        <v>30.0</v>
      </c>
      <c r="F51" s="77">
        <v>40.0</v>
      </c>
      <c r="G51" s="77">
        <v>50.0</v>
      </c>
      <c r="H51" s="77">
        <v>10.0</v>
      </c>
      <c r="I51" s="77">
        <v>20.0</v>
      </c>
      <c r="J51" s="77">
        <v>30.0</v>
      </c>
      <c r="K51" s="77">
        <v>40.0</v>
      </c>
      <c r="L51" s="77">
        <v>50.0</v>
      </c>
      <c r="M51" s="77">
        <v>10.0</v>
      </c>
      <c r="N51" s="77">
        <v>20.0</v>
      </c>
      <c r="O51" s="77">
        <v>30.0</v>
      </c>
      <c r="P51" s="77">
        <v>40.0</v>
      </c>
      <c r="Q51" s="77">
        <v>50.0</v>
      </c>
      <c r="R51" s="77">
        <v>10.0</v>
      </c>
      <c r="S51" s="77">
        <v>20.0</v>
      </c>
      <c r="T51" s="77">
        <v>30.0</v>
      </c>
      <c r="U51" s="77">
        <v>40.0</v>
      </c>
      <c r="V51" s="77">
        <v>50.0</v>
      </c>
      <c r="W51" s="77">
        <v>10.0</v>
      </c>
      <c r="X51" s="77">
        <v>20.0</v>
      </c>
      <c r="Y51" s="77">
        <v>30.0</v>
      </c>
      <c r="Z51" s="77">
        <v>40.0</v>
      </c>
      <c r="AA51" s="77">
        <v>50.0</v>
      </c>
      <c r="AB51" s="77">
        <v>10.0</v>
      </c>
      <c r="AC51" s="77">
        <v>20.0</v>
      </c>
      <c r="AD51" s="77">
        <v>30.0</v>
      </c>
      <c r="AE51" s="77">
        <v>40.0</v>
      </c>
      <c r="AF51" s="77">
        <v>50.0</v>
      </c>
      <c r="AG51" s="77">
        <v>10.0</v>
      </c>
      <c r="AH51" s="77">
        <v>20.0</v>
      </c>
      <c r="AI51" s="77">
        <v>30.0</v>
      </c>
      <c r="AJ51" s="77">
        <v>40.0</v>
      </c>
      <c r="AK51" s="77">
        <v>50.0</v>
      </c>
    </row>
    <row r="52" ht="15.75" customHeight="1">
      <c r="A52" s="79" t="str">
        <f>'Группа 1'!R2</f>
        <v>Владимир Грамагин</v>
      </c>
      <c r="B52" s="79">
        <f t="shared" ref="B52:B55" si="17">SUMPRODUCT(C52:AK52,$C$3:$AK$3)</f>
        <v>0</v>
      </c>
      <c r="C52" s="79"/>
      <c r="D52" s="81"/>
      <c r="E52" s="82"/>
      <c r="F52" s="82"/>
      <c r="G52" s="82"/>
      <c r="H52" s="82"/>
      <c r="I52" s="82"/>
      <c r="J52" s="82"/>
      <c r="K52" s="81"/>
      <c r="L52" s="82"/>
      <c r="M52" s="79"/>
      <c r="N52" s="81"/>
      <c r="O52" s="82"/>
      <c r="P52" s="81"/>
      <c r="Q52" s="82"/>
      <c r="R52" s="79"/>
      <c r="S52" s="82"/>
      <c r="T52" s="82"/>
      <c r="U52" s="82"/>
      <c r="V52" s="82"/>
      <c r="W52" s="82"/>
      <c r="X52" s="81"/>
      <c r="Y52" s="82"/>
      <c r="Z52" s="81"/>
      <c r="AA52" s="82"/>
      <c r="AB52" s="79"/>
      <c r="AC52" s="79"/>
      <c r="AD52" s="79"/>
      <c r="AE52" s="79"/>
      <c r="AF52" s="82"/>
      <c r="AG52" s="79"/>
      <c r="AH52" s="79"/>
      <c r="AI52" s="79"/>
      <c r="AJ52" s="79"/>
      <c r="AK52" s="82"/>
      <c r="AL52" s="75">
        <f t="shared" ref="AL52:AL55" si="18">SUMIF(C52:AK52,"&gt;0",$C$3:$AK$3)</f>
        <v>0</v>
      </c>
    </row>
    <row r="53" ht="15.75" customHeight="1">
      <c r="A53" s="79" t="str">
        <f>'Группа 1'!R3</f>
        <v>Сергей Лобачев</v>
      </c>
      <c r="B53" s="79">
        <f t="shared" si="17"/>
        <v>0</v>
      </c>
      <c r="C53" s="82"/>
      <c r="D53" s="82"/>
      <c r="E53" s="82"/>
      <c r="F53" s="82"/>
      <c r="G53" s="82"/>
      <c r="H53" s="81"/>
      <c r="I53" s="82"/>
      <c r="J53" s="79"/>
      <c r="K53" s="82"/>
      <c r="L53" s="82"/>
      <c r="M53" s="82"/>
      <c r="N53" s="82"/>
      <c r="O53" s="82"/>
      <c r="P53" s="82"/>
      <c r="Q53" s="82"/>
      <c r="R53" s="81"/>
      <c r="S53" s="81"/>
      <c r="T53" s="82"/>
      <c r="U53" s="82"/>
      <c r="V53" s="79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75">
        <f t="shared" si="18"/>
        <v>0</v>
      </c>
    </row>
    <row r="54" ht="15.75" customHeight="1">
      <c r="A54" s="79" t="str">
        <f>'Группа 1'!R4</f>
        <v>Ефим Подвойский </v>
      </c>
      <c r="B54" s="79">
        <f t="shared" si="17"/>
        <v>0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1"/>
      <c r="X54" s="82"/>
      <c r="Y54" s="81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75">
        <f t="shared" si="18"/>
        <v>0</v>
      </c>
    </row>
    <row r="55" ht="15.75" customHeight="1">
      <c r="A55" s="79" t="str">
        <f>'Группа 1'!R5</f>
        <v>Захар Левентул</v>
      </c>
      <c r="B55" s="79">
        <f t="shared" si="17"/>
        <v>0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75">
        <f t="shared" si="18"/>
        <v>0</v>
      </c>
    </row>
    <row r="56" ht="15.75" customHeight="1">
      <c r="A56" s="70" t="str">
        <f>'Группа 1'!R7</f>
        <v>Круг3_Игра2</v>
      </c>
      <c r="B56" s="71" t="s">
        <v>204</v>
      </c>
      <c r="C56" s="72" t="s">
        <v>205</v>
      </c>
      <c r="D56" s="73"/>
      <c r="E56" s="73"/>
      <c r="F56" s="73"/>
      <c r="G56" s="74"/>
      <c r="H56" s="72" t="s">
        <v>206</v>
      </c>
      <c r="I56" s="73"/>
      <c r="J56" s="73"/>
      <c r="K56" s="73"/>
      <c r="L56" s="74"/>
      <c r="M56" s="72" t="s">
        <v>207</v>
      </c>
      <c r="N56" s="73"/>
      <c r="O56" s="73"/>
      <c r="P56" s="73"/>
      <c r="Q56" s="74"/>
      <c r="R56" s="72" t="s">
        <v>208</v>
      </c>
      <c r="S56" s="73"/>
      <c r="T56" s="73"/>
      <c r="U56" s="73"/>
      <c r="V56" s="74"/>
      <c r="W56" s="72" t="s">
        <v>209</v>
      </c>
      <c r="X56" s="73"/>
      <c r="Y56" s="73"/>
      <c r="Z56" s="73"/>
      <c r="AA56" s="74"/>
      <c r="AB56" s="72" t="s">
        <v>210</v>
      </c>
      <c r="AC56" s="73"/>
      <c r="AD56" s="73"/>
      <c r="AE56" s="73"/>
      <c r="AF56" s="74"/>
      <c r="AG56" s="72" t="s">
        <v>211</v>
      </c>
      <c r="AH56" s="73"/>
      <c r="AI56" s="73"/>
      <c r="AJ56" s="73"/>
      <c r="AK56" s="74"/>
      <c r="AL56" s="75" t="s">
        <v>212</v>
      </c>
    </row>
    <row r="57" ht="15.75" customHeight="1">
      <c r="A57" s="76"/>
      <c r="B57" s="76"/>
      <c r="C57" s="77">
        <v>10.0</v>
      </c>
      <c r="D57" s="77">
        <v>20.0</v>
      </c>
      <c r="E57" s="77">
        <v>30.0</v>
      </c>
      <c r="F57" s="77">
        <v>40.0</v>
      </c>
      <c r="G57" s="77">
        <v>50.0</v>
      </c>
      <c r="H57" s="77">
        <v>10.0</v>
      </c>
      <c r="I57" s="77">
        <v>20.0</v>
      </c>
      <c r="J57" s="77">
        <v>30.0</v>
      </c>
      <c r="K57" s="77">
        <v>40.0</v>
      </c>
      <c r="L57" s="77">
        <v>50.0</v>
      </c>
      <c r="M57" s="77">
        <v>10.0</v>
      </c>
      <c r="N57" s="77">
        <v>20.0</v>
      </c>
      <c r="O57" s="77">
        <v>30.0</v>
      </c>
      <c r="P57" s="77">
        <v>40.0</v>
      </c>
      <c r="Q57" s="77">
        <v>50.0</v>
      </c>
      <c r="R57" s="77">
        <v>10.0</v>
      </c>
      <c r="S57" s="77">
        <v>20.0</v>
      </c>
      <c r="T57" s="77">
        <v>30.0</v>
      </c>
      <c r="U57" s="77">
        <v>40.0</v>
      </c>
      <c r="V57" s="77">
        <v>50.0</v>
      </c>
      <c r="W57" s="77">
        <v>10.0</v>
      </c>
      <c r="X57" s="77">
        <v>20.0</v>
      </c>
      <c r="Y57" s="77">
        <v>30.0</v>
      </c>
      <c r="Z57" s="77">
        <v>40.0</v>
      </c>
      <c r="AA57" s="77">
        <v>50.0</v>
      </c>
      <c r="AB57" s="77">
        <v>10.0</v>
      </c>
      <c r="AC57" s="77">
        <v>20.0</v>
      </c>
      <c r="AD57" s="77">
        <v>30.0</v>
      </c>
      <c r="AE57" s="77">
        <v>40.0</v>
      </c>
      <c r="AF57" s="77">
        <v>50.0</v>
      </c>
      <c r="AG57" s="77">
        <v>10.0</v>
      </c>
      <c r="AH57" s="77">
        <v>20.0</v>
      </c>
      <c r="AI57" s="77">
        <v>30.0</v>
      </c>
      <c r="AJ57" s="77">
        <v>40.0</v>
      </c>
      <c r="AK57" s="77">
        <v>50.0</v>
      </c>
    </row>
    <row r="58" ht="15.75" customHeight="1">
      <c r="A58" s="79" t="str">
        <f>'Группа 1'!R8</f>
        <v>Юрий Корчёмкин</v>
      </c>
      <c r="B58" s="79">
        <f t="shared" ref="B58:B61" si="19">SUMPRODUCT(C58:AK58,$C$3:$AK$3)</f>
        <v>0</v>
      </c>
      <c r="C58" s="79"/>
      <c r="D58" s="81"/>
      <c r="E58" s="82"/>
      <c r="F58" s="82"/>
      <c r="G58" s="82"/>
      <c r="H58" s="82"/>
      <c r="I58" s="82"/>
      <c r="J58" s="82"/>
      <c r="K58" s="81"/>
      <c r="L58" s="82"/>
      <c r="M58" s="79"/>
      <c r="N58" s="81"/>
      <c r="O58" s="82"/>
      <c r="P58" s="81"/>
      <c r="Q58" s="82"/>
      <c r="R58" s="79"/>
      <c r="S58" s="82"/>
      <c r="T58" s="82"/>
      <c r="U58" s="82"/>
      <c r="V58" s="82"/>
      <c r="W58" s="82"/>
      <c r="X58" s="81"/>
      <c r="Y58" s="82"/>
      <c r="Z58" s="81"/>
      <c r="AA58" s="82"/>
      <c r="AB58" s="79"/>
      <c r="AC58" s="79"/>
      <c r="AD58" s="79"/>
      <c r="AE58" s="79"/>
      <c r="AF58" s="82"/>
      <c r="AG58" s="79"/>
      <c r="AH58" s="79"/>
      <c r="AI58" s="79"/>
      <c r="AJ58" s="79"/>
      <c r="AK58" s="82"/>
      <c r="AL58" s="75">
        <f t="shared" ref="AL58:AL61" si="20">SUMIF(C58:AK58,"&gt;0",$C$3:$AK$3)</f>
        <v>0</v>
      </c>
    </row>
    <row r="59" ht="15.75" customHeight="1">
      <c r="A59" s="79" t="str">
        <f>'Группа 1'!R9</f>
        <v>Бахтияр Нейман</v>
      </c>
      <c r="B59" s="79">
        <f t="shared" si="19"/>
        <v>0</v>
      </c>
      <c r="C59" s="82"/>
      <c r="D59" s="82"/>
      <c r="E59" s="82"/>
      <c r="F59" s="82"/>
      <c r="G59" s="82"/>
      <c r="H59" s="81"/>
      <c r="I59" s="82"/>
      <c r="J59" s="79"/>
      <c r="K59" s="82"/>
      <c r="L59" s="82"/>
      <c r="M59" s="82"/>
      <c r="N59" s="82"/>
      <c r="O59" s="82"/>
      <c r="P59" s="82"/>
      <c r="Q59" s="82"/>
      <c r="R59" s="81"/>
      <c r="S59" s="81"/>
      <c r="T59" s="82"/>
      <c r="U59" s="82"/>
      <c r="V59" s="79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75">
        <f t="shared" si="20"/>
        <v>0</v>
      </c>
    </row>
    <row r="60" ht="15.75" customHeight="1">
      <c r="A60" s="79" t="str">
        <f>'Группа 1'!R10</f>
        <v>Антон Грибанов</v>
      </c>
      <c r="B60" s="79">
        <f t="shared" si="19"/>
        <v>0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1"/>
      <c r="X60" s="82"/>
      <c r="Y60" s="81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75">
        <f t="shared" si="20"/>
        <v>0</v>
      </c>
    </row>
    <row r="61" ht="15.75" customHeight="1">
      <c r="A61" s="79" t="str">
        <f>'Группа 1'!R11</f>
        <v>Макс Галкин</v>
      </c>
      <c r="B61" s="79">
        <f t="shared" si="19"/>
        <v>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75">
        <f t="shared" si="20"/>
        <v>0</v>
      </c>
    </row>
    <row r="62" ht="15.75" customHeight="1">
      <c r="A62" s="70" t="str">
        <f>'Группа 1'!R13</f>
        <v>Круг3_Игра3</v>
      </c>
      <c r="B62" s="71" t="s">
        <v>204</v>
      </c>
      <c r="C62" s="72" t="s">
        <v>205</v>
      </c>
      <c r="D62" s="73"/>
      <c r="E62" s="73"/>
      <c r="F62" s="73"/>
      <c r="G62" s="74"/>
      <c r="H62" s="72" t="s">
        <v>206</v>
      </c>
      <c r="I62" s="73"/>
      <c r="J62" s="73"/>
      <c r="K62" s="73"/>
      <c r="L62" s="74"/>
      <c r="M62" s="72" t="s">
        <v>207</v>
      </c>
      <c r="N62" s="73"/>
      <c r="O62" s="73"/>
      <c r="P62" s="73"/>
      <c r="Q62" s="74"/>
      <c r="R62" s="72" t="s">
        <v>208</v>
      </c>
      <c r="S62" s="73"/>
      <c r="T62" s="73"/>
      <c r="U62" s="73"/>
      <c r="V62" s="74"/>
      <c r="W62" s="72" t="s">
        <v>209</v>
      </c>
      <c r="X62" s="73"/>
      <c r="Y62" s="73"/>
      <c r="Z62" s="73"/>
      <c r="AA62" s="74"/>
      <c r="AB62" s="72" t="s">
        <v>210</v>
      </c>
      <c r="AC62" s="73"/>
      <c r="AD62" s="73"/>
      <c r="AE62" s="73"/>
      <c r="AF62" s="74"/>
      <c r="AG62" s="72" t="s">
        <v>211</v>
      </c>
      <c r="AH62" s="73"/>
      <c r="AI62" s="73"/>
      <c r="AJ62" s="73"/>
      <c r="AK62" s="74"/>
      <c r="AL62" s="75" t="s">
        <v>212</v>
      </c>
    </row>
    <row r="63" ht="15.75" customHeight="1">
      <c r="A63" s="76"/>
      <c r="B63" s="76"/>
      <c r="C63" s="77">
        <v>10.0</v>
      </c>
      <c r="D63" s="77">
        <v>20.0</v>
      </c>
      <c r="E63" s="77">
        <v>30.0</v>
      </c>
      <c r="F63" s="77">
        <v>40.0</v>
      </c>
      <c r="G63" s="77">
        <v>50.0</v>
      </c>
      <c r="H63" s="77">
        <v>10.0</v>
      </c>
      <c r="I63" s="77">
        <v>20.0</v>
      </c>
      <c r="J63" s="77">
        <v>30.0</v>
      </c>
      <c r="K63" s="77">
        <v>40.0</v>
      </c>
      <c r="L63" s="77">
        <v>50.0</v>
      </c>
      <c r="M63" s="77">
        <v>10.0</v>
      </c>
      <c r="N63" s="77">
        <v>20.0</v>
      </c>
      <c r="O63" s="77">
        <v>30.0</v>
      </c>
      <c r="P63" s="77">
        <v>40.0</v>
      </c>
      <c r="Q63" s="77">
        <v>50.0</v>
      </c>
      <c r="R63" s="77">
        <v>10.0</v>
      </c>
      <c r="S63" s="77">
        <v>20.0</v>
      </c>
      <c r="T63" s="77">
        <v>30.0</v>
      </c>
      <c r="U63" s="77">
        <v>40.0</v>
      </c>
      <c r="V63" s="77">
        <v>50.0</v>
      </c>
      <c r="W63" s="77">
        <v>10.0</v>
      </c>
      <c r="X63" s="77">
        <v>20.0</v>
      </c>
      <c r="Y63" s="77">
        <v>30.0</v>
      </c>
      <c r="Z63" s="77">
        <v>40.0</v>
      </c>
      <c r="AA63" s="77">
        <v>50.0</v>
      </c>
      <c r="AB63" s="77">
        <v>10.0</v>
      </c>
      <c r="AC63" s="77">
        <v>20.0</v>
      </c>
      <c r="AD63" s="77">
        <v>30.0</v>
      </c>
      <c r="AE63" s="77">
        <v>40.0</v>
      </c>
      <c r="AF63" s="77">
        <v>50.0</v>
      </c>
      <c r="AG63" s="77">
        <v>10.0</v>
      </c>
      <c r="AH63" s="77">
        <v>20.0</v>
      </c>
      <c r="AI63" s="77">
        <v>30.0</v>
      </c>
      <c r="AJ63" s="77">
        <v>40.0</v>
      </c>
      <c r="AK63" s="77">
        <v>50.0</v>
      </c>
    </row>
    <row r="64" ht="15.75" customHeight="1">
      <c r="A64" s="79" t="str">
        <f>'Группа 1'!R14</f>
        <v>Шакир Маммадзада</v>
      </c>
      <c r="B64" s="79">
        <f t="shared" ref="B64:B67" si="21">SUMPRODUCT(C64:AK64,$C$3:$AK$3)</f>
        <v>0</v>
      </c>
      <c r="C64" s="79"/>
      <c r="D64" s="81"/>
      <c r="E64" s="82"/>
      <c r="F64" s="82"/>
      <c r="G64" s="82"/>
      <c r="H64" s="82"/>
      <c r="I64" s="82"/>
      <c r="J64" s="82"/>
      <c r="K64" s="81"/>
      <c r="L64" s="82"/>
      <c r="M64" s="79"/>
      <c r="N64" s="81"/>
      <c r="O64" s="82"/>
      <c r="P64" s="81"/>
      <c r="Q64" s="82"/>
      <c r="R64" s="79"/>
      <c r="S64" s="82"/>
      <c r="T64" s="82"/>
      <c r="U64" s="82"/>
      <c r="V64" s="82"/>
      <c r="W64" s="82"/>
      <c r="X64" s="81"/>
      <c r="Y64" s="82"/>
      <c r="Z64" s="81"/>
      <c r="AA64" s="82"/>
      <c r="AB64" s="79"/>
      <c r="AC64" s="79"/>
      <c r="AD64" s="79"/>
      <c r="AE64" s="79"/>
      <c r="AF64" s="82"/>
      <c r="AG64" s="79"/>
      <c r="AH64" s="79"/>
      <c r="AI64" s="79"/>
      <c r="AJ64" s="79"/>
      <c r="AK64" s="82"/>
      <c r="AL64" s="75">
        <f t="shared" ref="AL64:AL67" si="22">SUMIF(C64:AK64,"&gt;0",$C$3:$AK$3)</f>
        <v>0</v>
      </c>
    </row>
    <row r="65" ht="15.75" customHeight="1">
      <c r="A65" s="79" t="str">
        <f>'Группа 1'!R15</f>
        <v>Леонид Койфман</v>
      </c>
      <c r="B65" s="79">
        <f t="shared" si="21"/>
        <v>0</v>
      </c>
      <c r="C65" s="82"/>
      <c r="D65" s="82"/>
      <c r="E65" s="82"/>
      <c r="F65" s="82"/>
      <c r="G65" s="82"/>
      <c r="H65" s="81"/>
      <c r="I65" s="82"/>
      <c r="J65" s="79"/>
      <c r="K65" s="82"/>
      <c r="L65" s="82"/>
      <c r="M65" s="82"/>
      <c r="N65" s="82"/>
      <c r="O65" s="82"/>
      <c r="P65" s="82"/>
      <c r="Q65" s="82"/>
      <c r="R65" s="81"/>
      <c r="S65" s="81"/>
      <c r="T65" s="82"/>
      <c r="U65" s="82"/>
      <c r="V65" s="79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75">
        <f t="shared" si="22"/>
        <v>0</v>
      </c>
    </row>
    <row r="66" ht="15.75" customHeight="1">
      <c r="A66" s="79" t="str">
        <f>'Группа 1'!R16</f>
        <v>Мария Конакова</v>
      </c>
      <c r="B66" s="79">
        <f t="shared" si="21"/>
        <v>0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1"/>
      <c r="X66" s="82"/>
      <c r="Y66" s="81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75">
        <f t="shared" si="22"/>
        <v>0</v>
      </c>
    </row>
    <row r="67" ht="15.75" customHeight="1">
      <c r="A67" s="79" t="str">
        <f>'Группа 1'!R17</f>
        <v>Борис Вейцман </v>
      </c>
      <c r="B67" s="79">
        <f t="shared" si="21"/>
        <v>0</v>
      </c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75">
        <f t="shared" si="22"/>
        <v>0</v>
      </c>
    </row>
    <row r="68" ht="15.75" customHeight="1">
      <c r="A68" s="70" t="str">
        <f>'Группа 1'!R19</f>
        <v>Круг3_Игра4</v>
      </c>
      <c r="B68" s="71" t="s">
        <v>204</v>
      </c>
      <c r="C68" s="72" t="s">
        <v>205</v>
      </c>
      <c r="D68" s="73"/>
      <c r="E68" s="73"/>
      <c r="F68" s="73"/>
      <c r="G68" s="74"/>
      <c r="H68" s="72" t="s">
        <v>206</v>
      </c>
      <c r="I68" s="73"/>
      <c r="J68" s="73"/>
      <c r="K68" s="73"/>
      <c r="L68" s="74"/>
      <c r="M68" s="72" t="s">
        <v>207</v>
      </c>
      <c r="N68" s="73"/>
      <c r="O68" s="73"/>
      <c r="P68" s="73"/>
      <c r="Q68" s="74"/>
      <c r="R68" s="72" t="s">
        <v>208</v>
      </c>
      <c r="S68" s="73"/>
      <c r="T68" s="73"/>
      <c r="U68" s="73"/>
      <c r="V68" s="74"/>
      <c r="W68" s="72" t="s">
        <v>209</v>
      </c>
      <c r="X68" s="73"/>
      <c r="Y68" s="73"/>
      <c r="Z68" s="73"/>
      <c r="AA68" s="74"/>
      <c r="AB68" s="72" t="s">
        <v>210</v>
      </c>
      <c r="AC68" s="73"/>
      <c r="AD68" s="73"/>
      <c r="AE68" s="73"/>
      <c r="AF68" s="74"/>
      <c r="AG68" s="72" t="s">
        <v>211</v>
      </c>
      <c r="AH68" s="73"/>
      <c r="AI68" s="73"/>
      <c r="AJ68" s="73"/>
      <c r="AK68" s="74"/>
      <c r="AL68" s="75" t="s">
        <v>212</v>
      </c>
    </row>
    <row r="69" ht="15.75" customHeight="1">
      <c r="A69" s="76"/>
      <c r="B69" s="76"/>
      <c r="C69" s="77">
        <v>10.0</v>
      </c>
      <c r="D69" s="77">
        <v>20.0</v>
      </c>
      <c r="E69" s="77">
        <v>30.0</v>
      </c>
      <c r="F69" s="77">
        <v>40.0</v>
      </c>
      <c r="G69" s="77">
        <v>50.0</v>
      </c>
      <c r="H69" s="77">
        <v>10.0</v>
      </c>
      <c r="I69" s="77">
        <v>20.0</v>
      </c>
      <c r="J69" s="77">
        <v>30.0</v>
      </c>
      <c r="K69" s="77">
        <v>40.0</v>
      </c>
      <c r="L69" s="77">
        <v>50.0</v>
      </c>
      <c r="M69" s="77">
        <v>10.0</v>
      </c>
      <c r="N69" s="77">
        <v>20.0</v>
      </c>
      <c r="O69" s="77">
        <v>30.0</v>
      </c>
      <c r="P69" s="77">
        <v>40.0</v>
      </c>
      <c r="Q69" s="77">
        <v>50.0</v>
      </c>
      <c r="R69" s="77">
        <v>10.0</v>
      </c>
      <c r="S69" s="77">
        <v>20.0</v>
      </c>
      <c r="T69" s="77">
        <v>30.0</v>
      </c>
      <c r="U69" s="77">
        <v>40.0</v>
      </c>
      <c r="V69" s="77">
        <v>50.0</v>
      </c>
      <c r="W69" s="77">
        <v>10.0</v>
      </c>
      <c r="X69" s="77">
        <v>20.0</v>
      </c>
      <c r="Y69" s="77">
        <v>30.0</v>
      </c>
      <c r="Z69" s="77">
        <v>40.0</v>
      </c>
      <c r="AA69" s="77">
        <v>50.0</v>
      </c>
      <c r="AB69" s="77">
        <v>10.0</v>
      </c>
      <c r="AC69" s="77">
        <v>20.0</v>
      </c>
      <c r="AD69" s="77">
        <v>30.0</v>
      </c>
      <c r="AE69" s="77">
        <v>40.0</v>
      </c>
      <c r="AF69" s="77">
        <v>50.0</v>
      </c>
      <c r="AG69" s="77">
        <v>10.0</v>
      </c>
      <c r="AH69" s="77">
        <v>20.0</v>
      </c>
      <c r="AI69" s="77">
        <v>30.0</v>
      </c>
      <c r="AJ69" s="77">
        <v>40.0</v>
      </c>
      <c r="AK69" s="77">
        <v>50.0</v>
      </c>
    </row>
    <row r="70" ht="15.75" customHeight="1">
      <c r="A70" s="79" t="str">
        <f>'Группа 1'!R20</f>
        <v>Петр Мартынов</v>
      </c>
      <c r="B70" s="79">
        <f t="shared" ref="B70:B73" si="23">SUMPRODUCT(C70:AK70,$C$3:$AK$3)</f>
        <v>0</v>
      </c>
      <c r="C70" s="79"/>
      <c r="D70" s="81"/>
      <c r="E70" s="82"/>
      <c r="F70" s="82"/>
      <c r="G70" s="82"/>
      <c r="H70" s="82"/>
      <c r="I70" s="82"/>
      <c r="J70" s="82"/>
      <c r="K70" s="81"/>
      <c r="L70" s="82"/>
      <c r="M70" s="79"/>
      <c r="N70" s="81"/>
      <c r="O70" s="82"/>
      <c r="P70" s="81"/>
      <c r="Q70" s="82"/>
      <c r="R70" s="79"/>
      <c r="S70" s="82"/>
      <c r="T70" s="82"/>
      <c r="U70" s="82"/>
      <c r="V70" s="82"/>
      <c r="W70" s="82"/>
      <c r="X70" s="81"/>
      <c r="Y70" s="82"/>
      <c r="Z70" s="81"/>
      <c r="AA70" s="82"/>
      <c r="AB70" s="79"/>
      <c r="AC70" s="79"/>
      <c r="AD70" s="79"/>
      <c r="AE70" s="79"/>
      <c r="AF70" s="82"/>
      <c r="AG70" s="79"/>
      <c r="AH70" s="79"/>
      <c r="AI70" s="79"/>
      <c r="AJ70" s="79"/>
      <c r="AK70" s="82"/>
      <c r="AL70" s="75">
        <f t="shared" ref="AL70:AL73" si="24">SUMIF(C70:AK70,"&gt;0",$C$3:$AK$3)</f>
        <v>0</v>
      </c>
    </row>
    <row r="71" ht="15.75" customHeight="1">
      <c r="A71" s="79" t="str">
        <f>'Группа 1'!R21</f>
        <v>Илья Устиловский</v>
      </c>
      <c r="B71" s="79">
        <f t="shared" si="23"/>
        <v>0</v>
      </c>
      <c r="C71" s="82"/>
      <c r="D71" s="82"/>
      <c r="E71" s="82"/>
      <c r="F71" s="82"/>
      <c r="G71" s="82"/>
      <c r="H71" s="81"/>
      <c r="I71" s="82"/>
      <c r="J71" s="79"/>
      <c r="K71" s="82"/>
      <c r="L71" s="82"/>
      <c r="M71" s="82"/>
      <c r="N71" s="82"/>
      <c r="O71" s="82"/>
      <c r="P71" s="82"/>
      <c r="Q71" s="82"/>
      <c r="R71" s="81"/>
      <c r="S71" s="81"/>
      <c r="T71" s="82"/>
      <c r="U71" s="82"/>
      <c r="V71" s="79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75">
        <f t="shared" si="24"/>
        <v>0</v>
      </c>
    </row>
    <row r="72" ht="15.75" customHeight="1">
      <c r="A72" s="79" t="str">
        <f>'Группа 1'!R22</f>
        <v>Григорий Гольберг </v>
      </c>
      <c r="B72" s="79">
        <f t="shared" si="23"/>
        <v>0</v>
      </c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1"/>
      <c r="X72" s="82"/>
      <c r="Y72" s="81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75">
        <f t="shared" si="24"/>
        <v>0</v>
      </c>
    </row>
    <row r="73" ht="15.75" customHeight="1">
      <c r="A73" s="79" t="str">
        <f>'Группа 1'!R23</f>
        <v>Bair bee</v>
      </c>
      <c r="B73" s="79">
        <f t="shared" si="23"/>
        <v>0</v>
      </c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75">
        <f t="shared" si="24"/>
        <v>0</v>
      </c>
    </row>
    <row r="74" ht="15.75" customHeight="1">
      <c r="A74" s="70" t="str">
        <f>'Группа 1'!V1</f>
        <v>Круг4_Игра1</v>
      </c>
      <c r="B74" s="71" t="s">
        <v>204</v>
      </c>
      <c r="C74" s="72" t="s">
        <v>205</v>
      </c>
      <c r="D74" s="73"/>
      <c r="E74" s="73"/>
      <c r="F74" s="73"/>
      <c r="G74" s="74"/>
      <c r="H74" s="72" t="s">
        <v>206</v>
      </c>
      <c r="I74" s="73"/>
      <c r="J74" s="73"/>
      <c r="K74" s="73"/>
      <c r="L74" s="74"/>
      <c r="M74" s="72" t="s">
        <v>207</v>
      </c>
      <c r="N74" s="73"/>
      <c r="O74" s="73"/>
      <c r="P74" s="73"/>
      <c r="Q74" s="74"/>
      <c r="R74" s="72" t="s">
        <v>208</v>
      </c>
      <c r="S74" s="73"/>
      <c r="T74" s="73"/>
      <c r="U74" s="73"/>
      <c r="V74" s="74"/>
      <c r="W74" s="72" t="s">
        <v>209</v>
      </c>
      <c r="X74" s="73"/>
      <c r="Y74" s="73"/>
      <c r="Z74" s="73"/>
      <c r="AA74" s="74"/>
      <c r="AB74" s="72" t="s">
        <v>210</v>
      </c>
      <c r="AC74" s="73"/>
      <c r="AD74" s="73"/>
      <c r="AE74" s="73"/>
      <c r="AF74" s="74"/>
      <c r="AG74" s="72" t="s">
        <v>211</v>
      </c>
      <c r="AH74" s="73"/>
      <c r="AI74" s="73"/>
      <c r="AJ74" s="73"/>
      <c r="AK74" s="74"/>
      <c r="AL74" s="75" t="s">
        <v>212</v>
      </c>
    </row>
    <row r="75" ht="15.75" customHeight="1">
      <c r="A75" s="76"/>
      <c r="B75" s="76"/>
      <c r="C75" s="77">
        <v>10.0</v>
      </c>
      <c r="D75" s="77">
        <v>20.0</v>
      </c>
      <c r="E75" s="77">
        <v>30.0</v>
      </c>
      <c r="F75" s="77">
        <v>40.0</v>
      </c>
      <c r="G75" s="77">
        <v>50.0</v>
      </c>
      <c r="H75" s="77">
        <v>10.0</v>
      </c>
      <c r="I75" s="77">
        <v>20.0</v>
      </c>
      <c r="J75" s="77">
        <v>30.0</v>
      </c>
      <c r="K75" s="77">
        <v>40.0</v>
      </c>
      <c r="L75" s="77">
        <v>50.0</v>
      </c>
      <c r="M75" s="77">
        <v>10.0</v>
      </c>
      <c r="N75" s="77">
        <v>20.0</v>
      </c>
      <c r="O75" s="77">
        <v>30.0</v>
      </c>
      <c r="P75" s="77">
        <v>40.0</v>
      </c>
      <c r="Q75" s="77">
        <v>50.0</v>
      </c>
      <c r="R75" s="77">
        <v>10.0</v>
      </c>
      <c r="S75" s="77">
        <v>20.0</v>
      </c>
      <c r="T75" s="77">
        <v>30.0</v>
      </c>
      <c r="U75" s="77">
        <v>40.0</v>
      </c>
      <c r="V75" s="77">
        <v>50.0</v>
      </c>
      <c r="W75" s="77">
        <v>10.0</v>
      </c>
      <c r="X75" s="77">
        <v>20.0</v>
      </c>
      <c r="Y75" s="77">
        <v>30.0</v>
      </c>
      <c r="Z75" s="77">
        <v>40.0</v>
      </c>
      <c r="AA75" s="77">
        <v>50.0</v>
      </c>
      <c r="AB75" s="77">
        <v>10.0</v>
      </c>
      <c r="AC75" s="77">
        <v>20.0</v>
      </c>
      <c r="AD75" s="77">
        <v>30.0</v>
      </c>
      <c r="AE75" s="77">
        <v>40.0</v>
      </c>
      <c r="AF75" s="77">
        <v>50.0</v>
      </c>
      <c r="AG75" s="77">
        <v>10.0</v>
      </c>
      <c r="AH75" s="77">
        <v>20.0</v>
      </c>
      <c r="AI75" s="77">
        <v>30.0</v>
      </c>
      <c r="AJ75" s="77">
        <v>40.0</v>
      </c>
      <c r="AK75" s="77">
        <v>50.0</v>
      </c>
    </row>
    <row r="76" ht="15.75" customHeight="1">
      <c r="A76" s="79" t="str">
        <f>'Группа 1'!V2</f>
        <v>Владимир Грамагин</v>
      </c>
      <c r="B76" s="79">
        <f t="shared" ref="B76:B79" si="25">SUMPRODUCT(C76:AK76,$C$3:$AK$3)</f>
        <v>0</v>
      </c>
      <c r="C76" s="79"/>
      <c r="D76" s="81"/>
      <c r="E76" s="82"/>
      <c r="F76" s="82"/>
      <c r="G76" s="82"/>
      <c r="H76" s="82"/>
      <c r="I76" s="82"/>
      <c r="J76" s="82"/>
      <c r="K76" s="81"/>
      <c r="L76" s="82"/>
      <c r="M76" s="79"/>
      <c r="N76" s="81"/>
      <c r="O76" s="82"/>
      <c r="P76" s="81"/>
      <c r="Q76" s="82"/>
      <c r="R76" s="79"/>
      <c r="S76" s="82"/>
      <c r="T76" s="82"/>
      <c r="U76" s="82"/>
      <c r="V76" s="82"/>
      <c r="W76" s="82"/>
      <c r="X76" s="81"/>
      <c r="Y76" s="82"/>
      <c r="Z76" s="81"/>
      <c r="AA76" s="82"/>
      <c r="AB76" s="79"/>
      <c r="AC76" s="79"/>
      <c r="AD76" s="79"/>
      <c r="AE76" s="79"/>
      <c r="AF76" s="82"/>
      <c r="AG76" s="79"/>
      <c r="AH76" s="79"/>
      <c r="AI76" s="79"/>
      <c r="AJ76" s="79"/>
      <c r="AK76" s="82"/>
      <c r="AL76" s="75">
        <f t="shared" ref="AL76:AL79" si="26">SUMIF(C76:AK76,"&gt;0",$C$3:$AK$3)</f>
        <v>0</v>
      </c>
    </row>
    <row r="77" ht="15.75" customHeight="1">
      <c r="A77" s="79" t="str">
        <f>'Группа 1'!V3</f>
        <v>Илья Устиловский</v>
      </c>
      <c r="B77" s="79">
        <f t="shared" si="25"/>
        <v>0</v>
      </c>
      <c r="C77" s="82"/>
      <c r="D77" s="82"/>
      <c r="E77" s="82"/>
      <c r="F77" s="82"/>
      <c r="G77" s="82"/>
      <c r="H77" s="81"/>
      <c r="I77" s="82"/>
      <c r="J77" s="79"/>
      <c r="K77" s="82"/>
      <c r="L77" s="82"/>
      <c r="M77" s="82"/>
      <c r="N77" s="82"/>
      <c r="O77" s="82"/>
      <c r="P77" s="82"/>
      <c r="Q77" s="82"/>
      <c r="R77" s="81"/>
      <c r="S77" s="81"/>
      <c r="T77" s="82"/>
      <c r="U77" s="82"/>
      <c r="V77" s="79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75">
        <f t="shared" si="26"/>
        <v>0</v>
      </c>
    </row>
    <row r="78" ht="15.75" customHeight="1">
      <c r="A78" s="79" t="str">
        <f>'Группа 1'!V4</f>
        <v>Антон Грибанов</v>
      </c>
      <c r="B78" s="79">
        <f t="shared" si="25"/>
        <v>0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1"/>
      <c r="X78" s="82"/>
      <c r="Y78" s="81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75">
        <f t="shared" si="26"/>
        <v>0</v>
      </c>
    </row>
    <row r="79" ht="15.75" customHeight="1">
      <c r="A79" s="79" t="str">
        <f>'Группа 1'!V5</f>
        <v>Борис Вейцман </v>
      </c>
      <c r="B79" s="79">
        <f t="shared" si="25"/>
        <v>0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75">
        <f t="shared" si="26"/>
        <v>0</v>
      </c>
    </row>
    <row r="80" ht="15.75" customHeight="1">
      <c r="A80" s="70" t="str">
        <f>'Группа 1'!V7</f>
        <v>Круг4_Игра2</v>
      </c>
      <c r="B80" s="71" t="s">
        <v>204</v>
      </c>
      <c r="C80" s="72" t="s">
        <v>205</v>
      </c>
      <c r="D80" s="73"/>
      <c r="E80" s="73"/>
      <c r="F80" s="73"/>
      <c r="G80" s="74"/>
      <c r="H80" s="72" t="s">
        <v>206</v>
      </c>
      <c r="I80" s="73"/>
      <c r="J80" s="73"/>
      <c r="K80" s="73"/>
      <c r="L80" s="74"/>
      <c r="M80" s="72" t="s">
        <v>207</v>
      </c>
      <c r="N80" s="73"/>
      <c r="O80" s="73"/>
      <c r="P80" s="73"/>
      <c r="Q80" s="74"/>
      <c r="R80" s="72" t="s">
        <v>208</v>
      </c>
      <c r="S80" s="73"/>
      <c r="T80" s="73"/>
      <c r="U80" s="73"/>
      <c r="V80" s="74"/>
      <c r="W80" s="72" t="s">
        <v>209</v>
      </c>
      <c r="X80" s="73"/>
      <c r="Y80" s="73"/>
      <c r="Z80" s="73"/>
      <c r="AA80" s="74"/>
      <c r="AB80" s="72" t="s">
        <v>210</v>
      </c>
      <c r="AC80" s="73"/>
      <c r="AD80" s="73"/>
      <c r="AE80" s="73"/>
      <c r="AF80" s="74"/>
      <c r="AG80" s="72" t="s">
        <v>211</v>
      </c>
      <c r="AH80" s="73"/>
      <c r="AI80" s="73"/>
      <c r="AJ80" s="73"/>
      <c r="AK80" s="74"/>
      <c r="AL80" s="75" t="s">
        <v>212</v>
      </c>
    </row>
    <row r="81" ht="15.75" customHeight="1">
      <c r="A81" s="76"/>
      <c r="B81" s="76"/>
      <c r="C81" s="77">
        <v>10.0</v>
      </c>
      <c r="D81" s="77">
        <v>20.0</v>
      </c>
      <c r="E81" s="77">
        <v>30.0</v>
      </c>
      <c r="F81" s="77">
        <v>40.0</v>
      </c>
      <c r="G81" s="77">
        <v>50.0</v>
      </c>
      <c r="H81" s="77">
        <v>10.0</v>
      </c>
      <c r="I81" s="77">
        <v>20.0</v>
      </c>
      <c r="J81" s="77">
        <v>30.0</v>
      </c>
      <c r="K81" s="77">
        <v>40.0</v>
      </c>
      <c r="L81" s="77">
        <v>50.0</v>
      </c>
      <c r="M81" s="77">
        <v>10.0</v>
      </c>
      <c r="N81" s="77">
        <v>20.0</v>
      </c>
      <c r="O81" s="77">
        <v>30.0</v>
      </c>
      <c r="P81" s="77">
        <v>40.0</v>
      </c>
      <c r="Q81" s="77">
        <v>50.0</v>
      </c>
      <c r="R81" s="77">
        <v>10.0</v>
      </c>
      <c r="S81" s="77">
        <v>20.0</v>
      </c>
      <c r="T81" s="77">
        <v>30.0</v>
      </c>
      <c r="U81" s="77">
        <v>40.0</v>
      </c>
      <c r="V81" s="77">
        <v>50.0</v>
      </c>
      <c r="W81" s="77">
        <v>10.0</v>
      </c>
      <c r="X81" s="77">
        <v>20.0</v>
      </c>
      <c r="Y81" s="77">
        <v>30.0</v>
      </c>
      <c r="Z81" s="77">
        <v>40.0</v>
      </c>
      <c r="AA81" s="77">
        <v>50.0</v>
      </c>
      <c r="AB81" s="77">
        <v>10.0</v>
      </c>
      <c r="AC81" s="77">
        <v>20.0</v>
      </c>
      <c r="AD81" s="77">
        <v>30.0</v>
      </c>
      <c r="AE81" s="77">
        <v>40.0</v>
      </c>
      <c r="AF81" s="77">
        <v>50.0</v>
      </c>
      <c r="AG81" s="77">
        <v>10.0</v>
      </c>
      <c r="AH81" s="77">
        <v>20.0</v>
      </c>
      <c r="AI81" s="77">
        <v>30.0</v>
      </c>
      <c r="AJ81" s="77">
        <v>40.0</v>
      </c>
      <c r="AK81" s="77">
        <v>50.0</v>
      </c>
    </row>
    <row r="82" ht="15.75" customHeight="1">
      <c r="A82" s="79" t="str">
        <f>'Группа 1'!V8</f>
        <v>Юрий Корчёмкин</v>
      </c>
      <c r="B82" s="79">
        <f t="shared" ref="B82:B85" si="27">SUMPRODUCT(C82:AK82,$C$3:$AK$3)</f>
        <v>0</v>
      </c>
      <c r="C82" s="79"/>
      <c r="D82" s="81"/>
      <c r="E82" s="82"/>
      <c r="F82" s="82"/>
      <c r="G82" s="82"/>
      <c r="H82" s="82"/>
      <c r="I82" s="82"/>
      <c r="J82" s="82"/>
      <c r="K82" s="81"/>
      <c r="L82" s="82"/>
      <c r="M82" s="79"/>
      <c r="N82" s="81"/>
      <c r="O82" s="82"/>
      <c r="P82" s="81"/>
      <c r="Q82" s="82"/>
      <c r="R82" s="79"/>
      <c r="S82" s="82"/>
      <c r="T82" s="82"/>
      <c r="U82" s="82"/>
      <c r="V82" s="82"/>
      <c r="W82" s="82"/>
      <c r="X82" s="81"/>
      <c r="Y82" s="82"/>
      <c r="Z82" s="81"/>
      <c r="AA82" s="82"/>
      <c r="AB82" s="79"/>
      <c r="AC82" s="79"/>
      <c r="AD82" s="79"/>
      <c r="AE82" s="79"/>
      <c r="AF82" s="82"/>
      <c r="AG82" s="79"/>
      <c r="AH82" s="79"/>
      <c r="AI82" s="79"/>
      <c r="AJ82" s="79"/>
      <c r="AK82" s="82"/>
      <c r="AL82" s="75">
        <f t="shared" ref="AL82:AL85" si="28">SUMIF(C82:AK82,"&gt;0",$C$3:$AK$3)</f>
        <v>0</v>
      </c>
    </row>
    <row r="83" ht="15.75" customHeight="1">
      <c r="A83" s="79" t="str">
        <f>'Группа 1'!V9</f>
        <v>Леонид Койфман</v>
      </c>
      <c r="B83" s="79">
        <f t="shared" si="27"/>
        <v>0</v>
      </c>
      <c r="C83" s="82"/>
      <c r="D83" s="82"/>
      <c r="E83" s="82"/>
      <c r="F83" s="82"/>
      <c r="G83" s="82"/>
      <c r="H83" s="81"/>
      <c r="I83" s="82"/>
      <c r="J83" s="79"/>
      <c r="K83" s="82"/>
      <c r="L83" s="82"/>
      <c r="M83" s="82"/>
      <c r="N83" s="82"/>
      <c r="O83" s="82"/>
      <c r="P83" s="82"/>
      <c r="Q83" s="82"/>
      <c r="R83" s="81"/>
      <c r="S83" s="81"/>
      <c r="T83" s="82"/>
      <c r="U83" s="82"/>
      <c r="V83" s="79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75">
        <f t="shared" si="28"/>
        <v>0</v>
      </c>
    </row>
    <row r="84" ht="15.75" customHeight="1">
      <c r="A84" s="79" t="str">
        <f>'Группа 1'!V10</f>
        <v>Ефим Подвойский </v>
      </c>
      <c r="B84" s="79">
        <f t="shared" si="27"/>
        <v>0</v>
      </c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1"/>
      <c r="X84" s="82"/>
      <c r="Y84" s="81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75">
        <f t="shared" si="28"/>
        <v>0</v>
      </c>
    </row>
    <row r="85" ht="15.75" customHeight="1">
      <c r="A85" s="79" t="str">
        <f>'Группа 1'!V11</f>
        <v>N/A</v>
      </c>
      <c r="B85" s="79">
        <f t="shared" si="27"/>
        <v>0</v>
      </c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75">
        <f t="shared" si="28"/>
        <v>0</v>
      </c>
    </row>
    <row r="86" ht="15.75" customHeight="1">
      <c r="A86" s="70" t="str">
        <f>'Группа 1'!V13</f>
        <v>Круг4_Игра3</v>
      </c>
      <c r="B86" s="71" t="s">
        <v>204</v>
      </c>
      <c r="C86" s="72" t="s">
        <v>205</v>
      </c>
      <c r="D86" s="73"/>
      <c r="E86" s="73"/>
      <c r="F86" s="73"/>
      <c r="G86" s="74"/>
      <c r="H86" s="72" t="s">
        <v>206</v>
      </c>
      <c r="I86" s="73"/>
      <c r="J86" s="73"/>
      <c r="K86" s="73"/>
      <c r="L86" s="74"/>
      <c r="M86" s="72" t="s">
        <v>207</v>
      </c>
      <c r="N86" s="73"/>
      <c r="O86" s="73"/>
      <c r="P86" s="73"/>
      <c r="Q86" s="74"/>
      <c r="R86" s="72" t="s">
        <v>208</v>
      </c>
      <c r="S86" s="73"/>
      <c r="T86" s="73"/>
      <c r="U86" s="73"/>
      <c r="V86" s="74"/>
      <c r="W86" s="72" t="s">
        <v>209</v>
      </c>
      <c r="X86" s="73"/>
      <c r="Y86" s="73"/>
      <c r="Z86" s="73"/>
      <c r="AA86" s="74"/>
      <c r="AB86" s="72" t="s">
        <v>210</v>
      </c>
      <c r="AC86" s="73"/>
      <c r="AD86" s="73"/>
      <c r="AE86" s="73"/>
      <c r="AF86" s="74"/>
      <c r="AG86" s="72" t="s">
        <v>211</v>
      </c>
      <c r="AH86" s="73"/>
      <c r="AI86" s="73"/>
      <c r="AJ86" s="73"/>
      <c r="AK86" s="74"/>
      <c r="AL86" s="75" t="s">
        <v>212</v>
      </c>
    </row>
    <row r="87" ht="15.75" customHeight="1">
      <c r="A87" s="76"/>
      <c r="B87" s="76"/>
      <c r="C87" s="77">
        <v>10.0</v>
      </c>
      <c r="D87" s="77">
        <v>20.0</v>
      </c>
      <c r="E87" s="77">
        <v>30.0</v>
      </c>
      <c r="F87" s="77">
        <v>40.0</v>
      </c>
      <c r="G87" s="77">
        <v>50.0</v>
      </c>
      <c r="H87" s="77">
        <v>10.0</v>
      </c>
      <c r="I87" s="77">
        <v>20.0</v>
      </c>
      <c r="J87" s="77">
        <v>30.0</v>
      </c>
      <c r="K87" s="77">
        <v>40.0</v>
      </c>
      <c r="L87" s="77">
        <v>50.0</v>
      </c>
      <c r="M87" s="77">
        <v>10.0</v>
      </c>
      <c r="N87" s="77">
        <v>20.0</v>
      </c>
      <c r="O87" s="77">
        <v>30.0</v>
      </c>
      <c r="P87" s="77">
        <v>40.0</v>
      </c>
      <c r="Q87" s="77">
        <v>50.0</v>
      </c>
      <c r="R87" s="77">
        <v>10.0</v>
      </c>
      <c r="S87" s="77">
        <v>20.0</v>
      </c>
      <c r="T87" s="77">
        <v>30.0</v>
      </c>
      <c r="U87" s="77">
        <v>40.0</v>
      </c>
      <c r="V87" s="77">
        <v>50.0</v>
      </c>
      <c r="W87" s="77">
        <v>10.0</v>
      </c>
      <c r="X87" s="77">
        <v>20.0</v>
      </c>
      <c r="Y87" s="77">
        <v>30.0</v>
      </c>
      <c r="Z87" s="77">
        <v>40.0</v>
      </c>
      <c r="AA87" s="77">
        <v>50.0</v>
      </c>
      <c r="AB87" s="77">
        <v>10.0</v>
      </c>
      <c r="AC87" s="77">
        <v>20.0</v>
      </c>
      <c r="AD87" s="77">
        <v>30.0</v>
      </c>
      <c r="AE87" s="77">
        <v>40.0</v>
      </c>
      <c r="AF87" s="77">
        <v>50.0</v>
      </c>
      <c r="AG87" s="77">
        <v>10.0</v>
      </c>
      <c r="AH87" s="77">
        <v>20.0</v>
      </c>
      <c r="AI87" s="77">
        <v>30.0</v>
      </c>
      <c r="AJ87" s="77">
        <v>40.0</v>
      </c>
      <c r="AK87" s="77">
        <v>50.0</v>
      </c>
    </row>
    <row r="88" ht="15.75" customHeight="1">
      <c r="A88" s="79" t="str">
        <f>'Группа 1'!V14</f>
        <v>Шакир Маммадзада</v>
      </c>
      <c r="B88" s="79">
        <f t="shared" ref="B88:B91" si="29">SUMPRODUCT(C88:AK88,$C$3:$AK$3)</f>
        <v>0</v>
      </c>
      <c r="C88" s="79"/>
      <c r="D88" s="81"/>
      <c r="E88" s="82"/>
      <c r="F88" s="82"/>
      <c r="G88" s="82"/>
      <c r="H88" s="82"/>
      <c r="I88" s="82"/>
      <c r="J88" s="82"/>
      <c r="K88" s="81"/>
      <c r="L88" s="82"/>
      <c r="M88" s="79"/>
      <c r="N88" s="81"/>
      <c r="O88" s="82"/>
      <c r="P88" s="81"/>
      <c r="Q88" s="82"/>
      <c r="R88" s="79"/>
      <c r="S88" s="82"/>
      <c r="T88" s="82"/>
      <c r="U88" s="82"/>
      <c r="V88" s="82"/>
      <c r="W88" s="82"/>
      <c r="X88" s="81"/>
      <c r="Y88" s="82"/>
      <c r="Z88" s="81"/>
      <c r="AA88" s="82"/>
      <c r="AB88" s="79"/>
      <c r="AC88" s="79"/>
      <c r="AD88" s="79"/>
      <c r="AE88" s="79"/>
      <c r="AF88" s="82"/>
      <c r="AG88" s="79"/>
      <c r="AH88" s="79"/>
      <c r="AI88" s="79"/>
      <c r="AJ88" s="79"/>
      <c r="AK88" s="82"/>
      <c r="AL88" s="75">
        <f t="shared" ref="AL88:AL91" si="30">SUMIF(C88:AK88,"&gt;0",$C$3:$AK$3)</f>
        <v>0</v>
      </c>
    </row>
    <row r="89" ht="15.75" customHeight="1">
      <c r="A89" s="79" t="str">
        <f>'Группа 1'!V15</f>
        <v>Бахтияр Нейман</v>
      </c>
      <c r="B89" s="79">
        <f t="shared" si="29"/>
        <v>0</v>
      </c>
      <c r="C89" s="82"/>
      <c r="D89" s="82"/>
      <c r="E89" s="82"/>
      <c r="F89" s="82"/>
      <c r="G89" s="82"/>
      <c r="H89" s="81"/>
      <c r="I89" s="82"/>
      <c r="J89" s="79"/>
      <c r="K89" s="82"/>
      <c r="L89" s="82"/>
      <c r="M89" s="82"/>
      <c r="N89" s="82"/>
      <c r="O89" s="82"/>
      <c r="P89" s="82"/>
      <c r="Q89" s="82"/>
      <c r="R89" s="81"/>
      <c r="S89" s="81"/>
      <c r="T89" s="82"/>
      <c r="U89" s="82"/>
      <c r="V89" s="79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75">
        <f t="shared" si="30"/>
        <v>0</v>
      </c>
    </row>
    <row r="90" ht="15.75" customHeight="1">
      <c r="A90" s="79" t="str">
        <f>'Группа 1'!V16</f>
        <v>Григорий Гольберг </v>
      </c>
      <c r="B90" s="79">
        <f t="shared" si="29"/>
        <v>0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1"/>
      <c r="X90" s="82"/>
      <c r="Y90" s="81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75">
        <f t="shared" si="30"/>
        <v>0</v>
      </c>
    </row>
    <row r="91" ht="15.75" customHeight="1">
      <c r="A91" s="79" t="str">
        <f>'Группа 1'!V17</f>
        <v>Захар Левентул</v>
      </c>
      <c r="B91" s="79">
        <f t="shared" si="29"/>
        <v>0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75">
        <f t="shared" si="30"/>
        <v>0</v>
      </c>
    </row>
    <row r="92" ht="15.75" customHeight="1">
      <c r="A92" s="70" t="str">
        <f>'Группа 1'!V19</f>
        <v>Круг4_Игра4</v>
      </c>
      <c r="B92" s="71" t="s">
        <v>204</v>
      </c>
      <c r="C92" s="72" t="s">
        <v>205</v>
      </c>
      <c r="D92" s="73"/>
      <c r="E92" s="73"/>
      <c r="F92" s="73"/>
      <c r="G92" s="74"/>
      <c r="H92" s="72" t="s">
        <v>206</v>
      </c>
      <c r="I92" s="73"/>
      <c r="J92" s="73"/>
      <c r="K92" s="73"/>
      <c r="L92" s="74"/>
      <c r="M92" s="72" t="s">
        <v>207</v>
      </c>
      <c r="N92" s="73"/>
      <c r="O92" s="73"/>
      <c r="P92" s="73"/>
      <c r="Q92" s="74"/>
      <c r="R92" s="72" t="s">
        <v>208</v>
      </c>
      <c r="S92" s="73"/>
      <c r="T92" s="73"/>
      <c r="U92" s="73"/>
      <c r="V92" s="74"/>
      <c r="W92" s="72" t="s">
        <v>209</v>
      </c>
      <c r="X92" s="73"/>
      <c r="Y92" s="73"/>
      <c r="Z92" s="73"/>
      <c r="AA92" s="74"/>
      <c r="AB92" s="72" t="s">
        <v>210</v>
      </c>
      <c r="AC92" s="73"/>
      <c r="AD92" s="73"/>
      <c r="AE92" s="73"/>
      <c r="AF92" s="74"/>
      <c r="AG92" s="72" t="s">
        <v>211</v>
      </c>
      <c r="AH92" s="73"/>
      <c r="AI92" s="73"/>
      <c r="AJ92" s="73"/>
      <c r="AK92" s="74"/>
      <c r="AL92" s="75" t="s">
        <v>212</v>
      </c>
    </row>
    <row r="93" ht="15.75" customHeight="1">
      <c r="A93" s="76"/>
      <c r="B93" s="76"/>
      <c r="C93" s="77">
        <v>10.0</v>
      </c>
      <c r="D93" s="77">
        <v>20.0</v>
      </c>
      <c r="E93" s="77">
        <v>30.0</v>
      </c>
      <c r="F93" s="77">
        <v>40.0</v>
      </c>
      <c r="G93" s="77">
        <v>50.0</v>
      </c>
      <c r="H93" s="77">
        <v>10.0</v>
      </c>
      <c r="I93" s="77">
        <v>20.0</v>
      </c>
      <c r="J93" s="77">
        <v>30.0</v>
      </c>
      <c r="K93" s="77">
        <v>40.0</v>
      </c>
      <c r="L93" s="77">
        <v>50.0</v>
      </c>
      <c r="M93" s="77">
        <v>10.0</v>
      </c>
      <c r="N93" s="77">
        <v>20.0</v>
      </c>
      <c r="O93" s="77">
        <v>30.0</v>
      </c>
      <c r="P93" s="77">
        <v>40.0</v>
      </c>
      <c r="Q93" s="77">
        <v>50.0</v>
      </c>
      <c r="R93" s="77">
        <v>10.0</v>
      </c>
      <c r="S93" s="77">
        <v>20.0</v>
      </c>
      <c r="T93" s="77">
        <v>30.0</v>
      </c>
      <c r="U93" s="77">
        <v>40.0</v>
      </c>
      <c r="V93" s="77">
        <v>50.0</v>
      </c>
      <c r="W93" s="77">
        <v>10.0</v>
      </c>
      <c r="X93" s="77">
        <v>20.0</v>
      </c>
      <c r="Y93" s="77">
        <v>30.0</v>
      </c>
      <c r="Z93" s="77">
        <v>40.0</v>
      </c>
      <c r="AA93" s="77">
        <v>50.0</v>
      </c>
      <c r="AB93" s="77">
        <v>10.0</v>
      </c>
      <c r="AC93" s="77">
        <v>20.0</v>
      </c>
      <c r="AD93" s="77">
        <v>30.0</v>
      </c>
      <c r="AE93" s="77">
        <v>40.0</v>
      </c>
      <c r="AF93" s="77">
        <v>50.0</v>
      </c>
      <c r="AG93" s="77">
        <v>10.0</v>
      </c>
      <c r="AH93" s="77">
        <v>20.0</v>
      </c>
      <c r="AI93" s="77">
        <v>30.0</v>
      </c>
      <c r="AJ93" s="77">
        <v>40.0</v>
      </c>
      <c r="AK93" s="77">
        <v>50.0</v>
      </c>
    </row>
    <row r="94" ht="15.75" customHeight="1">
      <c r="A94" s="79" t="str">
        <f>'Группа 1'!V20</f>
        <v>Петр Мартынов</v>
      </c>
      <c r="B94" s="79">
        <f t="shared" ref="B94:B97" si="31">SUMPRODUCT(C94:AK94,$C$3:$AK$3)</f>
        <v>0</v>
      </c>
      <c r="C94" s="79"/>
      <c r="D94" s="81"/>
      <c r="E94" s="82"/>
      <c r="F94" s="82"/>
      <c r="G94" s="82"/>
      <c r="H94" s="82"/>
      <c r="I94" s="82"/>
      <c r="J94" s="82"/>
      <c r="K94" s="81"/>
      <c r="L94" s="82"/>
      <c r="M94" s="79"/>
      <c r="N94" s="81"/>
      <c r="O94" s="82"/>
      <c r="P94" s="81"/>
      <c r="Q94" s="82"/>
      <c r="R94" s="79"/>
      <c r="S94" s="82"/>
      <c r="T94" s="82"/>
      <c r="U94" s="82"/>
      <c r="V94" s="82"/>
      <c r="W94" s="82"/>
      <c r="X94" s="81"/>
      <c r="Y94" s="82"/>
      <c r="Z94" s="81"/>
      <c r="AA94" s="82"/>
      <c r="AB94" s="79"/>
      <c r="AC94" s="79"/>
      <c r="AD94" s="79"/>
      <c r="AE94" s="79"/>
      <c r="AF94" s="82"/>
      <c r="AG94" s="79"/>
      <c r="AH94" s="79"/>
      <c r="AI94" s="79"/>
      <c r="AJ94" s="79"/>
      <c r="AK94" s="82"/>
      <c r="AL94" s="75">
        <f t="shared" ref="AL94:AL97" si="32">SUMIF(C94:AK94,"&gt;0",$C$3:$AK$3)</f>
        <v>0</v>
      </c>
    </row>
    <row r="95" ht="15.75" customHeight="1">
      <c r="A95" s="79" t="str">
        <f>'Группа 1'!V21</f>
        <v>Сергей Лобачев</v>
      </c>
      <c r="B95" s="79">
        <f t="shared" si="31"/>
        <v>0</v>
      </c>
      <c r="C95" s="82"/>
      <c r="D95" s="82"/>
      <c r="E95" s="82"/>
      <c r="F95" s="82"/>
      <c r="G95" s="82"/>
      <c r="H95" s="81"/>
      <c r="I95" s="82"/>
      <c r="J95" s="79"/>
      <c r="K95" s="82"/>
      <c r="L95" s="82"/>
      <c r="M95" s="82"/>
      <c r="N95" s="82"/>
      <c r="O95" s="82"/>
      <c r="P95" s="82"/>
      <c r="Q95" s="82"/>
      <c r="R95" s="81"/>
      <c r="S95" s="81"/>
      <c r="T95" s="82"/>
      <c r="U95" s="82"/>
      <c r="V95" s="79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75">
        <f t="shared" si="32"/>
        <v>0</v>
      </c>
    </row>
    <row r="96" ht="15.75" customHeight="1">
      <c r="A96" s="79" t="str">
        <f>'Группа 1'!V22</f>
        <v>Мария Конакова</v>
      </c>
      <c r="B96" s="79">
        <f t="shared" si="31"/>
        <v>0</v>
      </c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1"/>
      <c r="X96" s="82"/>
      <c r="Y96" s="81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75">
        <f t="shared" si="32"/>
        <v>0</v>
      </c>
    </row>
    <row r="97" ht="15.75" customHeight="1">
      <c r="A97" s="79" t="str">
        <f>'Группа 1'!V23</f>
        <v>Макс Галкин</v>
      </c>
      <c r="B97" s="79">
        <f t="shared" si="31"/>
        <v>0</v>
      </c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75">
        <f t="shared" si="32"/>
        <v>0</v>
      </c>
    </row>
    <row r="98" ht="15.75" customHeight="1">
      <c r="A98" s="70" t="str">
        <f>'Группа 1'!Z1</f>
        <v>Круг5_Игра1</v>
      </c>
      <c r="B98" s="71" t="s">
        <v>204</v>
      </c>
      <c r="C98" s="72" t="s">
        <v>205</v>
      </c>
      <c r="D98" s="73"/>
      <c r="E98" s="73"/>
      <c r="F98" s="73"/>
      <c r="G98" s="74"/>
      <c r="H98" s="72" t="s">
        <v>206</v>
      </c>
      <c r="I98" s="73"/>
      <c r="J98" s="73"/>
      <c r="K98" s="73"/>
      <c r="L98" s="74"/>
      <c r="M98" s="72" t="s">
        <v>207</v>
      </c>
      <c r="N98" s="73"/>
      <c r="O98" s="73"/>
      <c r="P98" s="73"/>
      <c r="Q98" s="74"/>
      <c r="R98" s="72" t="s">
        <v>208</v>
      </c>
      <c r="S98" s="73"/>
      <c r="T98" s="73"/>
      <c r="U98" s="73"/>
      <c r="V98" s="74"/>
      <c r="W98" s="72" t="s">
        <v>209</v>
      </c>
      <c r="X98" s="73"/>
      <c r="Y98" s="73"/>
      <c r="Z98" s="73"/>
      <c r="AA98" s="74"/>
      <c r="AB98" s="72" t="s">
        <v>210</v>
      </c>
      <c r="AC98" s="73"/>
      <c r="AD98" s="73"/>
      <c r="AE98" s="73"/>
      <c r="AF98" s="74"/>
      <c r="AG98" s="72" t="s">
        <v>211</v>
      </c>
      <c r="AH98" s="73"/>
      <c r="AI98" s="73"/>
      <c r="AJ98" s="73"/>
      <c r="AK98" s="74"/>
      <c r="AL98" s="75" t="s">
        <v>212</v>
      </c>
    </row>
    <row r="99" ht="15.75" customHeight="1">
      <c r="A99" s="76"/>
      <c r="B99" s="76"/>
      <c r="C99" s="77">
        <v>10.0</v>
      </c>
      <c r="D99" s="77">
        <v>20.0</v>
      </c>
      <c r="E99" s="77">
        <v>30.0</v>
      </c>
      <c r="F99" s="77">
        <v>40.0</v>
      </c>
      <c r="G99" s="77">
        <v>50.0</v>
      </c>
      <c r="H99" s="77">
        <v>10.0</v>
      </c>
      <c r="I99" s="77">
        <v>20.0</v>
      </c>
      <c r="J99" s="77">
        <v>30.0</v>
      </c>
      <c r="K99" s="77">
        <v>40.0</v>
      </c>
      <c r="L99" s="77">
        <v>50.0</v>
      </c>
      <c r="M99" s="77">
        <v>10.0</v>
      </c>
      <c r="N99" s="77">
        <v>20.0</v>
      </c>
      <c r="O99" s="77">
        <v>30.0</v>
      </c>
      <c r="P99" s="77">
        <v>40.0</v>
      </c>
      <c r="Q99" s="77">
        <v>50.0</v>
      </c>
      <c r="R99" s="77">
        <v>10.0</v>
      </c>
      <c r="S99" s="77">
        <v>20.0</v>
      </c>
      <c r="T99" s="77">
        <v>30.0</v>
      </c>
      <c r="U99" s="77">
        <v>40.0</v>
      </c>
      <c r="V99" s="77">
        <v>50.0</v>
      </c>
      <c r="W99" s="77">
        <v>10.0</v>
      </c>
      <c r="X99" s="77">
        <v>20.0</v>
      </c>
      <c r="Y99" s="77">
        <v>30.0</v>
      </c>
      <c r="Z99" s="77">
        <v>40.0</v>
      </c>
      <c r="AA99" s="77">
        <v>50.0</v>
      </c>
      <c r="AB99" s="77">
        <v>10.0</v>
      </c>
      <c r="AC99" s="77">
        <v>20.0</v>
      </c>
      <c r="AD99" s="77">
        <v>30.0</v>
      </c>
      <c r="AE99" s="77">
        <v>40.0</v>
      </c>
      <c r="AF99" s="77">
        <v>50.0</v>
      </c>
      <c r="AG99" s="77">
        <v>10.0</v>
      </c>
      <c r="AH99" s="77">
        <v>20.0</v>
      </c>
      <c r="AI99" s="77">
        <v>30.0</v>
      </c>
      <c r="AJ99" s="77">
        <v>40.0</v>
      </c>
      <c r="AK99" s="77">
        <v>50.0</v>
      </c>
    </row>
    <row r="100" ht="15.75" customHeight="1">
      <c r="A100" s="79" t="str">
        <f>'Группа 1'!Z2</f>
        <v>Владимир Грамагин</v>
      </c>
      <c r="B100" s="79">
        <f t="shared" ref="B100:B103" si="33">SUMPRODUCT(C100:AK100,$C$3:$AK$3)</f>
        <v>0</v>
      </c>
      <c r="C100" s="79"/>
      <c r="D100" s="81"/>
      <c r="E100" s="82"/>
      <c r="F100" s="82"/>
      <c r="G100" s="82"/>
      <c r="H100" s="82"/>
      <c r="I100" s="82"/>
      <c r="J100" s="82"/>
      <c r="K100" s="81"/>
      <c r="L100" s="82"/>
      <c r="M100" s="79"/>
      <c r="N100" s="81"/>
      <c r="O100" s="82"/>
      <c r="P100" s="81"/>
      <c r="Q100" s="82"/>
      <c r="R100" s="79"/>
      <c r="S100" s="82"/>
      <c r="T100" s="82"/>
      <c r="U100" s="82"/>
      <c r="V100" s="82"/>
      <c r="W100" s="82"/>
      <c r="X100" s="81"/>
      <c r="Y100" s="82"/>
      <c r="Z100" s="81"/>
      <c r="AA100" s="82"/>
      <c r="AB100" s="79"/>
      <c r="AC100" s="79"/>
      <c r="AD100" s="79"/>
      <c r="AE100" s="79"/>
      <c r="AF100" s="82"/>
      <c r="AG100" s="79"/>
      <c r="AH100" s="79"/>
      <c r="AI100" s="79"/>
      <c r="AJ100" s="79"/>
      <c r="AK100" s="82"/>
      <c r="AL100" s="75">
        <f t="shared" ref="AL100:AL103" si="34">SUMIF(C100:AK100,"&gt;0",$C$3:$AK$3)</f>
        <v>0</v>
      </c>
    </row>
    <row r="101" ht="15.75" customHeight="1">
      <c r="A101" s="79" t="str">
        <f>'Группа 1'!Z3</f>
        <v>Леонид Койфман</v>
      </c>
      <c r="B101" s="79">
        <f t="shared" si="33"/>
        <v>0</v>
      </c>
      <c r="C101" s="82"/>
      <c r="D101" s="82"/>
      <c r="E101" s="82"/>
      <c r="F101" s="82"/>
      <c r="G101" s="82"/>
      <c r="H101" s="81"/>
      <c r="I101" s="82"/>
      <c r="J101" s="79"/>
      <c r="K101" s="82"/>
      <c r="L101" s="82"/>
      <c r="M101" s="82"/>
      <c r="N101" s="82"/>
      <c r="O101" s="82"/>
      <c r="P101" s="82"/>
      <c r="Q101" s="82"/>
      <c r="R101" s="81"/>
      <c r="S101" s="81"/>
      <c r="T101" s="82"/>
      <c r="U101" s="82"/>
      <c r="V101" s="79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75">
        <f t="shared" si="34"/>
        <v>0</v>
      </c>
    </row>
    <row r="102" ht="15.75" customHeight="1">
      <c r="A102" s="79" t="str">
        <f>'Группа 1'!Z4</f>
        <v>Григорий Гольберг </v>
      </c>
      <c r="B102" s="79">
        <f t="shared" si="33"/>
        <v>0</v>
      </c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1"/>
      <c r="X102" s="82"/>
      <c r="Y102" s="81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75">
        <f t="shared" si="34"/>
        <v>0</v>
      </c>
    </row>
    <row r="103" ht="15.75" customHeight="1">
      <c r="A103" s="79" t="str">
        <f>'Группа 1'!Z5</f>
        <v>Макс Галкин</v>
      </c>
      <c r="B103" s="79">
        <f t="shared" si="33"/>
        <v>0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75">
        <f t="shared" si="34"/>
        <v>0</v>
      </c>
    </row>
    <row r="104" ht="15.75" customHeight="1">
      <c r="A104" s="70" t="str">
        <f>'Группа 1'!Z7</f>
        <v>Круг5_Игра2</v>
      </c>
      <c r="B104" s="71" t="s">
        <v>204</v>
      </c>
      <c r="C104" s="72" t="s">
        <v>205</v>
      </c>
      <c r="D104" s="73"/>
      <c r="E104" s="73"/>
      <c r="F104" s="73"/>
      <c r="G104" s="74"/>
      <c r="H104" s="72" t="s">
        <v>206</v>
      </c>
      <c r="I104" s="73"/>
      <c r="J104" s="73"/>
      <c r="K104" s="73"/>
      <c r="L104" s="74"/>
      <c r="M104" s="72" t="s">
        <v>207</v>
      </c>
      <c r="N104" s="73"/>
      <c r="O104" s="73"/>
      <c r="P104" s="73"/>
      <c r="Q104" s="74"/>
      <c r="R104" s="72" t="s">
        <v>208</v>
      </c>
      <c r="S104" s="73"/>
      <c r="T104" s="73"/>
      <c r="U104" s="73"/>
      <c r="V104" s="74"/>
      <c r="W104" s="72" t="s">
        <v>209</v>
      </c>
      <c r="X104" s="73"/>
      <c r="Y104" s="73"/>
      <c r="Z104" s="73"/>
      <c r="AA104" s="74"/>
      <c r="AB104" s="72" t="s">
        <v>210</v>
      </c>
      <c r="AC104" s="73"/>
      <c r="AD104" s="73"/>
      <c r="AE104" s="73"/>
      <c r="AF104" s="74"/>
      <c r="AG104" s="72" t="s">
        <v>211</v>
      </c>
      <c r="AH104" s="73"/>
      <c r="AI104" s="73"/>
      <c r="AJ104" s="73"/>
      <c r="AK104" s="74"/>
      <c r="AL104" s="75" t="s">
        <v>212</v>
      </c>
    </row>
    <row r="105" ht="15.75" customHeight="1">
      <c r="A105" s="76"/>
      <c r="B105" s="76"/>
      <c r="C105" s="77">
        <v>10.0</v>
      </c>
      <c r="D105" s="77">
        <v>20.0</v>
      </c>
      <c r="E105" s="77">
        <v>30.0</v>
      </c>
      <c r="F105" s="77">
        <v>40.0</v>
      </c>
      <c r="G105" s="77">
        <v>50.0</v>
      </c>
      <c r="H105" s="77">
        <v>10.0</v>
      </c>
      <c r="I105" s="77">
        <v>20.0</v>
      </c>
      <c r="J105" s="77">
        <v>30.0</v>
      </c>
      <c r="K105" s="77">
        <v>40.0</v>
      </c>
      <c r="L105" s="77">
        <v>50.0</v>
      </c>
      <c r="M105" s="77">
        <v>10.0</v>
      </c>
      <c r="N105" s="77">
        <v>20.0</v>
      </c>
      <c r="O105" s="77">
        <v>30.0</v>
      </c>
      <c r="P105" s="77">
        <v>40.0</v>
      </c>
      <c r="Q105" s="77">
        <v>50.0</v>
      </c>
      <c r="R105" s="77">
        <v>10.0</v>
      </c>
      <c r="S105" s="77">
        <v>20.0</v>
      </c>
      <c r="T105" s="77">
        <v>30.0</v>
      </c>
      <c r="U105" s="77">
        <v>40.0</v>
      </c>
      <c r="V105" s="77">
        <v>50.0</v>
      </c>
      <c r="W105" s="77">
        <v>10.0</v>
      </c>
      <c r="X105" s="77">
        <v>20.0</v>
      </c>
      <c r="Y105" s="77">
        <v>30.0</v>
      </c>
      <c r="Z105" s="77">
        <v>40.0</v>
      </c>
      <c r="AA105" s="77">
        <v>50.0</v>
      </c>
      <c r="AB105" s="77">
        <v>10.0</v>
      </c>
      <c r="AC105" s="77">
        <v>20.0</v>
      </c>
      <c r="AD105" s="77">
        <v>30.0</v>
      </c>
      <c r="AE105" s="77">
        <v>40.0</v>
      </c>
      <c r="AF105" s="77">
        <v>50.0</v>
      </c>
      <c r="AG105" s="77">
        <v>10.0</v>
      </c>
      <c r="AH105" s="77">
        <v>20.0</v>
      </c>
      <c r="AI105" s="77">
        <v>30.0</v>
      </c>
      <c r="AJ105" s="77">
        <v>40.0</v>
      </c>
      <c r="AK105" s="77">
        <v>50.0</v>
      </c>
    </row>
    <row r="106" ht="15.75" customHeight="1">
      <c r="A106" s="79" t="str">
        <f>'Группа 1'!Z8</f>
        <v>Юрий Корчёмкин</v>
      </c>
      <c r="B106" s="79">
        <f t="shared" ref="B106:B109" si="35">SUMPRODUCT(C106:AK106,$C$3:$AK$3)</f>
        <v>0</v>
      </c>
      <c r="C106" s="79"/>
      <c r="D106" s="81"/>
      <c r="E106" s="82"/>
      <c r="F106" s="82"/>
      <c r="G106" s="82"/>
      <c r="H106" s="82"/>
      <c r="I106" s="82"/>
      <c r="J106" s="82"/>
      <c r="K106" s="81"/>
      <c r="L106" s="82"/>
      <c r="M106" s="79"/>
      <c r="N106" s="81"/>
      <c r="O106" s="82"/>
      <c r="P106" s="81"/>
      <c r="Q106" s="82"/>
      <c r="R106" s="79"/>
      <c r="S106" s="82"/>
      <c r="T106" s="82"/>
      <c r="U106" s="82"/>
      <c r="V106" s="82"/>
      <c r="W106" s="82"/>
      <c r="X106" s="81"/>
      <c r="Y106" s="82"/>
      <c r="Z106" s="81"/>
      <c r="AA106" s="82"/>
      <c r="AB106" s="79"/>
      <c r="AC106" s="79"/>
      <c r="AD106" s="79"/>
      <c r="AE106" s="79"/>
      <c r="AF106" s="82"/>
      <c r="AG106" s="79"/>
      <c r="AH106" s="79"/>
      <c r="AI106" s="79"/>
      <c r="AJ106" s="79"/>
      <c r="AK106" s="82"/>
      <c r="AL106" s="75">
        <f t="shared" ref="AL106:AL109" si="36">SUMIF(C106:AK106,"&gt;0",$C$3:$AK$3)</f>
        <v>0</v>
      </c>
    </row>
    <row r="107" ht="15.75" customHeight="1">
      <c r="A107" s="79" t="str">
        <f>'Группа 1'!Z9</f>
        <v>Илья Устиловский</v>
      </c>
      <c r="B107" s="79">
        <f t="shared" si="35"/>
        <v>0</v>
      </c>
      <c r="C107" s="82"/>
      <c r="D107" s="82"/>
      <c r="E107" s="82"/>
      <c r="F107" s="82"/>
      <c r="G107" s="82"/>
      <c r="H107" s="81"/>
      <c r="I107" s="82"/>
      <c r="J107" s="79"/>
      <c r="K107" s="82"/>
      <c r="L107" s="82"/>
      <c r="M107" s="82"/>
      <c r="N107" s="82"/>
      <c r="O107" s="82"/>
      <c r="P107" s="82"/>
      <c r="Q107" s="82"/>
      <c r="R107" s="81"/>
      <c r="S107" s="81"/>
      <c r="T107" s="82"/>
      <c r="U107" s="82"/>
      <c r="V107" s="79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75">
        <f t="shared" si="36"/>
        <v>0</v>
      </c>
    </row>
    <row r="108" ht="15.75" customHeight="1">
      <c r="A108" s="79" t="str">
        <f>'Группа 1'!Z10</f>
        <v>Мария Конакова</v>
      </c>
      <c r="B108" s="79">
        <f t="shared" si="35"/>
        <v>0</v>
      </c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1"/>
      <c r="X108" s="82"/>
      <c r="Y108" s="81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75">
        <f t="shared" si="36"/>
        <v>0</v>
      </c>
    </row>
    <row r="109" ht="15.75" customHeight="1">
      <c r="A109" s="79" t="str">
        <f>'Группа 1'!Z11</f>
        <v>Захар Левентул</v>
      </c>
      <c r="B109" s="79">
        <f t="shared" si="35"/>
        <v>0</v>
      </c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75">
        <f t="shared" si="36"/>
        <v>0</v>
      </c>
    </row>
    <row r="110" ht="15.75" customHeight="1">
      <c r="A110" s="70" t="s">
        <v>190</v>
      </c>
      <c r="B110" s="71" t="s">
        <v>204</v>
      </c>
      <c r="C110" s="72" t="s">
        <v>205</v>
      </c>
      <c r="D110" s="73"/>
      <c r="E110" s="73"/>
      <c r="F110" s="73"/>
      <c r="G110" s="74"/>
      <c r="H110" s="72" t="s">
        <v>206</v>
      </c>
      <c r="I110" s="73"/>
      <c r="J110" s="73"/>
      <c r="K110" s="73"/>
      <c r="L110" s="74"/>
      <c r="M110" s="72" t="s">
        <v>207</v>
      </c>
      <c r="N110" s="73"/>
      <c r="O110" s="73"/>
      <c r="P110" s="73"/>
      <c r="Q110" s="74"/>
      <c r="R110" s="72" t="s">
        <v>208</v>
      </c>
      <c r="S110" s="73"/>
      <c r="T110" s="73"/>
      <c r="U110" s="73"/>
      <c r="V110" s="74"/>
      <c r="W110" s="72" t="s">
        <v>209</v>
      </c>
      <c r="X110" s="73"/>
      <c r="Y110" s="73"/>
      <c r="Z110" s="73"/>
      <c r="AA110" s="74"/>
      <c r="AB110" s="72" t="s">
        <v>210</v>
      </c>
      <c r="AC110" s="73"/>
      <c r="AD110" s="73"/>
      <c r="AE110" s="73"/>
      <c r="AF110" s="74"/>
      <c r="AG110" s="72" t="s">
        <v>211</v>
      </c>
      <c r="AH110" s="73"/>
      <c r="AI110" s="73"/>
      <c r="AJ110" s="73"/>
      <c r="AK110" s="74"/>
      <c r="AL110" s="75" t="s">
        <v>212</v>
      </c>
    </row>
    <row r="111" ht="15.75" customHeight="1">
      <c r="A111" s="76"/>
      <c r="B111" s="76"/>
      <c r="C111" s="77">
        <v>10.0</v>
      </c>
      <c r="D111" s="77">
        <v>20.0</v>
      </c>
      <c r="E111" s="77">
        <v>30.0</v>
      </c>
      <c r="F111" s="77">
        <v>40.0</v>
      </c>
      <c r="G111" s="77">
        <v>50.0</v>
      </c>
      <c r="H111" s="77">
        <v>10.0</v>
      </c>
      <c r="I111" s="77">
        <v>20.0</v>
      </c>
      <c r="J111" s="77">
        <v>30.0</v>
      </c>
      <c r="K111" s="77">
        <v>40.0</v>
      </c>
      <c r="L111" s="77">
        <v>50.0</v>
      </c>
      <c r="M111" s="77">
        <v>10.0</v>
      </c>
      <c r="N111" s="77">
        <v>20.0</v>
      </c>
      <c r="O111" s="77">
        <v>30.0</v>
      </c>
      <c r="P111" s="77">
        <v>40.0</v>
      </c>
      <c r="Q111" s="77">
        <v>50.0</v>
      </c>
      <c r="R111" s="77">
        <v>10.0</v>
      </c>
      <c r="S111" s="77">
        <v>20.0</v>
      </c>
      <c r="T111" s="77">
        <v>30.0</v>
      </c>
      <c r="U111" s="77">
        <v>40.0</v>
      </c>
      <c r="V111" s="77">
        <v>50.0</v>
      </c>
      <c r="W111" s="77">
        <v>10.0</v>
      </c>
      <c r="X111" s="77">
        <v>20.0</v>
      </c>
      <c r="Y111" s="77">
        <v>30.0</v>
      </c>
      <c r="Z111" s="77">
        <v>40.0</v>
      </c>
      <c r="AA111" s="77">
        <v>50.0</v>
      </c>
      <c r="AB111" s="77">
        <v>10.0</v>
      </c>
      <c r="AC111" s="77">
        <v>20.0</v>
      </c>
      <c r="AD111" s="77">
        <v>30.0</v>
      </c>
      <c r="AE111" s="77">
        <v>40.0</v>
      </c>
      <c r="AF111" s="77">
        <v>50.0</v>
      </c>
      <c r="AG111" s="77">
        <v>10.0</v>
      </c>
      <c r="AH111" s="77">
        <v>20.0</v>
      </c>
      <c r="AI111" s="77">
        <v>30.0</v>
      </c>
      <c r="AJ111" s="77">
        <v>40.0</v>
      </c>
      <c r="AK111" s="77">
        <v>50.0</v>
      </c>
    </row>
    <row r="112" ht="15.75" customHeight="1">
      <c r="A112" s="79" t="str">
        <f>'Группа 1'!Z14</f>
        <v>Шакир Маммадзада</v>
      </c>
      <c r="B112" s="79">
        <f t="shared" ref="B112:B115" si="37">SUMPRODUCT(C112:AK112,$C$3:$AK$3)</f>
        <v>0</v>
      </c>
      <c r="C112" s="79"/>
      <c r="D112" s="81"/>
      <c r="E112" s="82"/>
      <c r="F112" s="82"/>
      <c r="G112" s="82"/>
      <c r="H112" s="82"/>
      <c r="I112" s="82"/>
      <c r="J112" s="82"/>
      <c r="K112" s="81"/>
      <c r="L112" s="82"/>
      <c r="M112" s="79"/>
      <c r="N112" s="81"/>
      <c r="O112" s="82"/>
      <c r="P112" s="81"/>
      <c r="Q112" s="82"/>
      <c r="R112" s="79"/>
      <c r="S112" s="82"/>
      <c r="T112" s="82"/>
      <c r="U112" s="82"/>
      <c r="V112" s="82"/>
      <c r="W112" s="82"/>
      <c r="X112" s="81"/>
      <c r="Y112" s="82"/>
      <c r="Z112" s="81"/>
      <c r="AA112" s="82"/>
      <c r="AB112" s="79"/>
      <c r="AC112" s="79"/>
      <c r="AD112" s="79"/>
      <c r="AE112" s="79"/>
      <c r="AF112" s="82"/>
      <c r="AG112" s="79"/>
      <c r="AH112" s="79"/>
      <c r="AI112" s="79"/>
      <c r="AJ112" s="79"/>
      <c r="AK112" s="82"/>
      <c r="AL112" s="75">
        <f t="shared" ref="AL112:AL115" si="38">SUMIF(C112:AK112,"&gt;0",$C$3:$AK$3)</f>
        <v>0</v>
      </c>
    </row>
    <row r="113" ht="15.75" customHeight="1">
      <c r="A113" s="79" t="str">
        <f>'Группа 1'!Z15</f>
        <v>Сергей Лобачев</v>
      </c>
      <c r="B113" s="79">
        <f t="shared" si="37"/>
        <v>0</v>
      </c>
      <c r="C113" s="82"/>
      <c r="D113" s="82"/>
      <c r="E113" s="82"/>
      <c r="F113" s="82"/>
      <c r="G113" s="82"/>
      <c r="H113" s="81"/>
      <c r="I113" s="82"/>
      <c r="J113" s="79"/>
      <c r="K113" s="82"/>
      <c r="L113" s="82"/>
      <c r="M113" s="82"/>
      <c r="N113" s="82"/>
      <c r="O113" s="82"/>
      <c r="P113" s="82"/>
      <c r="Q113" s="82"/>
      <c r="R113" s="81"/>
      <c r="S113" s="81"/>
      <c r="T113" s="82"/>
      <c r="U113" s="82"/>
      <c r="V113" s="79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75">
        <f t="shared" si="38"/>
        <v>0</v>
      </c>
    </row>
    <row r="114" ht="15.75" customHeight="1">
      <c r="A114" s="79" t="str">
        <f>'Группа 1'!Z16</f>
        <v>Антон Грибанов</v>
      </c>
      <c r="B114" s="79">
        <f t="shared" si="37"/>
        <v>0</v>
      </c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1"/>
      <c r="X114" s="82"/>
      <c r="Y114" s="81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75">
        <f t="shared" si="38"/>
        <v>0</v>
      </c>
    </row>
    <row r="115" ht="15.75" customHeight="1">
      <c r="A115" s="79" t="str">
        <f>'Группа 1'!Z17</f>
        <v>Bair bee</v>
      </c>
      <c r="B115" s="79">
        <f t="shared" si="37"/>
        <v>0</v>
      </c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75">
        <f t="shared" si="38"/>
        <v>0</v>
      </c>
    </row>
    <row r="116" ht="15.75" customHeight="1">
      <c r="A116" s="70" t="s">
        <v>203</v>
      </c>
      <c r="B116" s="71" t="s">
        <v>204</v>
      </c>
      <c r="C116" s="72" t="s">
        <v>205</v>
      </c>
      <c r="D116" s="73"/>
      <c r="E116" s="73"/>
      <c r="F116" s="73"/>
      <c r="G116" s="74"/>
      <c r="H116" s="72" t="s">
        <v>206</v>
      </c>
      <c r="I116" s="73"/>
      <c r="J116" s="73"/>
      <c r="K116" s="73"/>
      <c r="L116" s="74"/>
      <c r="M116" s="72" t="s">
        <v>207</v>
      </c>
      <c r="N116" s="73"/>
      <c r="O116" s="73"/>
      <c r="P116" s="73"/>
      <c r="Q116" s="74"/>
      <c r="R116" s="72" t="s">
        <v>208</v>
      </c>
      <c r="S116" s="73"/>
      <c r="T116" s="73"/>
      <c r="U116" s="73"/>
      <c r="V116" s="74"/>
      <c r="W116" s="72" t="s">
        <v>209</v>
      </c>
      <c r="X116" s="73"/>
      <c r="Y116" s="73"/>
      <c r="Z116" s="73"/>
      <c r="AA116" s="74"/>
      <c r="AB116" s="72" t="s">
        <v>210</v>
      </c>
      <c r="AC116" s="73"/>
      <c r="AD116" s="73"/>
      <c r="AE116" s="73"/>
      <c r="AF116" s="74"/>
      <c r="AG116" s="72" t="s">
        <v>211</v>
      </c>
      <c r="AH116" s="73"/>
      <c r="AI116" s="73"/>
      <c r="AJ116" s="73"/>
      <c r="AK116" s="74"/>
      <c r="AL116" s="75" t="s">
        <v>212</v>
      </c>
    </row>
    <row r="117" ht="15.75" customHeight="1">
      <c r="A117" s="76"/>
      <c r="B117" s="76"/>
      <c r="C117" s="77">
        <v>10.0</v>
      </c>
      <c r="D117" s="77">
        <v>20.0</v>
      </c>
      <c r="E117" s="77">
        <v>30.0</v>
      </c>
      <c r="F117" s="77">
        <v>40.0</v>
      </c>
      <c r="G117" s="77">
        <v>50.0</v>
      </c>
      <c r="H117" s="77">
        <v>10.0</v>
      </c>
      <c r="I117" s="77">
        <v>20.0</v>
      </c>
      <c r="J117" s="77">
        <v>30.0</v>
      </c>
      <c r="K117" s="77">
        <v>40.0</v>
      </c>
      <c r="L117" s="77">
        <v>50.0</v>
      </c>
      <c r="M117" s="77">
        <v>10.0</v>
      </c>
      <c r="N117" s="77">
        <v>20.0</v>
      </c>
      <c r="O117" s="77">
        <v>30.0</v>
      </c>
      <c r="P117" s="77">
        <v>40.0</v>
      </c>
      <c r="Q117" s="77">
        <v>50.0</v>
      </c>
      <c r="R117" s="77">
        <v>10.0</v>
      </c>
      <c r="S117" s="77">
        <v>20.0</v>
      </c>
      <c r="T117" s="77">
        <v>30.0</v>
      </c>
      <c r="U117" s="77">
        <v>40.0</v>
      </c>
      <c r="V117" s="77">
        <v>50.0</v>
      </c>
      <c r="W117" s="77">
        <v>10.0</v>
      </c>
      <c r="X117" s="77">
        <v>20.0</v>
      </c>
      <c r="Y117" s="77">
        <v>30.0</v>
      </c>
      <c r="Z117" s="77">
        <v>40.0</v>
      </c>
      <c r="AA117" s="77">
        <v>50.0</v>
      </c>
      <c r="AB117" s="77">
        <v>10.0</v>
      </c>
      <c r="AC117" s="77">
        <v>20.0</v>
      </c>
      <c r="AD117" s="77">
        <v>30.0</v>
      </c>
      <c r="AE117" s="77">
        <v>40.0</v>
      </c>
      <c r="AF117" s="77">
        <v>50.0</v>
      </c>
      <c r="AG117" s="77">
        <v>10.0</v>
      </c>
      <c r="AH117" s="77">
        <v>20.0</v>
      </c>
      <c r="AI117" s="77">
        <v>30.0</v>
      </c>
      <c r="AJ117" s="77">
        <v>40.0</v>
      </c>
      <c r="AK117" s="77">
        <v>50.0</v>
      </c>
    </row>
    <row r="118" ht="15.75" customHeight="1">
      <c r="A118" s="79" t="str">
        <f>'Группа 1'!Z20</f>
        <v>Петр Мартынов</v>
      </c>
      <c r="B118" s="79">
        <f t="shared" ref="B118:B121" si="39">SUMPRODUCT(C118:AK118,$C$3:$AK$3)</f>
        <v>0</v>
      </c>
      <c r="C118" s="79"/>
      <c r="D118" s="81"/>
      <c r="E118" s="82"/>
      <c r="F118" s="82"/>
      <c r="G118" s="82"/>
      <c r="H118" s="82"/>
      <c r="I118" s="82"/>
      <c r="J118" s="82"/>
      <c r="K118" s="81"/>
      <c r="L118" s="82"/>
      <c r="M118" s="79"/>
      <c r="N118" s="81"/>
      <c r="O118" s="82"/>
      <c r="P118" s="81"/>
      <c r="Q118" s="82"/>
      <c r="R118" s="79"/>
      <c r="S118" s="82"/>
      <c r="T118" s="82"/>
      <c r="U118" s="82"/>
      <c r="V118" s="82"/>
      <c r="W118" s="82"/>
      <c r="X118" s="81"/>
      <c r="Y118" s="82"/>
      <c r="Z118" s="81"/>
      <c r="AA118" s="82"/>
      <c r="AB118" s="79"/>
      <c r="AC118" s="79"/>
      <c r="AD118" s="79"/>
      <c r="AE118" s="79"/>
      <c r="AF118" s="82"/>
      <c r="AG118" s="79"/>
      <c r="AH118" s="79"/>
      <c r="AI118" s="79"/>
      <c r="AJ118" s="79"/>
      <c r="AK118" s="82"/>
      <c r="AL118" s="75">
        <f t="shared" ref="AL118:AL121" si="40">SUMIF(C118:AK118,"&gt;0",$C$3:$AK$3)</f>
        <v>0</v>
      </c>
    </row>
    <row r="119" ht="15.75" customHeight="1">
      <c r="A119" s="79" t="str">
        <f>'Группа 1'!Z21</f>
        <v>Бахтияр Нейман</v>
      </c>
      <c r="B119" s="79">
        <f t="shared" si="39"/>
        <v>0</v>
      </c>
      <c r="C119" s="82"/>
      <c r="D119" s="82"/>
      <c r="E119" s="82"/>
      <c r="F119" s="82"/>
      <c r="G119" s="82"/>
      <c r="H119" s="81"/>
      <c r="I119" s="82"/>
      <c r="J119" s="79"/>
      <c r="K119" s="82"/>
      <c r="L119" s="82"/>
      <c r="M119" s="82"/>
      <c r="N119" s="82"/>
      <c r="O119" s="82"/>
      <c r="P119" s="82"/>
      <c r="Q119" s="82"/>
      <c r="R119" s="81"/>
      <c r="S119" s="81"/>
      <c r="T119" s="82"/>
      <c r="U119" s="82"/>
      <c r="V119" s="79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75">
        <f t="shared" si="40"/>
        <v>0</v>
      </c>
    </row>
    <row r="120" ht="15.75" customHeight="1">
      <c r="A120" s="79" t="str">
        <f>'Группа 1'!Z22</f>
        <v>Ефим Подвойский </v>
      </c>
      <c r="B120" s="79">
        <f t="shared" si="39"/>
        <v>0</v>
      </c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1"/>
      <c r="X120" s="82"/>
      <c r="Y120" s="81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75">
        <f t="shared" si="40"/>
        <v>0</v>
      </c>
    </row>
    <row r="121" ht="15.75" customHeight="1">
      <c r="A121" s="79" t="str">
        <f>'Группа 1'!Z23</f>
        <v>Борис Вейцман </v>
      </c>
      <c r="B121" s="79">
        <f t="shared" si="39"/>
        <v>0</v>
      </c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75">
        <f t="shared" si="40"/>
        <v>0</v>
      </c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0">
    <mergeCell ref="AB20:AF20"/>
    <mergeCell ref="AG20:AK20"/>
    <mergeCell ref="AL20:AL21"/>
    <mergeCell ref="A20:A21"/>
    <mergeCell ref="B20:B21"/>
    <mergeCell ref="C20:G20"/>
    <mergeCell ref="H20:L20"/>
    <mergeCell ref="M20:Q20"/>
    <mergeCell ref="R20:V20"/>
    <mergeCell ref="W20:AA20"/>
    <mergeCell ref="AB26:AF26"/>
    <mergeCell ref="AG26:AK26"/>
    <mergeCell ref="AL26:AL27"/>
    <mergeCell ref="A26:A27"/>
    <mergeCell ref="B26:B27"/>
    <mergeCell ref="C26:G26"/>
    <mergeCell ref="H26:L26"/>
    <mergeCell ref="M26:Q26"/>
    <mergeCell ref="R26:V26"/>
    <mergeCell ref="W26:AA26"/>
    <mergeCell ref="AB32:AF32"/>
    <mergeCell ref="AG32:AK32"/>
    <mergeCell ref="AL32:AL33"/>
    <mergeCell ref="A32:A33"/>
    <mergeCell ref="B32:B33"/>
    <mergeCell ref="C32:G32"/>
    <mergeCell ref="H32:L32"/>
    <mergeCell ref="M32:Q32"/>
    <mergeCell ref="R32:V32"/>
    <mergeCell ref="W32:AA32"/>
    <mergeCell ref="AB38:AF38"/>
    <mergeCell ref="AG38:AK38"/>
    <mergeCell ref="AL38:AL39"/>
    <mergeCell ref="A38:A39"/>
    <mergeCell ref="B38:B39"/>
    <mergeCell ref="C38:G38"/>
    <mergeCell ref="H38:L38"/>
    <mergeCell ref="M38:Q38"/>
    <mergeCell ref="R38:V38"/>
    <mergeCell ref="W38:AA38"/>
    <mergeCell ref="AB44:AF44"/>
    <mergeCell ref="AG44:AK44"/>
    <mergeCell ref="AL44:AL45"/>
    <mergeCell ref="A44:A45"/>
    <mergeCell ref="B44:B45"/>
    <mergeCell ref="C44:G44"/>
    <mergeCell ref="H44:L44"/>
    <mergeCell ref="M44:Q44"/>
    <mergeCell ref="R44:V44"/>
    <mergeCell ref="W44:AA44"/>
    <mergeCell ref="AB50:AF50"/>
    <mergeCell ref="AG50:AK50"/>
    <mergeCell ref="AL50:AL51"/>
    <mergeCell ref="A50:A51"/>
    <mergeCell ref="B50:B51"/>
    <mergeCell ref="C50:G50"/>
    <mergeCell ref="H50:L50"/>
    <mergeCell ref="M50:Q50"/>
    <mergeCell ref="R50:V50"/>
    <mergeCell ref="W50:AA50"/>
    <mergeCell ref="AB56:AF56"/>
    <mergeCell ref="AG56:AK56"/>
    <mergeCell ref="AL56:AL57"/>
    <mergeCell ref="A56:A57"/>
    <mergeCell ref="B56:B57"/>
    <mergeCell ref="C56:G56"/>
    <mergeCell ref="H56:L56"/>
    <mergeCell ref="M56:Q56"/>
    <mergeCell ref="R56:V56"/>
    <mergeCell ref="W56:AA56"/>
    <mergeCell ref="AB104:AF104"/>
    <mergeCell ref="AG104:AK104"/>
    <mergeCell ref="AL104:AL105"/>
    <mergeCell ref="A104:A105"/>
    <mergeCell ref="B104:B105"/>
    <mergeCell ref="C104:G104"/>
    <mergeCell ref="H104:L104"/>
    <mergeCell ref="M104:Q104"/>
    <mergeCell ref="R104:V104"/>
    <mergeCell ref="W104:AA104"/>
    <mergeCell ref="AB110:AF110"/>
    <mergeCell ref="AG110:AK110"/>
    <mergeCell ref="AL110:AL111"/>
    <mergeCell ref="A110:A111"/>
    <mergeCell ref="B110:B111"/>
    <mergeCell ref="C110:G110"/>
    <mergeCell ref="H110:L110"/>
    <mergeCell ref="M110:Q110"/>
    <mergeCell ref="R110:V110"/>
    <mergeCell ref="W110:AA110"/>
    <mergeCell ref="AB2:AF2"/>
    <mergeCell ref="AG2:AK2"/>
    <mergeCell ref="AL2:AL3"/>
    <mergeCell ref="A2:A3"/>
    <mergeCell ref="B2:B3"/>
    <mergeCell ref="C2:G2"/>
    <mergeCell ref="H2:L2"/>
    <mergeCell ref="M2:Q2"/>
    <mergeCell ref="R2:V2"/>
    <mergeCell ref="W2:AA2"/>
    <mergeCell ref="AB8:AF8"/>
    <mergeCell ref="AG8:AK8"/>
    <mergeCell ref="AL8:AL9"/>
    <mergeCell ref="A8:A9"/>
    <mergeCell ref="B8:B9"/>
    <mergeCell ref="C8:G8"/>
    <mergeCell ref="H8:L8"/>
    <mergeCell ref="M8:Q8"/>
    <mergeCell ref="R8:V8"/>
    <mergeCell ref="W8:AA8"/>
    <mergeCell ref="AB14:AF14"/>
    <mergeCell ref="AG14:AK14"/>
    <mergeCell ref="AL14:AL15"/>
    <mergeCell ref="A14:A15"/>
    <mergeCell ref="B14:B15"/>
    <mergeCell ref="C14:G14"/>
    <mergeCell ref="H14:L14"/>
    <mergeCell ref="M14:Q14"/>
    <mergeCell ref="R14:V14"/>
    <mergeCell ref="W14:AA14"/>
    <mergeCell ref="AB116:AF116"/>
    <mergeCell ref="AG116:AK116"/>
    <mergeCell ref="AL116:AL117"/>
    <mergeCell ref="A116:A117"/>
    <mergeCell ref="B116:B117"/>
    <mergeCell ref="C116:G116"/>
    <mergeCell ref="H116:L116"/>
    <mergeCell ref="M116:Q116"/>
    <mergeCell ref="R116:V116"/>
    <mergeCell ref="W116:AA116"/>
    <mergeCell ref="AB62:AF62"/>
    <mergeCell ref="AG62:AK62"/>
    <mergeCell ref="AL62:AL63"/>
    <mergeCell ref="A62:A63"/>
    <mergeCell ref="B62:B63"/>
    <mergeCell ref="C62:G62"/>
    <mergeCell ref="H62:L62"/>
    <mergeCell ref="M62:Q62"/>
    <mergeCell ref="R62:V62"/>
    <mergeCell ref="W62:AA62"/>
    <mergeCell ref="AB68:AF68"/>
    <mergeCell ref="AG68:AK68"/>
    <mergeCell ref="AL68:AL69"/>
    <mergeCell ref="A68:A69"/>
    <mergeCell ref="B68:B69"/>
    <mergeCell ref="C68:G68"/>
    <mergeCell ref="H68:L68"/>
    <mergeCell ref="M68:Q68"/>
    <mergeCell ref="R68:V68"/>
    <mergeCell ref="W68:AA68"/>
    <mergeCell ref="AB74:AF74"/>
    <mergeCell ref="AG74:AK74"/>
    <mergeCell ref="AL74:AL75"/>
    <mergeCell ref="A74:A75"/>
    <mergeCell ref="B74:B75"/>
    <mergeCell ref="C74:G74"/>
    <mergeCell ref="H74:L74"/>
    <mergeCell ref="M74:Q74"/>
    <mergeCell ref="R74:V74"/>
    <mergeCell ref="W74:AA74"/>
    <mergeCell ref="AB80:AF80"/>
    <mergeCell ref="AG80:AK80"/>
    <mergeCell ref="AL80:AL81"/>
    <mergeCell ref="A80:A81"/>
    <mergeCell ref="B80:B81"/>
    <mergeCell ref="C80:G80"/>
    <mergeCell ref="H80:L80"/>
    <mergeCell ref="M80:Q80"/>
    <mergeCell ref="R80:V80"/>
    <mergeCell ref="W80:AA80"/>
    <mergeCell ref="AB86:AF86"/>
    <mergeCell ref="AG86:AK86"/>
    <mergeCell ref="AL86:AL87"/>
    <mergeCell ref="A86:A87"/>
    <mergeCell ref="B86:B87"/>
    <mergeCell ref="C86:G86"/>
    <mergeCell ref="H86:L86"/>
    <mergeCell ref="M86:Q86"/>
    <mergeCell ref="R86:V86"/>
    <mergeCell ref="W86:AA86"/>
    <mergeCell ref="AB92:AF92"/>
    <mergeCell ref="AG92:AK92"/>
    <mergeCell ref="AL92:AL93"/>
    <mergeCell ref="A92:A93"/>
    <mergeCell ref="B92:B93"/>
    <mergeCell ref="C92:G92"/>
    <mergeCell ref="H92:L92"/>
    <mergeCell ref="M92:Q92"/>
    <mergeCell ref="R92:V92"/>
    <mergeCell ref="W92:AA92"/>
    <mergeCell ref="AB98:AF98"/>
    <mergeCell ref="AG98:AK98"/>
    <mergeCell ref="AL98:AL99"/>
    <mergeCell ref="A98:A99"/>
    <mergeCell ref="B98:B99"/>
    <mergeCell ref="C98:G98"/>
    <mergeCell ref="H98:L98"/>
    <mergeCell ref="M98:Q98"/>
    <mergeCell ref="R98:V98"/>
    <mergeCell ref="W98:AA9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0F00"/>
    <outlinePr summaryBelow="0" summaryRight="0"/>
  </sheetPr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2.63" defaultRowHeight="15.0"/>
  <cols>
    <col customWidth="1" min="1" max="2" width="21.25"/>
    <col customWidth="1" min="3" max="9" width="9.25"/>
    <col customWidth="1" min="10" max="10" width="19.88"/>
    <col customWidth="1" min="11" max="13" width="6.38"/>
    <col customWidth="1" min="14" max="14" width="19.88"/>
    <col customWidth="1" min="15" max="17" width="6.38"/>
    <col customWidth="1" min="18" max="18" width="19.88"/>
    <col customWidth="1" min="19" max="21" width="6.38"/>
    <col customWidth="1" min="22" max="22" width="19.88"/>
    <col customWidth="1" min="23" max="25" width="6.38"/>
    <col customWidth="1" min="26" max="26" width="19.88"/>
    <col customWidth="1" min="27" max="29" width="6.38"/>
  </cols>
  <sheetData>
    <row r="1" ht="15.75" customHeight="1">
      <c r="A1" s="30" t="s">
        <v>4</v>
      </c>
      <c r="B1" s="31" t="s">
        <v>148</v>
      </c>
      <c r="C1" s="32" t="s">
        <v>140</v>
      </c>
      <c r="D1" s="32" t="s">
        <v>141</v>
      </c>
      <c r="E1" s="32" t="s">
        <v>142</v>
      </c>
      <c r="F1" s="32" t="s">
        <v>143</v>
      </c>
      <c r="G1" s="32" t="s">
        <v>144</v>
      </c>
      <c r="H1" s="32" t="s">
        <v>145</v>
      </c>
      <c r="I1" s="33" t="s">
        <v>146</v>
      </c>
      <c r="J1" s="34" t="s">
        <v>149</v>
      </c>
      <c r="K1" s="35" t="s">
        <v>141</v>
      </c>
      <c r="L1" s="35" t="s">
        <v>150</v>
      </c>
      <c r="M1" s="36" t="s">
        <v>151</v>
      </c>
      <c r="N1" s="34" t="s">
        <v>152</v>
      </c>
      <c r="O1" s="35" t="s">
        <v>141</v>
      </c>
      <c r="P1" s="35" t="s">
        <v>150</v>
      </c>
      <c r="Q1" s="36" t="s">
        <v>151</v>
      </c>
      <c r="R1" s="37" t="s">
        <v>153</v>
      </c>
      <c r="S1" s="35" t="s">
        <v>141</v>
      </c>
      <c r="T1" s="35" t="s">
        <v>150</v>
      </c>
      <c r="U1" s="36" t="s">
        <v>151</v>
      </c>
      <c r="V1" s="34" t="s">
        <v>154</v>
      </c>
      <c r="W1" s="35" t="s">
        <v>141</v>
      </c>
      <c r="X1" s="35" t="s">
        <v>150</v>
      </c>
      <c r="Y1" s="36" t="s">
        <v>151</v>
      </c>
      <c r="Z1" s="37" t="s">
        <v>155</v>
      </c>
      <c r="AA1" s="35" t="s">
        <v>141</v>
      </c>
      <c r="AB1" s="35" t="s">
        <v>150</v>
      </c>
      <c r="AC1" s="36" t="s">
        <v>151</v>
      </c>
    </row>
    <row r="2" ht="15.75" customHeight="1">
      <c r="A2" s="62" t="s">
        <v>214</v>
      </c>
      <c r="B2" s="39" t="s">
        <v>215</v>
      </c>
      <c r="C2" s="32" t="b">
        <v>1</v>
      </c>
      <c r="D2" s="29">
        <f t="shared" ref="D2:D17" si="1">SUM(E2:I2)</f>
        <v>16.55</v>
      </c>
      <c r="E2" s="40">
        <f t="shared" ref="E2:E17" si="2">VLOOKUP(A2,J$1:M$23,4,0)</f>
        <v>2</v>
      </c>
      <c r="F2" s="40">
        <f t="shared" ref="F2:F17" si="3">VLOOKUP(A2,N$1:Q$23,4,0)</f>
        <v>2.5</v>
      </c>
      <c r="G2" s="40">
        <f t="shared" ref="G2:G17" si="4">VLOOKUP(A2,R$1:U$23,4,0)</f>
        <v>3.6</v>
      </c>
      <c r="H2" s="40">
        <f t="shared" ref="H2:H17" si="5">VLOOKUP(A2,V$1:Y$23,4,0)</f>
        <v>4.75</v>
      </c>
      <c r="I2" s="41">
        <f t="shared" ref="I2:I17" si="6">VLOOKUP(A2,Z$1:AC$23,4,0)</f>
        <v>3.7</v>
      </c>
      <c r="J2" s="78" t="str">
        <f t="shared" ref="J2:J4" si="7">A2</f>
        <v>Мария Корчёмкина</v>
      </c>
      <c r="K2" s="43">
        <v>0.0</v>
      </c>
      <c r="L2" s="43">
        <v>3.0</v>
      </c>
      <c r="M2" s="41">
        <f t="shared" ref="M2:M5" si="8">IF(ISBLANK(L2),,(5-L2)+K2/200)</f>
        <v>2</v>
      </c>
      <c r="N2" s="42" t="str">
        <f>A2</f>
        <v>Мария Корчёмкина</v>
      </c>
      <c r="O2" s="43">
        <v>100.0</v>
      </c>
      <c r="P2" s="43">
        <v>3.0</v>
      </c>
      <c r="Q2" s="44">
        <f t="shared" ref="Q2:Q5" si="9">IF(ISBLANK(P2),,(5-P2)+O2/200)</f>
        <v>2.5</v>
      </c>
      <c r="R2" s="45" t="str">
        <f>A2</f>
        <v>Мария Корчёмкина</v>
      </c>
      <c r="S2" s="43">
        <v>120.0</v>
      </c>
      <c r="T2" s="43">
        <v>2.0</v>
      </c>
      <c r="U2" s="41">
        <f t="shared" ref="U2:U5" si="10">IF(ISBLANK(T2),,(5-T2)+S2/200)</f>
        <v>3.6</v>
      </c>
      <c r="V2" s="42" t="str">
        <f>A2</f>
        <v>Мария Корчёмкина</v>
      </c>
      <c r="W2" s="43">
        <v>150.0</v>
      </c>
      <c r="X2" s="43">
        <v>1.0</v>
      </c>
      <c r="Y2" s="44">
        <f t="shared" ref="Y2:Y5" si="11">IF(ISBLANK(X2),,(5-X2)+W2/200)</f>
        <v>4.75</v>
      </c>
      <c r="Z2" s="45" t="str">
        <f>A2</f>
        <v>Мария Корчёмкина</v>
      </c>
      <c r="AA2" s="43">
        <v>140.0</v>
      </c>
      <c r="AB2" s="43">
        <v>2.0</v>
      </c>
      <c r="AC2" s="44">
        <f t="shared" ref="AC2:AC5" si="12">IF(ISBLANK(AB2),,(5-AB2)+AA2/200)</f>
        <v>3.7</v>
      </c>
    </row>
    <row r="3" ht="15.75" customHeight="1">
      <c r="A3" s="85" t="s">
        <v>72</v>
      </c>
      <c r="B3" s="48" t="s">
        <v>216</v>
      </c>
      <c r="C3" s="32" t="b">
        <v>1</v>
      </c>
      <c r="D3" s="29">
        <f t="shared" si="1"/>
        <v>22.65</v>
      </c>
      <c r="E3" s="40">
        <f t="shared" si="2"/>
        <v>5.85</v>
      </c>
      <c r="F3" s="40">
        <f t="shared" si="3"/>
        <v>3.4</v>
      </c>
      <c r="G3" s="40">
        <f t="shared" si="4"/>
        <v>5</v>
      </c>
      <c r="H3" s="40">
        <f t="shared" si="5"/>
        <v>2.6</v>
      </c>
      <c r="I3" s="41">
        <f t="shared" si="6"/>
        <v>5.8</v>
      </c>
      <c r="J3" s="42" t="str">
        <f t="shared" si="7"/>
        <v>Николай Арчак</v>
      </c>
      <c r="K3" s="43">
        <v>370.0</v>
      </c>
      <c r="L3" s="43">
        <v>1.0</v>
      </c>
      <c r="M3" s="41">
        <f t="shared" si="8"/>
        <v>5.85</v>
      </c>
      <c r="N3" s="42" t="str">
        <f>A6</f>
        <v>Вадим Барановский</v>
      </c>
      <c r="O3" s="43">
        <v>120.0</v>
      </c>
      <c r="P3" s="43">
        <v>1.0</v>
      </c>
      <c r="Q3" s="44">
        <f t="shared" si="9"/>
        <v>4.6</v>
      </c>
      <c r="R3" s="45" t="str">
        <f>A7</f>
        <v>Андрей Романчев</v>
      </c>
      <c r="S3" s="43">
        <v>160.0</v>
      </c>
      <c r="T3" s="43">
        <v>1.0</v>
      </c>
      <c r="U3" s="41">
        <f t="shared" si="10"/>
        <v>4.8</v>
      </c>
      <c r="V3" s="42" t="str">
        <f>A8</f>
        <v>Слава Бельков</v>
      </c>
      <c r="W3" s="43">
        <v>140.0</v>
      </c>
      <c r="X3" s="43">
        <v>2.0</v>
      </c>
      <c r="Y3" s="44">
        <f t="shared" si="11"/>
        <v>3.7</v>
      </c>
      <c r="Z3" s="45" t="str">
        <f>A9</f>
        <v>Александр Иванов</v>
      </c>
      <c r="AA3" s="43">
        <v>70.0</v>
      </c>
      <c r="AB3" s="43">
        <v>3.0</v>
      </c>
      <c r="AC3" s="44">
        <f t="shared" si="12"/>
        <v>2.35</v>
      </c>
    </row>
    <row r="4" ht="15.75" customHeight="1">
      <c r="A4" s="47" t="s">
        <v>217</v>
      </c>
      <c r="B4" s="48" t="s">
        <v>218</v>
      </c>
      <c r="C4" s="32" t="b">
        <v>1</v>
      </c>
      <c r="D4" s="29">
        <f t="shared" si="1"/>
        <v>13.6</v>
      </c>
      <c r="E4" s="40">
        <f t="shared" si="2"/>
        <v>2</v>
      </c>
      <c r="F4" s="40">
        <f t="shared" si="3"/>
        <v>2.35</v>
      </c>
      <c r="G4" s="40">
        <f t="shared" si="4"/>
        <v>3.6</v>
      </c>
      <c r="H4" s="40">
        <f t="shared" si="5"/>
        <v>2.2</v>
      </c>
      <c r="I4" s="41">
        <f t="shared" si="6"/>
        <v>3.45</v>
      </c>
      <c r="J4" s="42" t="str">
        <f t="shared" si="7"/>
        <v>Руслан Лепшоков</v>
      </c>
      <c r="K4" s="43">
        <v>0.0</v>
      </c>
      <c r="L4" s="43">
        <v>3.0</v>
      </c>
      <c r="M4" s="41">
        <f t="shared" si="8"/>
        <v>2</v>
      </c>
      <c r="N4" s="42" t="str">
        <f>A10</f>
        <v>Роман Козелов</v>
      </c>
      <c r="O4" s="43">
        <v>110.0</v>
      </c>
      <c r="P4" s="43">
        <v>2.0</v>
      </c>
      <c r="Q4" s="44">
        <f t="shared" si="9"/>
        <v>3.55</v>
      </c>
      <c r="R4" s="45" t="str">
        <f>A12</f>
        <v>Василий Ковалев</v>
      </c>
      <c r="S4" s="43">
        <v>70.0</v>
      </c>
      <c r="T4" s="43">
        <v>3.0</v>
      </c>
      <c r="U4" s="41">
        <f t="shared" si="10"/>
        <v>2.35</v>
      </c>
      <c r="V4" s="42" t="str">
        <f>A13</f>
        <v>Макс Пинкусович</v>
      </c>
      <c r="W4" s="43">
        <v>60.0</v>
      </c>
      <c r="X4" s="43">
        <v>3.0</v>
      </c>
      <c r="Y4" s="44">
        <f t="shared" si="11"/>
        <v>2.3</v>
      </c>
      <c r="Z4" s="45" t="str">
        <f>A5</f>
        <v>Евгений Новиков</v>
      </c>
      <c r="AA4" s="43">
        <v>160.0</v>
      </c>
      <c r="AB4" s="43">
        <v>1.0</v>
      </c>
      <c r="AC4" s="44">
        <f t="shared" si="12"/>
        <v>4.8</v>
      </c>
    </row>
    <row r="5" ht="15.75" customHeight="1">
      <c r="A5" s="62" t="s">
        <v>219</v>
      </c>
      <c r="B5" s="39" t="s">
        <v>220</v>
      </c>
      <c r="C5" s="32" t="b">
        <v>1</v>
      </c>
      <c r="D5" s="29">
        <f t="shared" si="1"/>
        <v>19.75</v>
      </c>
      <c r="E5" s="40">
        <f t="shared" si="2"/>
        <v>4.7</v>
      </c>
      <c r="F5" s="40">
        <f t="shared" si="3"/>
        <v>4.8</v>
      </c>
      <c r="G5" s="40">
        <f t="shared" si="4"/>
        <v>2.15</v>
      </c>
      <c r="H5" s="40">
        <f t="shared" si="5"/>
        <v>3.3</v>
      </c>
      <c r="I5" s="41">
        <f t="shared" si="6"/>
        <v>4.8</v>
      </c>
      <c r="J5" s="49" t="str">
        <f>A16</f>
        <v>Владимир Пузырев</v>
      </c>
      <c r="K5" s="50">
        <v>0.0</v>
      </c>
      <c r="L5" s="50">
        <v>3.0</v>
      </c>
      <c r="M5" s="51">
        <f t="shared" si="8"/>
        <v>2</v>
      </c>
      <c r="N5" s="49" t="str">
        <f>A14</f>
        <v>Константин Бриф</v>
      </c>
      <c r="O5" s="50">
        <v>50.0</v>
      </c>
      <c r="P5" s="50">
        <v>4.0</v>
      </c>
      <c r="Q5" s="52">
        <f t="shared" si="9"/>
        <v>1.25</v>
      </c>
      <c r="R5" s="53" t="str">
        <f>A17</f>
        <v>Настя Соколова</v>
      </c>
      <c r="S5" s="50">
        <v>0.0</v>
      </c>
      <c r="T5" s="50">
        <v>4.0</v>
      </c>
      <c r="U5" s="51">
        <f t="shared" si="10"/>
        <v>1</v>
      </c>
      <c r="V5" s="49" t="str">
        <f>A15</f>
        <v>Алена Хрисанова</v>
      </c>
      <c r="W5" s="50">
        <v>0.0</v>
      </c>
      <c r="X5" s="50">
        <v>4.0</v>
      </c>
      <c r="Y5" s="52">
        <f t="shared" si="11"/>
        <v>1</v>
      </c>
      <c r="Z5" s="53" t="str">
        <f>A11</f>
        <v>Влад Сафронов </v>
      </c>
      <c r="AA5" s="50">
        <v>-40.0</v>
      </c>
      <c r="AB5" s="50">
        <v>4.0</v>
      </c>
      <c r="AC5" s="52">
        <f t="shared" si="12"/>
        <v>0.8</v>
      </c>
    </row>
    <row r="6" ht="15.75" customHeight="1">
      <c r="A6" s="47" t="s">
        <v>221</v>
      </c>
      <c r="B6" s="48" t="s">
        <v>222</v>
      </c>
      <c r="C6" s="32" t="b">
        <v>1</v>
      </c>
      <c r="D6" s="29">
        <f t="shared" si="1"/>
        <v>22.6</v>
      </c>
      <c r="E6" s="40">
        <f t="shared" si="2"/>
        <v>4.75</v>
      </c>
      <c r="F6" s="40">
        <f t="shared" si="3"/>
        <v>4.6</v>
      </c>
      <c r="G6" s="40">
        <f t="shared" si="4"/>
        <v>3.9</v>
      </c>
      <c r="H6" s="40">
        <f t="shared" si="5"/>
        <v>4.85</v>
      </c>
      <c r="I6" s="41">
        <f t="shared" si="6"/>
        <v>4.5</v>
      </c>
      <c r="J6" s="54"/>
      <c r="K6" s="54"/>
      <c r="L6" s="54"/>
      <c r="M6" s="55" t="str">
        <f>IF(ISBLANK(K6),,(5-L6)+K6/200)</f>
        <v/>
      </c>
      <c r="N6" s="56"/>
      <c r="O6" s="57"/>
      <c r="P6" s="54"/>
      <c r="Q6" s="58" t="str">
        <f>IF(ISBLANK(O6),,(5-P6)+O6/200)</f>
        <v/>
      </c>
      <c r="R6" s="59"/>
      <c r="S6" s="54"/>
      <c r="T6" s="54"/>
      <c r="U6" s="55" t="str">
        <f>IF(ISBLANK(S6),,(5-T6)+S6/200)</f>
        <v/>
      </c>
      <c r="V6" s="60"/>
      <c r="W6" s="54"/>
      <c r="X6" s="54"/>
      <c r="Y6" s="61" t="str">
        <f>IF(ISBLANK(W6),,(5-X6)+W6/200)</f>
        <v/>
      </c>
      <c r="Z6" s="59"/>
      <c r="AA6" s="54"/>
      <c r="AB6" s="54"/>
      <c r="AC6" s="54" t="str">
        <f>IF(ISBLANK(AA6),,(5-AB6)+AA6/200)</f>
        <v/>
      </c>
    </row>
    <row r="7" ht="15.75" customHeight="1">
      <c r="A7" s="47" t="s">
        <v>223</v>
      </c>
      <c r="B7" s="48" t="s">
        <v>224</v>
      </c>
      <c r="C7" s="32" t="b">
        <v>1</v>
      </c>
      <c r="D7" s="29">
        <f t="shared" si="1"/>
        <v>20.1</v>
      </c>
      <c r="E7" s="40">
        <f t="shared" si="2"/>
        <v>3.6</v>
      </c>
      <c r="F7" s="40">
        <f t="shared" si="3"/>
        <v>4.7</v>
      </c>
      <c r="G7" s="40">
        <f t="shared" si="4"/>
        <v>4.8</v>
      </c>
      <c r="H7" s="40">
        <f t="shared" si="5"/>
        <v>2.1</v>
      </c>
      <c r="I7" s="41">
        <f t="shared" si="6"/>
        <v>4.9</v>
      </c>
      <c r="J7" s="34" t="s">
        <v>168</v>
      </c>
      <c r="K7" s="35" t="s">
        <v>141</v>
      </c>
      <c r="L7" s="35" t="s">
        <v>150</v>
      </c>
      <c r="M7" s="63" t="s">
        <v>151</v>
      </c>
      <c r="N7" s="34" t="s">
        <v>169</v>
      </c>
      <c r="O7" s="35" t="s">
        <v>141</v>
      </c>
      <c r="P7" s="35" t="s">
        <v>150</v>
      </c>
      <c r="Q7" s="36" t="s">
        <v>151</v>
      </c>
      <c r="R7" s="37" t="s">
        <v>170</v>
      </c>
      <c r="S7" s="35" t="s">
        <v>141</v>
      </c>
      <c r="T7" s="35" t="s">
        <v>150</v>
      </c>
      <c r="U7" s="63" t="s">
        <v>151</v>
      </c>
      <c r="V7" s="34" t="s">
        <v>171</v>
      </c>
      <c r="W7" s="35" t="s">
        <v>141</v>
      </c>
      <c r="X7" s="35" t="s">
        <v>150</v>
      </c>
      <c r="Y7" s="36" t="s">
        <v>151</v>
      </c>
      <c r="Z7" s="37" t="s">
        <v>172</v>
      </c>
      <c r="AA7" s="35" t="s">
        <v>141</v>
      </c>
      <c r="AB7" s="35" t="s">
        <v>150</v>
      </c>
      <c r="AC7" s="36" t="s">
        <v>151</v>
      </c>
    </row>
    <row r="8" ht="15.75" customHeight="1">
      <c r="A8" s="85" t="s">
        <v>225</v>
      </c>
      <c r="B8" s="48" t="s">
        <v>226</v>
      </c>
      <c r="C8" s="32" t="b">
        <v>1</v>
      </c>
      <c r="D8" s="29">
        <f t="shared" si="1"/>
        <v>12.8</v>
      </c>
      <c r="E8" s="40">
        <f t="shared" si="2"/>
        <v>1.25</v>
      </c>
      <c r="F8" s="40">
        <f t="shared" si="3"/>
        <v>3.45</v>
      </c>
      <c r="G8" s="40">
        <f t="shared" si="4"/>
        <v>0.85</v>
      </c>
      <c r="H8" s="40">
        <f t="shared" si="5"/>
        <v>3.7</v>
      </c>
      <c r="I8" s="41">
        <f t="shared" si="6"/>
        <v>3.55</v>
      </c>
      <c r="J8" s="42" t="str">
        <f t="shared" ref="J8:J11" si="13">A6</f>
        <v>Вадим Барановский</v>
      </c>
      <c r="K8" s="40">
        <f>'Игры Группы 2'!B10</f>
        <v>150</v>
      </c>
      <c r="L8" s="43">
        <v>1.0</v>
      </c>
      <c r="M8" s="41">
        <f t="shared" ref="M8:M11" si="14">IF(ISBLANK(L8),,(5-L8)+K8/200)</f>
        <v>4.75</v>
      </c>
      <c r="N8" s="42" t="str">
        <f>A3</f>
        <v>Николай Арчак</v>
      </c>
      <c r="O8" s="43">
        <v>80.0</v>
      </c>
      <c r="P8" s="43">
        <v>2.0</v>
      </c>
      <c r="Q8" s="44">
        <f t="shared" ref="Q8:Q11" si="15">IF(ISBLANK(P8),,(5-P8)+O8/200)</f>
        <v>3.4</v>
      </c>
      <c r="R8" s="45" t="str">
        <f>A3</f>
        <v>Николай Арчак</v>
      </c>
      <c r="S8" s="43">
        <v>200.0</v>
      </c>
      <c r="T8" s="43">
        <v>1.0</v>
      </c>
      <c r="U8" s="41">
        <f t="shared" ref="U8:U11" si="16">IF(ISBLANK(T8),,(5-T8)+S8/200)</f>
        <v>5</v>
      </c>
      <c r="V8" s="42" t="str">
        <f>A3</f>
        <v>Николай Арчак</v>
      </c>
      <c r="W8" s="43">
        <v>20.0</v>
      </c>
      <c r="X8" s="43">
        <v>2.5</v>
      </c>
      <c r="Y8" s="44">
        <f t="shared" ref="Y8:Y11" si="17">IF(ISBLANK(X8),,(5-X8)+W8/200)</f>
        <v>2.6</v>
      </c>
      <c r="Z8" s="45" t="str">
        <f>A3</f>
        <v>Николай Арчак</v>
      </c>
      <c r="AA8" s="43">
        <v>360.0</v>
      </c>
      <c r="AB8" s="43">
        <v>1.0</v>
      </c>
      <c r="AC8" s="44">
        <f t="shared" ref="AC8:AC11" si="18">IF(ISBLANK(AB8),,(5-AB8)+AA8/200)</f>
        <v>5.8</v>
      </c>
    </row>
    <row r="9" ht="15.75" customHeight="1">
      <c r="A9" s="47" t="s">
        <v>227</v>
      </c>
      <c r="B9" s="48" t="s">
        <v>228</v>
      </c>
      <c r="C9" s="32" t="b">
        <v>1</v>
      </c>
      <c r="D9" s="29">
        <f t="shared" si="1"/>
        <v>10</v>
      </c>
      <c r="E9" s="40">
        <f t="shared" si="2"/>
        <v>2.35</v>
      </c>
      <c r="F9" s="40">
        <f t="shared" si="3"/>
        <v>3.4</v>
      </c>
      <c r="G9" s="40">
        <f t="shared" si="4"/>
        <v>0.85</v>
      </c>
      <c r="H9" s="40">
        <f t="shared" si="5"/>
        <v>1.05</v>
      </c>
      <c r="I9" s="41">
        <f t="shared" si="6"/>
        <v>2.35</v>
      </c>
      <c r="J9" s="42" t="str">
        <f t="shared" si="13"/>
        <v>Андрей Романчев</v>
      </c>
      <c r="K9" s="40">
        <f>'Игры Группы 2'!B11</f>
        <v>120</v>
      </c>
      <c r="L9" s="43">
        <v>2.0</v>
      </c>
      <c r="M9" s="41">
        <f t="shared" si="14"/>
        <v>3.6</v>
      </c>
      <c r="N9" s="42" t="str">
        <f>A7</f>
        <v>Андрей Романчев</v>
      </c>
      <c r="O9" s="43">
        <v>140.0</v>
      </c>
      <c r="P9" s="43">
        <v>1.0</v>
      </c>
      <c r="Q9" s="44">
        <f t="shared" si="15"/>
        <v>4.7</v>
      </c>
      <c r="R9" s="45" t="str">
        <f>A6</f>
        <v>Вадим Барановский</v>
      </c>
      <c r="S9" s="43">
        <v>180.0</v>
      </c>
      <c r="T9" s="43">
        <v>2.0</v>
      </c>
      <c r="U9" s="41">
        <f t="shared" si="16"/>
        <v>3.9</v>
      </c>
      <c r="V9" s="42" t="str">
        <f>A9</f>
        <v>Александр Иванов</v>
      </c>
      <c r="W9" s="43">
        <v>10.0</v>
      </c>
      <c r="X9" s="43">
        <v>4.0</v>
      </c>
      <c r="Y9" s="44">
        <f t="shared" si="17"/>
        <v>1.05</v>
      </c>
      <c r="Z9" s="45" t="str">
        <f>A8</f>
        <v>Слава Бельков</v>
      </c>
      <c r="AA9" s="43">
        <v>110.0</v>
      </c>
      <c r="AB9" s="43">
        <v>2.0</v>
      </c>
      <c r="AC9" s="44">
        <f t="shared" si="18"/>
        <v>3.55</v>
      </c>
    </row>
    <row r="10" ht="15.75" customHeight="1">
      <c r="A10" s="85" t="s">
        <v>229</v>
      </c>
      <c r="B10" s="48" t="s">
        <v>230</v>
      </c>
      <c r="C10" s="32" t="b">
        <v>1</v>
      </c>
      <c r="D10" s="29">
        <f t="shared" si="1"/>
        <v>17.05</v>
      </c>
      <c r="E10" s="40">
        <f t="shared" si="2"/>
        <v>5.25</v>
      </c>
      <c r="F10" s="40">
        <f t="shared" si="3"/>
        <v>3.55</v>
      </c>
      <c r="G10" s="40">
        <f t="shared" si="4"/>
        <v>2</v>
      </c>
      <c r="H10" s="40">
        <f t="shared" si="5"/>
        <v>4.65</v>
      </c>
      <c r="I10" s="41">
        <f t="shared" si="6"/>
        <v>1.6</v>
      </c>
      <c r="J10" s="42" t="str">
        <f t="shared" si="13"/>
        <v>Слава Бельков</v>
      </c>
      <c r="K10" s="40">
        <f>'Игры Группы 2'!B12</f>
        <v>50</v>
      </c>
      <c r="L10" s="43">
        <v>4.0</v>
      </c>
      <c r="M10" s="41">
        <f t="shared" si="14"/>
        <v>1.25</v>
      </c>
      <c r="N10" s="42" t="str">
        <f>A11</f>
        <v>Влад Сафронов </v>
      </c>
      <c r="O10" s="43">
        <v>-10.0</v>
      </c>
      <c r="P10" s="43">
        <v>4.0</v>
      </c>
      <c r="Q10" s="44">
        <f t="shared" si="15"/>
        <v>0.95</v>
      </c>
      <c r="R10" s="45" t="str">
        <f>A13</f>
        <v>Макс Пинкусович</v>
      </c>
      <c r="S10" s="43">
        <v>-110.0</v>
      </c>
      <c r="T10" s="43">
        <v>4.0</v>
      </c>
      <c r="U10" s="41">
        <f t="shared" si="16"/>
        <v>0.45</v>
      </c>
      <c r="V10" s="42" t="str">
        <f>A12</f>
        <v>Василий Ковалев</v>
      </c>
      <c r="W10" s="43">
        <v>20.0</v>
      </c>
      <c r="X10" s="43">
        <v>2.5</v>
      </c>
      <c r="Y10" s="44">
        <f t="shared" si="17"/>
        <v>2.6</v>
      </c>
      <c r="Z10" s="45" t="str">
        <f>A10</f>
        <v>Роман Козелов</v>
      </c>
      <c r="AA10" s="43">
        <v>20.0</v>
      </c>
      <c r="AB10" s="43">
        <v>3.5</v>
      </c>
      <c r="AC10" s="44">
        <f t="shared" si="18"/>
        <v>1.6</v>
      </c>
    </row>
    <row r="11" ht="15.75" customHeight="1">
      <c r="A11" s="62" t="s">
        <v>231</v>
      </c>
      <c r="B11" s="39" t="s">
        <v>232</v>
      </c>
      <c r="C11" s="32" t="b">
        <v>1</v>
      </c>
      <c r="D11" s="29">
        <f t="shared" si="1"/>
        <v>9.2</v>
      </c>
      <c r="E11" s="40">
        <f t="shared" si="2"/>
        <v>2.05</v>
      </c>
      <c r="F11" s="40">
        <f t="shared" si="3"/>
        <v>0.95</v>
      </c>
      <c r="G11" s="40">
        <f t="shared" si="4"/>
        <v>2</v>
      </c>
      <c r="H11" s="40">
        <f t="shared" si="5"/>
        <v>3.4</v>
      </c>
      <c r="I11" s="41">
        <f t="shared" si="6"/>
        <v>0.8</v>
      </c>
      <c r="J11" s="49" t="str">
        <f t="shared" si="13"/>
        <v>Александр Иванов</v>
      </c>
      <c r="K11" s="65">
        <f>'Игры Группы 2'!B13</f>
        <v>70</v>
      </c>
      <c r="L11" s="50">
        <v>3.0</v>
      </c>
      <c r="M11" s="51">
        <f t="shared" si="14"/>
        <v>2.35</v>
      </c>
      <c r="N11" s="49" t="str">
        <f>A15</f>
        <v>Алена Хрисанова</v>
      </c>
      <c r="O11" s="50">
        <v>30.0</v>
      </c>
      <c r="P11" s="50">
        <v>3.0</v>
      </c>
      <c r="Q11" s="52">
        <f t="shared" si="15"/>
        <v>2.15</v>
      </c>
      <c r="R11" s="53" t="str">
        <f>A5</f>
        <v>Евгений Новиков</v>
      </c>
      <c r="S11" s="50">
        <v>30.0</v>
      </c>
      <c r="T11" s="50">
        <v>3.0</v>
      </c>
      <c r="U11" s="51">
        <f t="shared" si="16"/>
        <v>2.15</v>
      </c>
      <c r="V11" s="49" t="str">
        <f>A14</f>
        <v>Константин Бриф</v>
      </c>
      <c r="W11" s="50">
        <v>240.0</v>
      </c>
      <c r="X11" s="50">
        <v>1.0</v>
      </c>
      <c r="Y11" s="52">
        <f t="shared" si="17"/>
        <v>5.2</v>
      </c>
      <c r="Z11" s="53" t="str">
        <f>A17</f>
        <v>Настя Соколова</v>
      </c>
      <c r="AA11" s="50">
        <v>20.0</v>
      </c>
      <c r="AB11" s="50">
        <v>3.5</v>
      </c>
      <c r="AC11" s="52">
        <f t="shared" si="18"/>
        <v>1.6</v>
      </c>
    </row>
    <row r="12" ht="15.75" customHeight="1">
      <c r="A12" s="47" t="s">
        <v>233</v>
      </c>
      <c r="B12" s="48" t="s">
        <v>234</v>
      </c>
      <c r="C12" s="32" t="b">
        <v>1</v>
      </c>
      <c r="D12" s="29">
        <f t="shared" si="1"/>
        <v>8.2</v>
      </c>
      <c r="E12" s="40">
        <f t="shared" si="2"/>
        <v>0.7</v>
      </c>
      <c r="F12" s="40">
        <f t="shared" si="3"/>
        <v>0.9</v>
      </c>
      <c r="G12" s="40">
        <f t="shared" si="4"/>
        <v>2.35</v>
      </c>
      <c r="H12" s="40">
        <f t="shared" si="5"/>
        <v>2.6</v>
      </c>
      <c r="I12" s="41">
        <f t="shared" si="6"/>
        <v>1.65</v>
      </c>
      <c r="J12" s="54"/>
      <c r="K12" s="54"/>
      <c r="L12" s="54"/>
      <c r="M12" s="55" t="str">
        <f>IF(ISBLANK(K12),,(5-L12)+K12/200)</f>
        <v/>
      </c>
      <c r="N12" s="56"/>
      <c r="O12" s="57"/>
      <c r="P12" s="54"/>
      <c r="Q12" s="58" t="str">
        <f>IF(ISBLANK(O12),,(5-P12)+O12/200)</f>
        <v/>
      </c>
      <c r="R12" s="59"/>
      <c r="S12" s="54"/>
      <c r="T12" s="54"/>
      <c r="U12" s="55" t="str">
        <f>IF(ISBLANK(S12),,(5-T12)+S12/200)</f>
        <v/>
      </c>
      <c r="V12" s="60"/>
      <c r="W12" s="54"/>
      <c r="X12" s="54"/>
      <c r="Y12" s="61" t="str">
        <f>IF(ISBLANK(W12),,(5-X12)+W12/200)</f>
        <v/>
      </c>
      <c r="Z12" s="59"/>
      <c r="AA12" s="54"/>
      <c r="AB12" s="54"/>
      <c r="AC12" s="54" t="str">
        <f>IF(ISBLANK(AA12),,(5-AB12)+AA12/200)</f>
        <v/>
      </c>
    </row>
    <row r="13" ht="15.75" customHeight="1">
      <c r="A13" s="86" t="s">
        <v>235</v>
      </c>
      <c r="B13" s="48" t="s">
        <v>236</v>
      </c>
      <c r="C13" s="32" t="b">
        <v>1</v>
      </c>
      <c r="D13" s="29">
        <f t="shared" si="1"/>
        <v>12.2</v>
      </c>
      <c r="E13" s="40">
        <f t="shared" si="2"/>
        <v>3.25</v>
      </c>
      <c r="F13" s="40">
        <f t="shared" si="3"/>
        <v>5.1</v>
      </c>
      <c r="G13" s="40">
        <f t="shared" si="4"/>
        <v>0.45</v>
      </c>
      <c r="H13" s="40">
        <f t="shared" si="5"/>
        <v>2.3</v>
      </c>
      <c r="I13" s="41">
        <f t="shared" si="6"/>
        <v>1.1</v>
      </c>
      <c r="J13" s="34" t="s">
        <v>186</v>
      </c>
      <c r="K13" s="35" t="s">
        <v>141</v>
      </c>
      <c r="L13" s="35" t="s">
        <v>150</v>
      </c>
      <c r="M13" s="63" t="s">
        <v>151</v>
      </c>
      <c r="N13" s="34" t="s">
        <v>187</v>
      </c>
      <c r="O13" s="35" t="s">
        <v>141</v>
      </c>
      <c r="P13" s="35" t="s">
        <v>150</v>
      </c>
      <c r="Q13" s="36" t="s">
        <v>151</v>
      </c>
      <c r="R13" s="37" t="s">
        <v>188</v>
      </c>
      <c r="S13" s="35" t="s">
        <v>141</v>
      </c>
      <c r="T13" s="35" t="s">
        <v>150</v>
      </c>
      <c r="U13" s="63" t="s">
        <v>151</v>
      </c>
      <c r="V13" s="34" t="s">
        <v>189</v>
      </c>
      <c r="W13" s="35" t="s">
        <v>141</v>
      </c>
      <c r="X13" s="35" t="s">
        <v>150</v>
      </c>
      <c r="Y13" s="36" t="s">
        <v>151</v>
      </c>
      <c r="Z13" s="37" t="s">
        <v>190</v>
      </c>
      <c r="AA13" s="35" t="s">
        <v>141</v>
      </c>
      <c r="AB13" s="35" t="s">
        <v>150</v>
      </c>
      <c r="AC13" s="36" t="s">
        <v>151</v>
      </c>
    </row>
    <row r="14" ht="15.75" customHeight="1">
      <c r="A14" s="87" t="s">
        <v>237</v>
      </c>
      <c r="B14" s="48" t="s">
        <v>238</v>
      </c>
      <c r="C14" s="32" t="b">
        <v>1</v>
      </c>
      <c r="D14" s="29">
        <f t="shared" si="1"/>
        <v>17.25</v>
      </c>
      <c r="E14" s="40">
        <f t="shared" si="2"/>
        <v>3.65</v>
      </c>
      <c r="F14" s="40">
        <f t="shared" si="3"/>
        <v>1.25</v>
      </c>
      <c r="G14" s="40">
        <f t="shared" si="4"/>
        <v>4.85</v>
      </c>
      <c r="H14" s="40">
        <f t="shared" si="5"/>
        <v>5.2</v>
      </c>
      <c r="I14" s="41">
        <f t="shared" si="6"/>
        <v>2.3</v>
      </c>
      <c r="J14" s="42" t="str">
        <f t="shared" ref="J14:J17" si="19">A10</f>
        <v>Роман Козелов</v>
      </c>
      <c r="K14" s="40">
        <f>250</f>
        <v>250</v>
      </c>
      <c r="L14" s="43">
        <v>1.0</v>
      </c>
      <c r="M14" s="41">
        <f t="shared" ref="M14:M17" si="20">IF(ISBLANK(L14),,(5-L14)+K14/200)</f>
        <v>5.25</v>
      </c>
      <c r="N14" s="42" t="str">
        <f>A4</f>
        <v>Руслан Лепшоков</v>
      </c>
      <c r="O14" s="43">
        <v>70.0</v>
      </c>
      <c r="P14" s="43">
        <v>3.0</v>
      </c>
      <c r="Q14" s="44">
        <f t="shared" ref="Q14:Q17" si="21">IF(ISBLANK(P14),,(5-P14)+O14/200)</f>
        <v>2.35</v>
      </c>
      <c r="R14" s="45" t="str">
        <f>A4</f>
        <v>Руслан Лепшоков</v>
      </c>
      <c r="S14" s="43">
        <v>120.0</v>
      </c>
      <c r="T14" s="43">
        <v>2.0</v>
      </c>
      <c r="U14" s="41">
        <f t="shared" ref="U14:U17" si="22">IF(ISBLANK(T14),,(5-T14)+S14/200)</f>
        <v>3.6</v>
      </c>
      <c r="V14" s="42" t="str">
        <f>A4</f>
        <v>Руслан Лепшоков</v>
      </c>
      <c r="W14" s="43">
        <v>40.0</v>
      </c>
      <c r="X14" s="43">
        <v>3.0</v>
      </c>
      <c r="Y14" s="44">
        <f t="shared" ref="Y14:Y17" si="23">IF(ISBLANK(X14),,(5-X14)+W14/200)</f>
        <v>2.2</v>
      </c>
      <c r="Z14" s="45" t="str">
        <f>A4</f>
        <v>Руслан Лепшоков</v>
      </c>
      <c r="AA14" s="43">
        <v>90.0</v>
      </c>
      <c r="AB14" s="43">
        <v>2.0</v>
      </c>
      <c r="AC14" s="44">
        <f t="shared" ref="AC14:AC17" si="24">IF(ISBLANK(AB14),,(5-AB14)+AA14/200)</f>
        <v>3.45</v>
      </c>
    </row>
    <row r="15" ht="15.75" customHeight="1">
      <c r="A15" s="47" t="s">
        <v>239</v>
      </c>
      <c r="B15" s="48" t="s">
        <v>240</v>
      </c>
      <c r="C15" s="32" t="b">
        <v>1</v>
      </c>
      <c r="D15" s="29">
        <f t="shared" si="1"/>
        <v>11.65</v>
      </c>
      <c r="E15" s="40">
        <f t="shared" si="2"/>
        <v>2</v>
      </c>
      <c r="F15" s="40">
        <f t="shared" si="3"/>
        <v>2.15</v>
      </c>
      <c r="G15" s="40">
        <f t="shared" si="4"/>
        <v>4.85</v>
      </c>
      <c r="H15" s="40">
        <f t="shared" si="5"/>
        <v>1</v>
      </c>
      <c r="I15" s="41">
        <f t="shared" si="6"/>
        <v>1.65</v>
      </c>
      <c r="J15" s="42" t="str">
        <f t="shared" si="19"/>
        <v>Влад Сафронов </v>
      </c>
      <c r="K15" s="43">
        <v>10.0</v>
      </c>
      <c r="L15" s="43">
        <v>3.0</v>
      </c>
      <c r="M15" s="41">
        <f t="shared" si="20"/>
        <v>2.05</v>
      </c>
      <c r="N15" s="42" t="str">
        <f>A8</f>
        <v>Слава Бельков</v>
      </c>
      <c r="O15" s="43">
        <v>90.0</v>
      </c>
      <c r="P15" s="43">
        <v>2.0</v>
      </c>
      <c r="Q15" s="44">
        <f t="shared" si="21"/>
        <v>3.45</v>
      </c>
      <c r="R15" s="45" t="str">
        <f t="shared" ref="R15:R16" si="25">A9</f>
        <v>Александр Иванов</v>
      </c>
      <c r="S15" s="43">
        <v>-30.0</v>
      </c>
      <c r="T15" s="43">
        <v>4.0</v>
      </c>
      <c r="U15" s="41">
        <f t="shared" si="22"/>
        <v>0.85</v>
      </c>
      <c r="V15" s="42" t="str">
        <f>A6</f>
        <v>Вадим Барановский</v>
      </c>
      <c r="W15" s="43">
        <v>170.0</v>
      </c>
      <c r="X15" s="43">
        <v>1.0</v>
      </c>
      <c r="Y15" s="44">
        <f t="shared" si="23"/>
        <v>4.85</v>
      </c>
      <c r="Z15" s="45" t="str">
        <f>A7</f>
        <v>Андрей Романчев</v>
      </c>
      <c r="AA15" s="43">
        <v>180.0</v>
      </c>
      <c r="AB15" s="43">
        <v>1.0</v>
      </c>
      <c r="AC15" s="44">
        <f t="shared" si="24"/>
        <v>4.9</v>
      </c>
    </row>
    <row r="16" ht="15.75" customHeight="1">
      <c r="A16" s="67" t="s">
        <v>241</v>
      </c>
      <c r="B16" s="39" t="s">
        <v>242</v>
      </c>
      <c r="C16" s="32" t="b">
        <v>1</v>
      </c>
      <c r="D16" s="29">
        <f t="shared" si="1"/>
        <v>11.45</v>
      </c>
      <c r="E16" s="40">
        <f t="shared" si="2"/>
        <v>2</v>
      </c>
      <c r="F16" s="40">
        <f t="shared" si="3"/>
        <v>2.1</v>
      </c>
      <c r="G16" s="40">
        <f t="shared" si="4"/>
        <v>3.05</v>
      </c>
      <c r="H16" s="40">
        <f t="shared" si="5"/>
        <v>1.05</v>
      </c>
      <c r="I16" s="41">
        <f t="shared" si="6"/>
        <v>3.25</v>
      </c>
      <c r="J16" s="42" t="str">
        <f t="shared" si="19"/>
        <v>Василий Ковалев</v>
      </c>
      <c r="K16" s="43">
        <v>-60.0</v>
      </c>
      <c r="L16" s="43">
        <v>4.0</v>
      </c>
      <c r="M16" s="41">
        <f t="shared" si="20"/>
        <v>0.7</v>
      </c>
      <c r="N16" s="42" t="str">
        <f>A12</f>
        <v>Василий Ковалев</v>
      </c>
      <c r="O16" s="43">
        <v>-20.0</v>
      </c>
      <c r="P16" s="43">
        <v>4.0</v>
      </c>
      <c r="Q16" s="44">
        <f t="shared" si="21"/>
        <v>0.9</v>
      </c>
      <c r="R16" s="45" t="str">
        <f t="shared" si="25"/>
        <v>Роман Козелов</v>
      </c>
      <c r="S16" s="43">
        <v>0.0</v>
      </c>
      <c r="T16" s="43">
        <v>3.0</v>
      </c>
      <c r="U16" s="41">
        <f t="shared" si="22"/>
        <v>2</v>
      </c>
      <c r="V16" s="42" t="str">
        <f>A11</f>
        <v>Влад Сафронов </v>
      </c>
      <c r="W16" s="43">
        <v>80.0</v>
      </c>
      <c r="X16" s="43">
        <v>2.0</v>
      </c>
      <c r="Y16" s="44">
        <f t="shared" si="23"/>
        <v>3.4</v>
      </c>
      <c r="Z16" s="45" t="str">
        <f t="shared" ref="Z16:Z17" si="26">A13</f>
        <v>Макс Пинкусович</v>
      </c>
      <c r="AA16" s="43">
        <v>20.0</v>
      </c>
      <c r="AB16" s="43">
        <v>4.0</v>
      </c>
      <c r="AC16" s="44">
        <f t="shared" si="24"/>
        <v>1.1</v>
      </c>
    </row>
    <row r="17" ht="15.75" customHeight="1">
      <c r="A17" s="67" t="s">
        <v>243</v>
      </c>
      <c r="B17" s="39" t="s">
        <v>244</v>
      </c>
      <c r="C17" s="32" t="b">
        <v>1</v>
      </c>
      <c r="D17" s="29">
        <f t="shared" si="1"/>
        <v>5.4</v>
      </c>
      <c r="E17" s="40">
        <f t="shared" si="2"/>
        <v>0.95</v>
      </c>
      <c r="F17" s="40">
        <f t="shared" si="3"/>
        <v>0.85</v>
      </c>
      <c r="G17" s="40">
        <f t="shared" si="4"/>
        <v>1</v>
      </c>
      <c r="H17" s="40">
        <f t="shared" si="5"/>
        <v>1</v>
      </c>
      <c r="I17" s="41">
        <f t="shared" si="6"/>
        <v>1.6</v>
      </c>
      <c r="J17" s="49" t="str">
        <f t="shared" si="19"/>
        <v>Макс Пинкусович</v>
      </c>
      <c r="K17" s="50">
        <v>50.0</v>
      </c>
      <c r="L17" s="50">
        <v>2.0</v>
      </c>
      <c r="M17" s="51">
        <f t="shared" si="20"/>
        <v>3.25</v>
      </c>
      <c r="N17" s="49" t="str">
        <f>A5</f>
        <v>Евгений Новиков</v>
      </c>
      <c r="O17" s="50">
        <v>160.0</v>
      </c>
      <c r="P17" s="50">
        <v>1.0</v>
      </c>
      <c r="Q17" s="52">
        <f t="shared" si="21"/>
        <v>4.8</v>
      </c>
      <c r="R17" s="53" t="str">
        <f>A15</f>
        <v>Алена Хрисанова</v>
      </c>
      <c r="S17" s="50">
        <v>170.0</v>
      </c>
      <c r="T17" s="50">
        <v>1.0</v>
      </c>
      <c r="U17" s="51">
        <f t="shared" si="22"/>
        <v>4.85</v>
      </c>
      <c r="V17" s="49" t="str">
        <f>A17</f>
        <v>Настя Соколова</v>
      </c>
      <c r="W17" s="50">
        <v>0.0</v>
      </c>
      <c r="X17" s="50">
        <v>4.0</v>
      </c>
      <c r="Y17" s="52">
        <f t="shared" si="23"/>
        <v>1</v>
      </c>
      <c r="Z17" s="53" t="str">
        <f t="shared" si="26"/>
        <v>Константин Бриф</v>
      </c>
      <c r="AA17" s="50">
        <v>60.0</v>
      </c>
      <c r="AB17" s="50">
        <v>3.0</v>
      </c>
      <c r="AC17" s="52">
        <f t="shared" si="24"/>
        <v>2.3</v>
      </c>
    </row>
    <row r="18" ht="15.75" customHeight="1">
      <c r="A18" s="57"/>
      <c r="B18" s="57"/>
      <c r="C18" s="57"/>
      <c r="D18" s="57"/>
      <c r="E18" s="57"/>
      <c r="F18" s="57"/>
      <c r="G18" s="57"/>
      <c r="H18" s="57"/>
      <c r="I18" s="57"/>
      <c r="J18" s="54"/>
      <c r="K18" s="54"/>
      <c r="L18" s="54"/>
      <c r="M18" s="55" t="str">
        <f>IF(ISBLANK(K18),,(5-L18)+K18/200)</f>
        <v/>
      </c>
      <c r="N18" s="56"/>
      <c r="O18" s="57"/>
      <c r="P18" s="54"/>
      <c r="Q18" s="58" t="str">
        <f>IF(ISBLANK(O18),,(5-P18)+O18/200)</f>
        <v/>
      </c>
      <c r="R18" s="59"/>
      <c r="S18" s="54"/>
      <c r="T18" s="54"/>
      <c r="U18" s="55" t="str">
        <f>IF(ISBLANK(S18),,(5-T18)+S18/200)</f>
        <v/>
      </c>
      <c r="V18" s="60"/>
      <c r="W18" s="54"/>
      <c r="X18" s="54"/>
      <c r="Y18" s="61" t="str">
        <f>IF(ISBLANK(W18),,(5-X18)+W18/200)</f>
        <v/>
      </c>
      <c r="Z18" s="59"/>
      <c r="AA18" s="54"/>
      <c r="AB18" s="54"/>
      <c r="AC18" s="54" t="str">
        <f>IF(ISBLANK(AA18),,(5-AB18)+AA18/200)</f>
        <v/>
      </c>
    </row>
    <row r="19" ht="15.75" customHeight="1">
      <c r="A19" s="57"/>
      <c r="B19" s="57"/>
      <c r="C19" s="57"/>
      <c r="D19" s="57"/>
      <c r="F19" s="57"/>
      <c r="H19" s="57"/>
      <c r="J19" s="34" t="s">
        <v>199</v>
      </c>
      <c r="K19" s="35" t="s">
        <v>141</v>
      </c>
      <c r="L19" s="35" t="s">
        <v>150</v>
      </c>
      <c r="M19" s="63" t="s">
        <v>151</v>
      </c>
      <c r="N19" s="34" t="s">
        <v>200</v>
      </c>
      <c r="O19" s="35" t="s">
        <v>141</v>
      </c>
      <c r="P19" s="35" t="s">
        <v>150</v>
      </c>
      <c r="Q19" s="36" t="s">
        <v>151</v>
      </c>
      <c r="R19" s="37" t="s">
        <v>201</v>
      </c>
      <c r="S19" s="35" t="s">
        <v>141</v>
      </c>
      <c r="T19" s="35" t="s">
        <v>150</v>
      </c>
      <c r="U19" s="63" t="s">
        <v>151</v>
      </c>
      <c r="V19" s="34" t="s">
        <v>202</v>
      </c>
      <c r="W19" s="35" t="s">
        <v>141</v>
      </c>
      <c r="X19" s="35" t="s">
        <v>150</v>
      </c>
      <c r="Y19" s="36" t="s">
        <v>151</v>
      </c>
      <c r="Z19" s="37" t="s">
        <v>203</v>
      </c>
      <c r="AA19" s="35" t="s">
        <v>141</v>
      </c>
      <c r="AB19" s="35" t="s">
        <v>150</v>
      </c>
      <c r="AC19" s="36" t="s">
        <v>151</v>
      </c>
    </row>
    <row r="20" ht="15.75" customHeight="1">
      <c r="A20" s="68"/>
      <c r="B20" s="68"/>
      <c r="C20" s="57"/>
      <c r="D20" s="57"/>
      <c r="F20" s="57"/>
      <c r="H20" s="57"/>
      <c r="J20" s="42" t="str">
        <f t="shared" ref="J20:J21" si="27">A14</f>
        <v>Константин Бриф</v>
      </c>
      <c r="K20" s="43">
        <v>130.0</v>
      </c>
      <c r="L20" s="43">
        <v>2.0</v>
      </c>
      <c r="M20" s="41">
        <f t="shared" ref="M20:M23" si="28">IF(ISBLANK(L20),,(5-L20)+K20/200)</f>
        <v>3.65</v>
      </c>
      <c r="N20" s="78" t="str">
        <f>A16</f>
        <v>Владимир Пузырев</v>
      </c>
      <c r="O20" s="40">
        <f>20</f>
        <v>20</v>
      </c>
      <c r="P20" s="43">
        <v>3.0</v>
      </c>
      <c r="Q20" s="44">
        <f t="shared" ref="Q20:Q23" si="29">IF(ISBLANK(P20),,(5-P20)+O20/200)</f>
        <v>2.1</v>
      </c>
      <c r="R20" s="45" t="str">
        <f>A16</f>
        <v>Владимир Пузырев</v>
      </c>
      <c r="S20" s="43">
        <v>10.0</v>
      </c>
      <c r="T20" s="43">
        <v>2.0</v>
      </c>
      <c r="U20" s="41">
        <f t="shared" ref="U20:U23" si="30">IF(ISBLANK(T20),,(5-T20)+S20/200)</f>
        <v>3.05</v>
      </c>
      <c r="V20" s="42" t="str">
        <f>A5</f>
        <v>Евгений Новиков</v>
      </c>
      <c r="W20" s="43">
        <v>60.0</v>
      </c>
      <c r="X20" s="43">
        <v>2.0</v>
      </c>
      <c r="Y20" s="44">
        <f t="shared" ref="Y20:Y23" si="31">IF(ISBLANK(X20),,(5-X20)+W20/200)</f>
        <v>3.3</v>
      </c>
      <c r="Z20" s="45" t="str">
        <f>A16</f>
        <v>Владимир Пузырев</v>
      </c>
      <c r="AA20" s="43">
        <v>50.0</v>
      </c>
      <c r="AB20" s="43">
        <v>2.0</v>
      </c>
      <c r="AC20" s="44">
        <f t="shared" ref="AC20:AC23" si="32">IF(ISBLANK(AB20),,(5-AB20)+AA20/200)</f>
        <v>3.25</v>
      </c>
    </row>
    <row r="21" ht="15.75" customHeight="1">
      <c r="A21" s="68"/>
      <c r="B21" s="68"/>
      <c r="C21" s="57"/>
      <c r="D21" s="57"/>
      <c r="F21" s="57"/>
      <c r="H21" s="57"/>
      <c r="J21" s="42" t="str">
        <f t="shared" si="27"/>
        <v>Алена Хрисанова</v>
      </c>
      <c r="K21" s="43">
        <v>0.0</v>
      </c>
      <c r="L21" s="43">
        <v>3.0</v>
      </c>
      <c r="M21" s="41">
        <f t="shared" si="28"/>
        <v>2</v>
      </c>
      <c r="N21" s="42" t="str">
        <f>A9</f>
        <v>Александр Иванов</v>
      </c>
      <c r="O21" s="43">
        <v>80.0</v>
      </c>
      <c r="P21" s="43">
        <v>2.0</v>
      </c>
      <c r="Q21" s="44">
        <f t="shared" si="29"/>
        <v>3.4</v>
      </c>
      <c r="R21" s="45" t="str">
        <f>A8</f>
        <v>Слава Бельков</v>
      </c>
      <c r="S21" s="43">
        <v>-30.0</v>
      </c>
      <c r="T21" s="43">
        <v>4.0</v>
      </c>
      <c r="U21" s="41">
        <f t="shared" si="30"/>
        <v>0.85</v>
      </c>
      <c r="V21" s="42" t="str">
        <f>A7</f>
        <v>Андрей Романчев</v>
      </c>
      <c r="W21" s="43">
        <v>20.0</v>
      </c>
      <c r="X21" s="43">
        <v>3.0</v>
      </c>
      <c r="Y21" s="44">
        <f t="shared" si="31"/>
        <v>2.1</v>
      </c>
      <c r="Z21" s="45" t="str">
        <f>A6</f>
        <v>Вадим Барановский</v>
      </c>
      <c r="AA21" s="43">
        <v>100.0</v>
      </c>
      <c r="AB21" s="43">
        <v>1.0</v>
      </c>
      <c r="AC21" s="44">
        <f t="shared" si="32"/>
        <v>4.5</v>
      </c>
    </row>
    <row r="22" ht="15.75" customHeight="1">
      <c r="A22" s="68"/>
      <c r="B22" s="68"/>
      <c r="C22" s="57"/>
      <c r="D22" s="57"/>
      <c r="F22" s="57"/>
      <c r="H22" s="57"/>
      <c r="J22" s="47" t="s">
        <v>219</v>
      </c>
      <c r="K22" s="43">
        <v>140.0</v>
      </c>
      <c r="L22" s="43">
        <v>1.0</v>
      </c>
      <c r="M22" s="41">
        <f t="shared" si="28"/>
        <v>4.7</v>
      </c>
      <c r="N22" s="42" t="str">
        <f>A13</f>
        <v>Макс Пинкусович</v>
      </c>
      <c r="O22" s="43">
        <v>220.0</v>
      </c>
      <c r="P22" s="43">
        <v>1.0</v>
      </c>
      <c r="Q22" s="44">
        <f t="shared" si="29"/>
        <v>5.1</v>
      </c>
      <c r="R22" s="45" t="str">
        <f>A11</f>
        <v>Влад Сафронов </v>
      </c>
      <c r="S22" s="43">
        <v>0.0</v>
      </c>
      <c r="T22" s="43">
        <v>3.0</v>
      </c>
      <c r="U22" s="41">
        <f t="shared" si="30"/>
        <v>2</v>
      </c>
      <c r="V22" s="42" t="str">
        <f>A10</f>
        <v>Роман Козелов</v>
      </c>
      <c r="W22" s="43">
        <v>130.0</v>
      </c>
      <c r="X22" s="43">
        <v>1.0</v>
      </c>
      <c r="Y22" s="44">
        <f t="shared" si="31"/>
        <v>4.65</v>
      </c>
      <c r="Z22" s="45" t="str">
        <f>A12</f>
        <v>Василий Ковалев</v>
      </c>
      <c r="AA22" s="43">
        <v>30.0</v>
      </c>
      <c r="AB22" s="43">
        <v>3.5</v>
      </c>
      <c r="AC22" s="44">
        <f t="shared" si="32"/>
        <v>1.65</v>
      </c>
    </row>
    <row r="23" ht="15.75" customHeight="1">
      <c r="A23" s="68"/>
      <c r="B23" s="68"/>
      <c r="C23" s="57"/>
      <c r="D23" s="57"/>
      <c r="F23" s="57"/>
      <c r="H23" s="57"/>
      <c r="J23" s="49" t="str">
        <f>A17</f>
        <v>Настя Соколова</v>
      </c>
      <c r="K23" s="50">
        <v>-10.0</v>
      </c>
      <c r="L23" s="50">
        <v>4.0</v>
      </c>
      <c r="M23" s="51">
        <f t="shared" si="28"/>
        <v>0.95</v>
      </c>
      <c r="N23" s="49" t="str">
        <f>A17</f>
        <v>Настя Соколова</v>
      </c>
      <c r="O23" s="50">
        <v>-30.0</v>
      </c>
      <c r="P23" s="50">
        <v>4.0</v>
      </c>
      <c r="Q23" s="52">
        <f t="shared" si="29"/>
        <v>0.85</v>
      </c>
      <c r="R23" s="53" t="str">
        <f>A14</f>
        <v>Константин Бриф</v>
      </c>
      <c r="S23" s="50">
        <v>170.0</v>
      </c>
      <c r="T23" s="50">
        <v>1.0</v>
      </c>
      <c r="U23" s="51">
        <f t="shared" si="30"/>
        <v>4.85</v>
      </c>
      <c r="V23" s="49" t="str">
        <f>A16</f>
        <v>Владимир Пузырев</v>
      </c>
      <c r="W23" s="50">
        <v>10.0</v>
      </c>
      <c r="X23" s="50">
        <v>4.0</v>
      </c>
      <c r="Y23" s="52">
        <f t="shared" si="31"/>
        <v>1.05</v>
      </c>
      <c r="Z23" s="53" t="str">
        <f>A15</f>
        <v>Алена Хрисанова</v>
      </c>
      <c r="AA23" s="50">
        <v>30.0</v>
      </c>
      <c r="AB23" s="50">
        <v>3.5</v>
      </c>
      <c r="AC23" s="52">
        <f t="shared" si="32"/>
        <v>1.65</v>
      </c>
    </row>
    <row r="24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21:G21"/>
    <mergeCell ref="H21:I21"/>
    <mergeCell ref="D22:E22"/>
    <mergeCell ref="F22:G22"/>
    <mergeCell ref="H22:I22"/>
    <mergeCell ref="D23:E23"/>
    <mergeCell ref="F23:G23"/>
    <mergeCell ref="H23:I23"/>
    <mergeCell ref="D19:E19"/>
    <mergeCell ref="F19:G19"/>
    <mergeCell ref="H19:I19"/>
    <mergeCell ref="D20:E20"/>
    <mergeCell ref="F20:G20"/>
    <mergeCell ref="H20:I20"/>
    <mergeCell ref="D21:E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13"/>
  </cols>
  <sheetData>
    <row r="1">
      <c r="A1" s="88">
        <v>1.1</v>
      </c>
      <c r="B1" s="89" t="s">
        <v>166</v>
      </c>
      <c r="C1" s="90" t="s">
        <v>245</v>
      </c>
      <c r="D1" s="88">
        <v>200.0</v>
      </c>
    </row>
    <row r="2">
      <c r="A2" s="88">
        <v>1.8</v>
      </c>
      <c r="B2" s="91" t="s">
        <v>162</v>
      </c>
      <c r="C2" s="90" t="s">
        <v>245</v>
      </c>
      <c r="D2" s="88">
        <v>-70.0</v>
      </c>
    </row>
    <row r="3">
      <c r="A3" s="88">
        <v>2.4</v>
      </c>
      <c r="B3" s="92" t="s">
        <v>219</v>
      </c>
      <c r="C3" s="93" t="s">
        <v>245</v>
      </c>
      <c r="D3" s="88">
        <v>170.0</v>
      </c>
    </row>
    <row r="4">
      <c r="A4" s="88">
        <v>2.5</v>
      </c>
      <c r="B4" s="94" t="s">
        <v>237</v>
      </c>
      <c r="C4" s="93" t="s">
        <v>245</v>
      </c>
      <c r="D4" s="88">
        <v>130.0</v>
      </c>
    </row>
    <row r="5">
      <c r="A5" s="88">
        <v>1.2</v>
      </c>
      <c r="B5" s="91" t="s">
        <v>175</v>
      </c>
      <c r="C5" s="90" t="s">
        <v>246</v>
      </c>
      <c r="D5" s="88">
        <v>100.0</v>
      </c>
    </row>
    <row r="6">
      <c r="A6" s="88">
        <v>1.7</v>
      </c>
      <c r="B6" s="89" t="s">
        <v>160</v>
      </c>
      <c r="C6" s="90" t="s">
        <v>246</v>
      </c>
      <c r="D6" s="88">
        <v>160.0</v>
      </c>
    </row>
    <row r="7">
      <c r="A7" s="88">
        <v>2.3</v>
      </c>
      <c r="B7" s="92" t="s">
        <v>223</v>
      </c>
      <c r="C7" s="93" t="s">
        <v>246</v>
      </c>
      <c r="D7" s="88">
        <v>250.0</v>
      </c>
    </row>
    <row r="8">
      <c r="A8" s="88">
        <v>2.6</v>
      </c>
      <c r="B8" s="95" t="s">
        <v>229</v>
      </c>
      <c r="C8" s="93" t="s">
        <v>246</v>
      </c>
      <c r="D8" s="88">
        <v>70.0</v>
      </c>
    </row>
    <row r="9">
      <c r="A9" s="88">
        <v>1.3</v>
      </c>
      <c r="B9" s="91" t="s">
        <v>156</v>
      </c>
      <c r="C9" s="90" t="s">
        <v>247</v>
      </c>
      <c r="D9" s="88">
        <v>-30.0</v>
      </c>
    </row>
    <row r="10">
      <c r="A10" s="88">
        <v>1.6</v>
      </c>
      <c r="B10" s="96" t="s">
        <v>248</v>
      </c>
      <c r="C10" s="90" t="s">
        <v>247</v>
      </c>
      <c r="D10" s="88">
        <v>210.0</v>
      </c>
    </row>
    <row r="11">
      <c r="A11" s="88">
        <v>2.1</v>
      </c>
      <c r="B11" s="95" t="s">
        <v>72</v>
      </c>
      <c r="C11" s="93" t="s">
        <v>247</v>
      </c>
      <c r="D11" s="88">
        <v>-10.0</v>
      </c>
    </row>
    <row r="12">
      <c r="A12" s="88">
        <v>2.8</v>
      </c>
      <c r="B12" s="92" t="s">
        <v>217</v>
      </c>
      <c r="C12" s="93" t="s">
        <v>247</v>
      </c>
      <c r="D12" s="88">
        <v>50.0</v>
      </c>
    </row>
    <row r="13">
      <c r="A13" s="88">
        <v>1.4</v>
      </c>
      <c r="B13" s="89" t="s">
        <v>158</v>
      </c>
      <c r="C13" s="90" t="s">
        <v>249</v>
      </c>
      <c r="D13" s="88">
        <v>360.0</v>
      </c>
    </row>
    <row r="14">
      <c r="A14" s="88">
        <v>1.5</v>
      </c>
      <c r="B14" s="89" t="s">
        <v>195</v>
      </c>
      <c r="C14" s="90" t="s">
        <v>249</v>
      </c>
      <c r="D14" s="88">
        <v>190.0</v>
      </c>
    </row>
    <row r="15">
      <c r="A15" s="88">
        <v>2.2</v>
      </c>
      <c r="B15" s="97" t="s">
        <v>221</v>
      </c>
      <c r="C15" s="93" t="s">
        <v>249</v>
      </c>
      <c r="D15" s="88">
        <v>120.0</v>
      </c>
    </row>
    <row r="16">
      <c r="A16" s="88">
        <v>2.7</v>
      </c>
      <c r="B16" s="95" t="s">
        <v>214</v>
      </c>
      <c r="C16" s="93" t="s">
        <v>249</v>
      </c>
      <c r="D16" s="88">
        <v>70.0</v>
      </c>
    </row>
    <row r="17">
      <c r="C17" s="98"/>
    </row>
    <row r="18">
      <c r="C18" s="98"/>
    </row>
    <row r="19">
      <c r="C19" s="98"/>
    </row>
    <row r="20">
      <c r="C20" s="98"/>
    </row>
    <row r="21">
      <c r="C21" s="98"/>
    </row>
    <row r="22">
      <c r="C22" s="98"/>
    </row>
    <row r="23">
      <c r="C23" s="98"/>
    </row>
    <row r="24">
      <c r="C24" s="98"/>
    </row>
    <row r="25">
      <c r="C25" s="98"/>
    </row>
    <row r="26">
      <c r="C26" s="98"/>
    </row>
    <row r="27">
      <c r="C27" s="98"/>
    </row>
    <row r="28">
      <c r="C28" s="98"/>
    </row>
    <row r="29">
      <c r="C29" s="98"/>
    </row>
    <row r="30">
      <c r="C30" s="98"/>
    </row>
    <row r="31">
      <c r="C31" s="98"/>
    </row>
    <row r="32">
      <c r="C32" s="98"/>
    </row>
    <row r="33">
      <c r="C33" s="98"/>
    </row>
    <row r="34">
      <c r="C34" s="98"/>
    </row>
    <row r="35">
      <c r="C35" s="98"/>
    </row>
    <row r="36">
      <c r="C36" s="98"/>
    </row>
    <row r="37">
      <c r="C37" s="98"/>
    </row>
    <row r="38">
      <c r="C38" s="98"/>
    </row>
    <row r="39">
      <c r="C39" s="98"/>
    </row>
    <row r="40">
      <c r="C40" s="98"/>
    </row>
    <row r="41">
      <c r="C41" s="98"/>
    </row>
    <row r="42">
      <c r="C42" s="98"/>
    </row>
    <row r="43">
      <c r="C43" s="98"/>
    </row>
    <row r="44">
      <c r="C44" s="98"/>
    </row>
    <row r="45">
      <c r="C45" s="98"/>
    </row>
    <row r="46">
      <c r="C46" s="98"/>
    </row>
    <row r="47">
      <c r="C47" s="98"/>
    </row>
    <row r="48">
      <c r="C48" s="98"/>
    </row>
    <row r="49">
      <c r="C49" s="98"/>
    </row>
    <row r="50">
      <c r="C50" s="98"/>
    </row>
    <row r="51">
      <c r="C51" s="98"/>
    </row>
    <row r="52">
      <c r="C52" s="98"/>
    </row>
    <row r="53">
      <c r="C53" s="98"/>
    </row>
    <row r="54">
      <c r="C54" s="98"/>
    </row>
    <row r="55">
      <c r="C55" s="98"/>
    </row>
    <row r="56">
      <c r="C56" s="98"/>
    </row>
    <row r="57">
      <c r="C57" s="98"/>
    </row>
    <row r="58">
      <c r="C58" s="98"/>
    </row>
    <row r="59">
      <c r="C59" s="98"/>
    </row>
    <row r="60">
      <c r="C60" s="98"/>
    </row>
    <row r="61">
      <c r="C61" s="98"/>
    </row>
    <row r="62">
      <c r="C62" s="98"/>
    </row>
    <row r="63">
      <c r="C63" s="98"/>
    </row>
    <row r="64">
      <c r="C64" s="98"/>
    </row>
    <row r="65">
      <c r="C65" s="98"/>
    </row>
    <row r="66">
      <c r="C66" s="98"/>
    </row>
    <row r="67">
      <c r="C67" s="98"/>
    </row>
    <row r="68">
      <c r="C68" s="98"/>
    </row>
    <row r="69">
      <c r="C69" s="98"/>
    </row>
    <row r="70">
      <c r="C70" s="98"/>
    </row>
    <row r="71">
      <c r="C71" s="98"/>
    </row>
    <row r="72">
      <c r="C72" s="98"/>
    </row>
    <row r="73">
      <c r="C73" s="98"/>
    </row>
    <row r="74">
      <c r="C74" s="98"/>
    </row>
    <row r="75">
      <c r="C75" s="98"/>
    </row>
    <row r="76">
      <c r="C76" s="98"/>
    </row>
    <row r="77">
      <c r="C77" s="98"/>
    </row>
    <row r="78">
      <c r="C78" s="98"/>
    </row>
    <row r="79">
      <c r="C79" s="98"/>
    </row>
    <row r="80">
      <c r="C80" s="98"/>
    </row>
    <row r="81">
      <c r="C81" s="98"/>
    </row>
    <row r="82">
      <c r="C82" s="98"/>
    </row>
    <row r="83">
      <c r="C83" s="98"/>
    </row>
    <row r="84">
      <c r="C84" s="98"/>
    </row>
    <row r="85">
      <c r="C85" s="98"/>
    </row>
    <row r="86">
      <c r="C86" s="98"/>
    </row>
    <row r="87">
      <c r="C87" s="98"/>
    </row>
    <row r="88">
      <c r="C88" s="98"/>
    </row>
    <row r="89">
      <c r="C89" s="98"/>
    </row>
    <row r="90">
      <c r="C90" s="98"/>
    </row>
    <row r="91">
      <c r="C91" s="98"/>
    </row>
    <row r="92">
      <c r="C92" s="98"/>
    </row>
    <row r="93">
      <c r="C93" s="98"/>
    </row>
    <row r="94">
      <c r="C94" s="98"/>
    </row>
    <row r="95">
      <c r="C95" s="98"/>
    </row>
    <row r="96">
      <c r="C96" s="98"/>
    </row>
    <row r="97">
      <c r="C97" s="98"/>
    </row>
    <row r="98">
      <c r="C98" s="98"/>
    </row>
    <row r="99">
      <c r="C99" s="98"/>
    </row>
    <row r="100">
      <c r="C100" s="98"/>
    </row>
    <row r="101">
      <c r="C101" s="98"/>
    </row>
    <row r="102">
      <c r="C102" s="98"/>
    </row>
    <row r="103">
      <c r="C103" s="98"/>
    </row>
    <row r="104">
      <c r="C104" s="98"/>
    </row>
    <row r="105">
      <c r="C105" s="98"/>
    </row>
    <row r="106">
      <c r="C106" s="98"/>
    </row>
    <row r="107">
      <c r="C107" s="98"/>
    </row>
    <row r="108">
      <c r="C108" s="98"/>
    </row>
    <row r="109">
      <c r="C109" s="98"/>
    </row>
    <row r="110">
      <c r="C110" s="98"/>
    </row>
    <row r="111">
      <c r="C111" s="98"/>
    </row>
    <row r="112">
      <c r="C112" s="98"/>
    </row>
    <row r="113">
      <c r="C113" s="98"/>
    </row>
    <row r="114">
      <c r="C114" s="98"/>
    </row>
    <row r="115">
      <c r="C115" s="98"/>
    </row>
    <row r="116">
      <c r="C116" s="98"/>
    </row>
    <row r="117">
      <c r="C117" s="98"/>
    </row>
    <row r="118">
      <c r="C118" s="98"/>
    </row>
    <row r="119">
      <c r="C119" s="98"/>
    </row>
    <row r="120">
      <c r="C120" s="98"/>
    </row>
    <row r="121">
      <c r="C121" s="98"/>
    </row>
    <row r="122">
      <c r="C122" s="98"/>
    </row>
    <row r="123">
      <c r="C123" s="98"/>
    </row>
    <row r="124">
      <c r="C124" s="98"/>
    </row>
    <row r="125">
      <c r="C125" s="98"/>
    </row>
    <row r="126">
      <c r="C126" s="98"/>
    </row>
    <row r="127">
      <c r="C127" s="98"/>
    </row>
    <row r="128">
      <c r="C128" s="98"/>
    </row>
    <row r="129">
      <c r="C129" s="98"/>
    </row>
    <row r="130">
      <c r="C130" s="98"/>
    </row>
    <row r="131">
      <c r="C131" s="98"/>
    </row>
    <row r="132">
      <c r="C132" s="98"/>
    </row>
    <row r="133">
      <c r="C133" s="98"/>
    </row>
    <row r="134">
      <c r="C134" s="98"/>
    </row>
    <row r="135">
      <c r="C135" s="98"/>
    </row>
    <row r="136">
      <c r="C136" s="98"/>
    </row>
    <row r="137">
      <c r="C137" s="98"/>
    </row>
    <row r="138">
      <c r="C138" s="98"/>
    </row>
    <row r="139">
      <c r="C139" s="98"/>
    </row>
    <row r="140">
      <c r="C140" s="98"/>
    </row>
    <row r="141">
      <c r="C141" s="98"/>
    </row>
    <row r="142">
      <c r="C142" s="98"/>
    </row>
    <row r="143">
      <c r="C143" s="98"/>
    </row>
    <row r="144">
      <c r="C144" s="98"/>
    </row>
    <row r="145">
      <c r="C145" s="98"/>
    </row>
    <row r="146">
      <c r="C146" s="98"/>
    </row>
    <row r="147">
      <c r="C147" s="98"/>
    </row>
    <row r="148">
      <c r="C148" s="98"/>
    </row>
    <row r="149">
      <c r="C149" s="98"/>
    </row>
    <row r="150">
      <c r="C150" s="98"/>
    </row>
    <row r="151">
      <c r="C151" s="98"/>
    </row>
    <row r="152">
      <c r="C152" s="98"/>
    </row>
    <row r="153">
      <c r="C153" s="98"/>
    </row>
    <row r="154">
      <c r="C154" s="98"/>
    </row>
    <row r="155">
      <c r="C155" s="98"/>
    </row>
    <row r="156">
      <c r="C156" s="98"/>
    </row>
    <row r="157">
      <c r="C157" s="98"/>
    </row>
    <row r="158">
      <c r="C158" s="98"/>
    </row>
    <row r="159">
      <c r="C159" s="98"/>
    </row>
    <row r="160">
      <c r="C160" s="98"/>
    </row>
    <row r="161">
      <c r="C161" s="98"/>
    </row>
    <row r="162">
      <c r="C162" s="98"/>
    </row>
    <row r="163">
      <c r="C163" s="98"/>
    </row>
    <row r="164">
      <c r="C164" s="98"/>
    </row>
    <row r="165">
      <c r="C165" s="98"/>
    </row>
    <row r="166">
      <c r="C166" s="98"/>
    </row>
    <row r="167">
      <c r="C167" s="98"/>
    </row>
    <row r="168">
      <c r="C168" s="98"/>
    </row>
    <row r="169">
      <c r="C169" s="98"/>
    </row>
    <row r="170">
      <c r="C170" s="98"/>
    </row>
    <row r="171">
      <c r="C171" s="98"/>
    </row>
    <row r="172">
      <c r="C172" s="98"/>
    </row>
    <row r="173">
      <c r="C173" s="98"/>
    </row>
    <row r="174">
      <c r="C174" s="98"/>
    </row>
    <row r="175">
      <c r="C175" s="98"/>
    </row>
    <row r="176">
      <c r="C176" s="98"/>
    </row>
    <row r="177">
      <c r="C177" s="98"/>
    </row>
    <row r="178">
      <c r="C178" s="98"/>
    </row>
    <row r="179">
      <c r="C179" s="98"/>
    </row>
    <row r="180">
      <c r="C180" s="98"/>
    </row>
    <row r="181">
      <c r="C181" s="98"/>
    </row>
    <row r="182">
      <c r="C182" s="98"/>
    </row>
    <row r="183">
      <c r="C183" s="98"/>
    </row>
    <row r="184">
      <c r="C184" s="98"/>
    </row>
    <row r="185">
      <c r="C185" s="98"/>
    </row>
    <row r="186">
      <c r="C186" s="98"/>
    </row>
    <row r="187">
      <c r="C187" s="98"/>
    </row>
    <row r="188">
      <c r="C188" s="98"/>
    </row>
    <row r="189">
      <c r="C189" s="98"/>
    </row>
    <row r="190">
      <c r="C190" s="98"/>
    </row>
    <row r="191">
      <c r="C191" s="98"/>
    </row>
    <row r="192">
      <c r="C192" s="98"/>
    </row>
    <row r="193">
      <c r="C193" s="98"/>
    </row>
    <row r="194">
      <c r="C194" s="98"/>
    </row>
    <row r="195">
      <c r="C195" s="98"/>
    </row>
    <row r="196">
      <c r="C196" s="98"/>
    </row>
    <row r="197">
      <c r="C197" s="98"/>
    </row>
    <row r="198">
      <c r="C198" s="98"/>
    </row>
    <row r="199">
      <c r="C199" s="98"/>
    </row>
    <row r="200">
      <c r="C200" s="98"/>
    </row>
    <row r="201">
      <c r="C201" s="98"/>
    </row>
    <row r="202">
      <c r="C202" s="98"/>
    </row>
    <row r="203">
      <c r="C203" s="98"/>
    </row>
    <row r="204">
      <c r="C204" s="98"/>
    </row>
    <row r="205">
      <c r="C205" s="98"/>
    </row>
    <row r="206">
      <c r="C206" s="98"/>
    </row>
    <row r="207">
      <c r="C207" s="98"/>
    </row>
    <row r="208">
      <c r="C208" s="98"/>
    </row>
    <row r="209">
      <c r="C209" s="98"/>
    </row>
    <row r="210">
      <c r="C210" s="98"/>
    </row>
    <row r="211">
      <c r="C211" s="98"/>
    </row>
    <row r="212">
      <c r="C212" s="98"/>
    </row>
    <row r="213">
      <c r="C213" s="98"/>
    </row>
    <row r="214">
      <c r="C214" s="98"/>
    </row>
    <row r="215">
      <c r="C215" s="98"/>
    </row>
    <row r="216">
      <c r="C216" s="98"/>
    </row>
    <row r="217">
      <c r="C217" s="98"/>
    </row>
    <row r="218">
      <c r="C218" s="98"/>
    </row>
    <row r="219">
      <c r="C219" s="98"/>
    </row>
    <row r="220">
      <c r="C220" s="98"/>
    </row>
    <row r="221">
      <c r="C221" s="98"/>
    </row>
    <row r="222">
      <c r="C222" s="98"/>
    </row>
    <row r="223">
      <c r="C223" s="98"/>
    </row>
    <row r="224">
      <c r="C224" s="98"/>
    </row>
    <row r="225">
      <c r="C225" s="98"/>
    </row>
    <row r="226">
      <c r="C226" s="98"/>
    </row>
    <row r="227">
      <c r="C227" s="98"/>
    </row>
    <row r="228">
      <c r="C228" s="98"/>
    </row>
    <row r="229">
      <c r="C229" s="98"/>
    </row>
    <row r="230">
      <c r="C230" s="98"/>
    </row>
    <row r="231">
      <c r="C231" s="98"/>
    </row>
    <row r="232">
      <c r="C232" s="98"/>
    </row>
    <row r="233">
      <c r="C233" s="98"/>
    </row>
    <row r="234">
      <c r="C234" s="98"/>
    </row>
    <row r="235">
      <c r="C235" s="98"/>
    </row>
    <row r="236">
      <c r="C236" s="98"/>
    </row>
    <row r="237">
      <c r="C237" s="98"/>
    </row>
    <row r="238">
      <c r="C238" s="98"/>
    </row>
    <row r="239">
      <c r="C239" s="98"/>
    </row>
    <row r="240">
      <c r="C240" s="98"/>
    </row>
    <row r="241">
      <c r="C241" s="98"/>
    </row>
    <row r="242">
      <c r="C242" s="98"/>
    </row>
    <row r="243">
      <c r="C243" s="98"/>
    </row>
    <row r="244">
      <c r="C244" s="98"/>
    </row>
    <row r="245">
      <c r="C245" s="98"/>
    </row>
    <row r="246">
      <c r="C246" s="98"/>
    </row>
    <row r="247">
      <c r="C247" s="98"/>
    </row>
    <row r="248">
      <c r="C248" s="98"/>
    </row>
    <row r="249">
      <c r="C249" s="98"/>
    </row>
    <row r="250">
      <c r="C250" s="98"/>
    </row>
    <row r="251">
      <c r="C251" s="98"/>
    </row>
    <row r="252">
      <c r="C252" s="98"/>
    </row>
    <row r="253">
      <c r="C253" s="98"/>
    </row>
    <row r="254">
      <c r="C254" s="98"/>
    </row>
    <row r="255">
      <c r="C255" s="98"/>
    </row>
    <row r="256">
      <c r="C256" s="98"/>
    </row>
    <row r="257">
      <c r="C257" s="98"/>
    </row>
    <row r="258">
      <c r="C258" s="98"/>
    </row>
    <row r="259">
      <c r="C259" s="98"/>
    </row>
    <row r="260">
      <c r="C260" s="98"/>
    </row>
    <row r="261">
      <c r="C261" s="98"/>
    </row>
    <row r="262">
      <c r="C262" s="98"/>
    </row>
    <row r="263">
      <c r="C263" s="98"/>
    </row>
    <row r="264">
      <c r="C264" s="98"/>
    </row>
    <row r="265">
      <c r="C265" s="98"/>
    </row>
    <row r="266">
      <c r="C266" s="98"/>
    </row>
    <row r="267">
      <c r="C267" s="98"/>
    </row>
    <row r="268">
      <c r="C268" s="98"/>
    </row>
    <row r="269">
      <c r="C269" s="98"/>
    </row>
    <row r="270">
      <c r="C270" s="98"/>
    </row>
    <row r="271">
      <c r="C271" s="98"/>
    </row>
    <row r="272">
      <c r="C272" s="98"/>
    </row>
    <row r="273">
      <c r="C273" s="98"/>
    </row>
    <row r="274">
      <c r="C274" s="98"/>
    </row>
    <row r="275">
      <c r="C275" s="98"/>
    </row>
    <row r="276">
      <c r="C276" s="98"/>
    </row>
    <row r="277">
      <c r="C277" s="98"/>
    </row>
    <row r="278">
      <c r="C278" s="98"/>
    </row>
    <row r="279">
      <c r="C279" s="98"/>
    </row>
    <row r="280">
      <c r="C280" s="98"/>
    </row>
    <row r="281">
      <c r="C281" s="98"/>
    </row>
    <row r="282">
      <c r="C282" s="98"/>
    </row>
    <row r="283">
      <c r="C283" s="98"/>
    </row>
    <row r="284">
      <c r="C284" s="98"/>
    </row>
    <row r="285">
      <c r="C285" s="98"/>
    </row>
    <row r="286">
      <c r="C286" s="98"/>
    </row>
    <row r="287">
      <c r="C287" s="98"/>
    </row>
    <row r="288">
      <c r="C288" s="98"/>
    </row>
    <row r="289">
      <c r="C289" s="98"/>
    </row>
    <row r="290">
      <c r="C290" s="98"/>
    </row>
    <row r="291">
      <c r="C291" s="98"/>
    </row>
    <row r="292">
      <c r="C292" s="98"/>
    </row>
    <row r="293">
      <c r="C293" s="98"/>
    </row>
    <row r="294">
      <c r="C294" s="98"/>
    </row>
    <row r="295">
      <c r="C295" s="98"/>
    </row>
    <row r="296">
      <c r="C296" s="98"/>
    </row>
    <row r="297">
      <c r="C297" s="98"/>
    </row>
    <row r="298">
      <c r="C298" s="98"/>
    </row>
    <row r="299">
      <c r="C299" s="98"/>
    </row>
    <row r="300">
      <c r="C300" s="98"/>
    </row>
    <row r="301">
      <c r="C301" s="98"/>
    </row>
    <row r="302">
      <c r="C302" s="98"/>
    </row>
    <row r="303">
      <c r="C303" s="98"/>
    </row>
    <row r="304">
      <c r="C304" s="98"/>
    </row>
    <row r="305">
      <c r="C305" s="98"/>
    </row>
    <row r="306">
      <c r="C306" s="98"/>
    </row>
    <row r="307">
      <c r="C307" s="98"/>
    </row>
    <row r="308">
      <c r="C308" s="98"/>
    </row>
    <row r="309">
      <c r="C309" s="98"/>
    </row>
    <row r="310">
      <c r="C310" s="98"/>
    </row>
    <row r="311">
      <c r="C311" s="98"/>
    </row>
    <row r="312">
      <c r="C312" s="98"/>
    </row>
    <row r="313">
      <c r="C313" s="98"/>
    </row>
    <row r="314">
      <c r="C314" s="98"/>
    </row>
    <row r="315">
      <c r="C315" s="98"/>
    </row>
    <row r="316">
      <c r="C316" s="98"/>
    </row>
    <row r="317">
      <c r="C317" s="98"/>
    </row>
    <row r="318">
      <c r="C318" s="98"/>
    </row>
    <row r="319">
      <c r="C319" s="98"/>
    </row>
    <row r="320">
      <c r="C320" s="98"/>
    </row>
    <row r="321">
      <c r="C321" s="98"/>
    </row>
    <row r="322">
      <c r="C322" s="98"/>
    </row>
    <row r="323">
      <c r="C323" s="98"/>
    </row>
    <row r="324">
      <c r="C324" s="98"/>
    </row>
    <row r="325">
      <c r="C325" s="98"/>
    </row>
    <row r="326">
      <c r="C326" s="98"/>
    </row>
    <row r="327">
      <c r="C327" s="98"/>
    </row>
    <row r="328">
      <c r="C328" s="98"/>
    </row>
    <row r="329">
      <c r="C329" s="98"/>
    </row>
    <row r="330">
      <c r="C330" s="98"/>
    </row>
    <row r="331">
      <c r="C331" s="98"/>
    </row>
    <row r="332">
      <c r="C332" s="98"/>
    </row>
    <row r="333">
      <c r="C333" s="98"/>
    </row>
    <row r="334">
      <c r="C334" s="98"/>
    </row>
    <row r="335">
      <c r="C335" s="98"/>
    </row>
    <row r="336">
      <c r="C336" s="98"/>
    </row>
    <row r="337">
      <c r="C337" s="98"/>
    </row>
    <row r="338">
      <c r="C338" s="98"/>
    </row>
    <row r="339">
      <c r="C339" s="98"/>
    </row>
    <row r="340">
      <c r="C340" s="98"/>
    </row>
    <row r="341">
      <c r="C341" s="98"/>
    </row>
    <row r="342">
      <c r="C342" s="98"/>
    </row>
    <row r="343">
      <c r="C343" s="98"/>
    </row>
    <row r="344">
      <c r="C344" s="98"/>
    </row>
    <row r="345">
      <c r="C345" s="98"/>
    </row>
    <row r="346">
      <c r="C346" s="98"/>
    </row>
    <row r="347">
      <c r="C347" s="98"/>
    </row>
    <row r="348">
      <c r="C348" s="98"/>
    </row>
    <row r="349">
      <c r="C349" s="98"/>
    </row>
    <row r="350">
      <c r="C350" s="98"/>
    </row>
    <row r="351">
      <c r="C351" s="98"/>
    </row>
    <row r="352">
      <c r="C352" s="98"/>
    </row>
    <row r="353">
      <c r="C353" s="98"/>
    </row>
    <row r="354">
      <c r="C354" s="98"/>
    </row>
    <row r="355">
      <c r="C355" s="98"/>
    </row>
    <row r="356">
      <c r="C356" s="98"/>
    </row>
    <row r="357">
      <c r="C357" s="98"/>
    </row>
    <row r="358">
      <c r="C358" s="98"/>
    </row>
    <row r="359">
      <c r="C359" s="98"/>
    </row>
    <row r="360">
      <c r="C360" s="98"/>
    </row>
    <row r="361">
      <c r="C361" s="98"/>
    </row>
    <row r="362">
      <c r="C362" s="98"/>
    </row>
    <row r="363">
      <c r="C363" s="98"/>
    </row>
    <row r="364">
      <c r="C364" s="98"/>
    </row>
    <row r="365">
      <c r="C365" s="98"/>
    </row>
    <row r="366">
      <c r="C366" s="98"/>
    </row>
    <row r="367">
      <c r="C367" s="98"/>
    </row>
    <row r="368">
      <c r="C368" s="98"/>
    </row>
    <row r="369">
      <c r="C369" s="98"/>
    </row>
    <row r="370">
      <c r="C370" s="98"/>
    </row>
    <row r="371">
      <c r="C371" s="98"/>
    </row>
    <row r="372">
      <c r="C372" s="98"/>
    </row>
    <row r="373">
      <c r="C373" s="98"/>
    </row>
    <row r="374">
      <c r="C374" s="98"/>
    </row>
    <row r="375">
      <c r="C375" s="98"/>
    </row>
    <row r="376">
      <c r="C376" s="98"/>
    </row>
    <row r="377">
      <c r="C377" s="98"/>
    </row>
    <row r="378">
      <c r="C378" s="98"/>
    </row>
    <row r="379">
      <c r="C379" s="98"/>
    </row>
    <row r="380">
      <c r="C380" s="98"/>
    </row>
    <row r="381">
      <c r="C381" s="98"/>
    </row>
    <row r="382">
      <c r="C382" s="98"/>
    </row>
    <row r="383">
      <c r="C383" s="98"/>
    </row>
    <row r="384">
      <c r="C384" s="98"/>
    </row>
    <row r="385">
      <c r="C385" s="98"/>
    </row>
    <row r="386">
      <c r="C386" s="98"/>
    </row>
    <row r="387">
      <c r="C387" s="98"/>
    </row>
    <row r="388">
      <c r="C388" s="98"/>
    </row>
    <row r="389">
      <c r="C389" s="98"/>
    </row>
    <row r="390">
      <c r="C390" s="98"/>
    </row>
    <row r="391">
      <c r="C391" s="98"/>
    </row>
    <row r="392">
      <c r="C392" s="98"/>
    </row>
    <row r="393">
      <c r="C393" s="98"/>
    </row>
    <row r="394">
      <c r="C394" s="98"/>
    </row>
    <row r="395">
      <c r="C395" s="98"/>
    </row>
    <row r="396">
      <c r="C396" s="98"/>
    </row>
    <row r="397">
      <c r="C397" s="98"/>
    </row>
    <row r="398">
      <c r="C398" s="98"/>
    </row>
    <row r="399">
      <c r="C399" s="98"/>
    </row>
    <row r="400">
      <c r="C400" s="98"/>
    </row>
    <row r="401">
      <c r="C401" s="98"/>
    </row>
    <row r="402">
      <c r="C402" s="98"/>
    </row>
    <row r="403">
      <c r="C403" s="98"/>
    </row>
    <row r="404">
      <c r="C404" s="98"/>
    </row>
    <row r="405">
      <c r="C405" s="98"/>
    </row>
    <row r="406">
      <c r="C406" s="98"/>
    </row>
    <row r="407">
      <c r="C407" s="98"/>
    </row>
    <row r="408">
      <c r="C408" s="98"/>
    </row>
    <row r="409">
      <c r="C409" s="98"/>
    </row>
    <row r="410">
      <c r="C410" s="98"/>
    </row>
    <row r="411">
      <c r="C411" s="98"/>
    </row>
    <row r="412">
      <c r="C412" s="98"/>
    </row>
    <row r="413">
      <c r="C413" s="98"/>
    </row>
    <row r="414">
      <c r="C414" s="98"/>
    </row>
    <row r="415">
      <c r="C415" s="98"/>
    </row>
    <row r="416">
      <c r="C416" s="98"/>
    </row>
    <row r="417">
      <c r="C417" s="98"/>
    </row>
    <row r="418">
      <c r="C418" s="98"/>
    </row>
    <row r="419">
      <c r="C419" s="98"/>
    </row>
    <row r="420">
      <c r="C420" s="98"/>
    </row>
    <row r="421">
      <c r="C421" s="98"/>
    </row>
    <row r="422">
      <c r="C422" s="98"/>
    </row>
    <row r="423">
      <c r="C423" s="98"/>
    </row>
    <row r="424">
      <c r="C424" s="98"/>
    </row>
    <row r="425">
      <c r="C425" s="98"/>
    </row>
    <row r="426">
      <c r="C426" s="98"/>
    </row>
    <row r="427">
      <c r="C427" s="98"/>
    </row>
    <row r="428">
      <c r="C428" s="98"/>
    </row>
    <row r="429">
      <c r="C429" s="98"/>
    </row>
    <row r="430">
      <c r="C430" s="98"/>
    </row>
    <row r="431">
      <c r="C431" s="98"/>
    </row>
    <row r="432">
      <c r="C432" s="98"/>
    </row>
    <row r="433">
      <c r="C433" s="98"/>
    </row>
    <row r="434">
      <c r="C434" s="98"/>
    </row>
    <row r="435">
      <c r="C435" s="98"/>
    </row>
    <row r="436">
      <c r="C436" s="98"/>
    </row>
    <row r="437">
      <c r="C437" s="98"/>
    </row>
    <row r="438">
      <c r="C438" s="98"/>
    </row>
    <row r="439">
      <c r="C439" s="98"/>
    </row>
    <row r="440">
      <c r="C440" s="98"/>
    </row>
    <row r="441">
      <c r="C441" s="98"/>
    </row>
    <row r="442">
      <c r="C442" s="98"/>
    </row>
    <row r="443">
      <c r="C443" s="98"/>
    </row>
    <row r="444">
      <c r="C444" s="98"/>
    </row>
    <row r="445">
      <c r="C445" s="98"/>
    </row>
    <row r="446">
      <c r="C446" s="98"/>
    </row>
    <row r="447">
      <c r="C447" s="98"/>
    </row>
    <row r="448">
      <c r="C448" s="98"/>
    </row>
    <row r="449">
      <c r="C449" s="98"/>
    </row>
    <row r="450">
      <c r="C450" s="98"/>
    </row>
    <row r="451">
      <c r="C451" s="98"/>
    </row>
    <row r="452">
      <c r="C452" s="98"/>
    </row>
    <row r="453">
      <c r="C453" s="98"/>
    </row>
    <row r="454">
      <c r="C454" s="98"/>
    </row>
    <row r="455">
      <c r="C455" s="98"/>
    </row>
    <row r="456">
      <c r="C456" s="98"/>
    </row>
    <row r="457">
      <c r="C457" s="98"/>
    </row>
    <row r="458">
      <c r="C458" s="98"/>
    </row>
    <row r="459">
      <c r="C459" s="98"/>
    </row>
    <row r="460">
      <c r="C460" s="98"/>
    </row>
    <row r="461">
      <c r="C461" s="98"/>
    </row>
    <row r="462">
      <c r="C462" s="98"/>
    </row>
    <row r="463">
      <c r="C463" s="98"/>
    </row>
    <row r="464">
      <c r="C464" s="98"/>
    </row>
    <row r="465">
      <c r="C465" s="98"/>
    </row>
    <row r="466">
      <c r="C466" s="98"/>
    </row>
    <row r="467">
      <c r="C467" s="98"/>
    </row>
    <row r="468">
      <c r="C468" s="98"/>
    </row>
    <row r="469">
      <c r="C469" s="98"/>
    </row>
    <row r="470">
      <c r="C470" s="98"/>
    </row>
    <row r="471">
      <c r="C471" s="98"/>
    </row>
    <row r="472">
      <c r="C472" s="98"/>
    </row>
    <row r="473">
      <c r="C473" s="98"/>
    </row>
    <row r="474">
      <c r="C474" s="98"/>
    </row>
    <row r="475">
      <c r="C475" s="98"/>
    </row>
    <row r="476">
      <c r="C476" s="98"/>
    </row>
    <row r="477">
      <c r="C477" s="98"/>
    </row>
    <row r="478">
      <c r="C478" s="98"/>
    </row>
    <row r="479">
      <c r="C479" s="98"/>
    </row>
    <row r="480">
      <c r="C480" s="98"/>
    </row>
    <row r="481">
      <c r="C481" s="98"/>
    </row>
    <row r="482">
      <c r="C482" s="98"/>
    </row>
    <row r="483">
      <c r="C483" s="98"/>
    </row>
    <row r="484">
      <c r="C484" s="98"/>
    </row>
    <row r="485">
      <c r="C485" s="98"/>
    </row>
    <row r="486">
      <c r="C486" s="98"/>
    </row>
    <row r="487">
      <c r="C487" s="98"/>
    </row>
    <row r="488">
      <c r="C488" s="98"/>
    </row>
    <row r="489">
      <c r="C489" s="98"/>
    </row>
    <row r="490">
      <c r="C490" s="98"/>
    </row>
    <row r="491">
      <c r="C491" s="98"/>
    </row>
    <row r="492">
      <c r="C492" s="98"/>
    </row>
    <row r="493">
      <c r="C493" s="98"/>
    </row>
    <row r="494">
      <c r="C494" s="98"/>
    </row>
    <row r="495">
      <c r="C495" s="98"/>
    </row>
    <row r="496">
      <c r="C496" s="98"/>
    </row>
    <row r="497">
      <c r="C497" s="98"/>
    </row>
    <row r="498">
      <c r="C498" s="98"/>
    </row>
    <row r="499">
      <c r="C499" s="98"/>
    </row>
    <row r="500">
      <c r="C500" s="98"/>
    </row>
    <row r="501">
      <c r="C501" s="98"/>
    </row>
    <row r="502">
      <c r="C502" s="98"/>
    </row>
    <row r="503">
      <c r="C503" s="98"/>
    </row>
    <row r="504">
      <c r="C504" s="98"/>
    </row>
    <row r="505">
      <c r="C505" s="98"/>
    </row>
    <row r="506">
      <c r="C506" s="98"/>
    </row>
    <row r="507">
      <c r="C507" s="98"/>
    </row>
    <row r="508">
      <c r="C508" s="98"/>
    </row>
    <row r="509">
      <c r="C509" s="98"/>
    </row>
    <row r="510">
      <c r="C510" s="98"/>
    </row>
    <row r="511">
      <c r="C511" s="98"/>
    </row>
    <row r="512">
      <c r="C512" s="98"/>
    </row>
    <row r="513">
      <c r="C513" s="98"/>
    </row>
    <row r="514">
      <c r="C514" s="98"/>
    </row>
    <row r="515">
      <c r="C515" s="98"/>
    </row>
    <row r="516">
      <c r="C516" s="98"/>
    </row>
    <row r="517">
      <c r="C517" s="98"/>
    </row>
    <row r="518">
      <c r="C518" s="98"/>
    </row>
    <row r="519">
      <c r="C519" s="98"/>
    </row>
    <row r="520">
      <c r="C520" s="98"/>
    </row>
    <row r="521">
      <c r="C521" s="98"/>
    </row>
    <row r="522">
      <c r="C522" s="98"/>
    </row>
    <row r="523">
      <c r="C523" s="98"/>
    </row>
    <row r="524">
      <c r="C524" s="98"/>
    </row>
    <row r="525">
      <c r="C525" s="98"/>
    </row>
    <row r="526">
      <c r="C526" s="98"/>
    </row>
    <row r="527">
      <c r="C527" s="98"/>
    </row>
    <row r="528">
      <c r="C528" s="98"/>
    </row>
    <row r="529">
      <c r="C529" s="98"/>
    </row>
    <row r="530">
      <c r="C530" s="98"/>
    </row>
    <row r="531">
      <c r="C531" s="98"/>
    </row>
    <row r="532">
      <c r="C532" s="98"/>
    </row>
    <row r="533">
      <c r="C533" s="98"/>
    </row>
    <row r="534">
      <c r="C534" s="98"/>
    </row>
    <row r="535">
      <c r="C535" s="98"/>
    </row>
    <row r="536">
      <c r="C536" s="98"/>
    </row>
    <row r="537">
      <c r="C537" s="98"/>
    </row>
    <row r="538">
      <c r="C538" s="98"/>
    </row>
    <row r="539">
      <c r="C539" s="98"/>
    </row>
    <row r="540">
      <c r="C540" s="98"/>
    </row>
    <row r="541">
      <c r="C541" s="98"/>
    </row>
    <row r="542">
      <c r="C542" s="98"/>
    </row>
    <row r="543">
      <c r="C543" s="98"/>
    </row>
    <row r="544">
      <c r="C544" s="98"/>
    </row>
    <row r="545">
      <c r="C545" s="98"/>
    </row>
    <row r="546">
      <c r="C546" s="98"/>
    </row>
    <row r="547">
      <c r="C547" s="98"/>
    </row>
    <row r="548">
      <c r="C548" s="98"/>
    </row>
    <row r="549">
      <c r="C549" s="98"/>
    </row>
    <row r="550">
      <c r="C550" s="98"/>
    </row>
    <row r="551">
      <c r="C551" s="98"/>
    </row>
    <row r="552">
      <c r="C552" s="98"/>
    </row>
    <row r="553">
      <c r="C553" s="98"/>
    </row>
    <row r="554">
      <c r="C554" s="98"/>
    </row>
    <row r="555">
      <c r="C555" s="98"/>
    </row>
    <row r="556">
      <c r="C556" s="98"/>
    </row>
    <row r="557">
      <c r="C557" s="98"/>
    </row>
    <row r="558">
      <c r="C558" s="98"/>
    </row>
    <row r="559">
      <c r="C559" s="98"/>
    </row>
    <row r="560">
      <c r="C560" s="98"/>
    </row>
    <row r="561">
      <c r="C561" s="98"/>
    </row>
    <row r="562">
      <c r="C562" s="98"/>
    </row>
    <row r="563">
      <c r="C563" s="98"/>
    </row>
    <row r="564">
      <c r="C564" s="98"/>
    </row>
    <row r="565">
      <c r="C565" s="98"/>
    </row>
    <row r="566">
      <c r="C566" s="98"/>
    </row>
    <row r="567">
      <c r="C567" s="98"/>
    </row>
    <row r="568">
      <c r="C568" s="98"/>
    </row>
    <row r="569">
      <c r="C569" s="98"/>
    </row>
    <row r="570">
      <c r="C570" s="98"/>
    </row>
    <row r="571">
      <c r="C571" s="98"/>
    </row>
    <row r="572">
      <c r="C572" s="98"/>
    </row>
    <row r="573">
      <c r="C573" s="98"/>
    </row>
    <row r="574">
      <c r="C574" s="98"/>
    </row>
    <row r="575">
      <c r="C575" s="98"/>
    </row>
    <row r="576">
      <c r="C576" s="98"/>
    </row>
    <row r="577">
      <c r="C577" s="98"/>
    </row>
    <row r="578">
      <c r="C578" s="98"/>
    </row>
    <row r="579">
      <c r="C579" s="98"/>
    </row>
    <row r="580">
      <c r="C580" s="98"/>
    </row>
    <row r="581">
      <c r="C581" s="98"/>
    </row>
    <row r="582">
      <c r="C582" s="98"/>
    </row>
    <row r="583">
      <c r="C583" s="98"/>
    </row>
    <row r="584">
      <c r="C584" s="98"/>
    </row>
    <row r="585">
      <c r="C585" s="98"/>
    </row>
    <row r="586">
      <c r="C586" s="98"/>
    </row>
    <row r="587">
      <c r="C587" s="98"/>
    </row>
    <row r="588">
      <c r="C588" s="98"/>
    </row>
    <row r="589">
      <c r="C589" s="98"/>
    </row>
    <row r="590">
      <c r="C590" s="98"/>
    </row>
    <row r="591">
      <c r="C591" s="98"/>
    </row>
    <row r="592">
      <c r="C592" s="98"/>
    </row>
    <row r="593">
      <c r="C593" s="98"/>
    </row>
    <row r="594">
      <c r="C594" s="98"/>
    </row>
    <row r="595">
      <c r="C595" s="98"/>
    </row>
    <row r="596">
      <c r="C596" s="98"/>
    </row>
    <row r="597">
      <c r="C597" s="98"/>
    </row>
    <row r="598">
      <c r="C598" s="98"/>
    </row>
    <row r="599">
      <c r="C599" s="98"/>
    </row>
    <row r="600">
      <c r="C600" s="98"/>
    </row>
    <row r="601">
      <c r="C601" s="98"/>
    </row>
    <row r="602">
      <c r="C602" s="98"/>
    </row>
    <row r="603">
      <c r="C603" s="98"/>
    </row>
    <row r="604">
      <c r="C604" s="98"/>
    </row>
    <row r="605">
      <c r="C605" s="98"/>
    </row>
    <row r="606">
      <c r="C606" s="98"/>
    </row>
    <row r="607">
      <c r="C607" s="98"/>
    </row>
    <row r="608">
      <c r="C608" s="98"/>
    </row>
    <row r="609">
      <c r="C609" s="98"/>
    </row>
    <row r="610">
      <c r="C610" s="98"/>
    </row>
    <row r="611">
      <c r="C611" s="98"/>
    </row>
    <row r="612">
      <c r="C612" s="98"/>
    </row>
    <row r="613">
      <c r="C613" s="98"/>
    </row>
    <row r="614">
      <c r="C614" s="98"/>
    </row>
    <row r="615">
      <c r="C615" s="98"/>
    </row>
    <row r="616">
      <c r="C616" s="98"/>
    </row>
    <row r="617">
      <c r="C617" s="98"/>
    </row>
    <row r="618">
      <c r="C618" s="98"/>
    </row>
    <row r="619">
      <c r="C619" s="98"/>
    </row>
    <row r="620">
      <c r="C620" s="98"/>
    </row>
    <row r="621">
      <c r="C621" s="98"/>
    </row>
    <row r="622">
      <c r="C622" s="98"/>
    </row>
    <row r="623">
      <c r="C623" s="98"/>
    </row>
    <row r="624">
      <c r="C624" s="98"/>
    </row>
    <row r="625">
      <c r="C625" s="98"/>
    </row>
    <row r="626">
      <c r="C626" s="98"/>
    </row>
    <row r="627">
      <c r="C627" s="98"/>
    </row>
    <row r="628">
      <c r="C628" s="98"/>
    </row>
    <row r="629">
      <c r="C629" s="98"/>
    </row>
    <row r="630">
      <c r="C630" s="98"/>
    </row>
    <row r="631">
      <c r="C631" s="98"/>
    </row>
    <row r="632">
      <c r="C632" s="98"/>
    </row>
    <row r="633">
      <c r="C633" s="98"/>
    </row>
    <row r="634">
      <c r="C634" s="98"/>
    </row>
    <row r="635">
      <c r="C635" s="98"/>
    </row>
    <row r="636">
      <c r="C636" s="98"/>
    </row>
    <row r="637">
      <c r="C637" s="98"/>
    </row>
    <row r="638">
      <c r="C638" s="98"/>
    </row>
    <row r="639">
      <c r="C639" s="98"/>
    </row>
    <row r="640">
      <c r="C640" s="98"/>
    </row>
    <row r="641">
      <c r="C641" s="98"/>
    </row>
    <row r="642">
      <c r="C642" s="98"/>
    </row>
    <row r="643">
      <c r="C643" s="98"/>
    </row>
    <row r="644">
      <c r="C644" s="98"/>
    </row>
    <row r="645">
      <c r="C645" s="98"/>
    </row>
    <row r="646">
      <c r="C646" s="98"/>
    </row>
    <row r="647">
      <c r="C647" s="98"/>
    </row>
    <row r="648">
      <c r="C648" s="98"/>
    </row>
    <row r="649">
      <c r="C649" s="98"/>
    </row>
    <row r="650">
      <c r="C650" s="98"/>
    </row>
    <row r="651">
      <c r="C651" s="98"/>
    </row>
    <row r="652">
      <c r="C652" s="98"/>
    </row>
    <row r="653">
      <c r="C653" s="98"/>
    </row>
    <row r="654">
      <c r="C654" s="98"/>
    </row>
    <row r="655">
      <c r="C655" s="98"/>
    </row>
    <row r="656">
      <c r="C656" s="98"/>
    </row>
    <row r="657">
      <c r="C657" s="98"/>
    </row>
    <row r="658">
      <c r="C658" s="98"/>
    </row>
    <row r="659">
      <c r="C659" s="98"/>
    </row>
    <row r="660">
      <c r="C660" s="98"/>
    </row>
    <row r="661">
      <c r="C661" s="98"/>
    </row>
    <row r="662">
      <c r="C662" s="98"/>
    </row>
    <row r="663">
      <c r="C663" s="98"/>
    </row>
    <row r="664">
      <c r="C664" s="98"/>
    </row>
    <row r="665">
      <c r="C665" s="98"/>
    </row>
    <row r="666">
      <c r="C666" s="98"/>
    </row>
    <row r="667">
      <c r="C667" s="98"/>
    </row>
    <row r="668">
      <c r="C668" s="98"/>
    </row>
    <row r="669">
      <c r="C669" s="98"/>
    </row>
    <row r="670">
      <c r="C670" s="98"/>
    </row>
    <row r="671">
      <c r="C671" s="98"/>
    </row>
    <row r="672">
      <c r="C672" s="98"/>
    </row>
    <row r="673">
      <c r="C673" s="98"/>
    </row>
    <row r="674">
      <c r="C674" s="98"/>
    </row>
    <row r="675">
      <c r="C675" s="98"/>
    </row>
    <row r="676">
      <c r="C676" s="98"/>
    </row>
    <row r="677">
      <c r="C677" s="98"/>
    </row>
    <row r="678">
      <c r="C678" s="98"/>
    </row>
    <row r="679">
      <c r="C679" s="98"/>
    </row>
    <row r="680">
      <c r="C680" s="98"/>
    </row>
    <row r="681">
      <c r="C681" s="98"/>
    </row>
    <row r="682">
      <c r="C682" s="98"/>
    </row>
    <row r="683">
      <c r="C683" s="98"/>
    </row>
    <row r="684">
      <c r="C684" s="98"/>
    </row>
    <row r="685">
      <c r="C685" s="98"/>
    </row>
    <row r="686">
      <c r="C686" s="98"/>
    </row>
    <row r="687">
      <c r="C687" s="98"/>
    </row>
    <row r="688">
      <c r="C688" s="98"/>
    </row>
    <row r="689">
      <c r="C689" s="98"/>
    </row>
    <row r="690">
      <c r="C690" s="98"/>
    </row>
    <row r="691">
      <c r="C691" s="98"/>
    </row>
    <row r="692">
      <c r="C692" s="98"/>
    </row>
    <row r="693">
      <c r="C693" s="98"/>
    </row>
    <row r="694">
      <c r="C694" s="98"/>
    </row>
    <row r="695">
      <c r="C695" s="98"/>
    </row>
    <row r="696">
      <c r="C696" s="98"/>
    </row>
    <row r="697">
      <c r="C697" s="98"/>
    </row>
    <row r="698">
      <c r="C698" s="98"/>
    </row>
    <row r="699">
      <c r="C699" s="98"/>
    </row>
    <row r="700">
      <c r="C700" s="98"/>
    </row>
    <row r="701">
      <c r="C701" s="98"/>
    </row>
    <row r="702">
      <c r="C702" s="98"/>
    </row>
    <row r="703">
      <c r="C703" s="98"/>
    </row>
    <row r="704">
      <c r="C704" s="98"/>
    </row>
    <row r="705">
      <c r="C705" s="98"/>
    </row>
    <row r="706">
      <c r="C706" s="98"/>
    </row>
    <row r="707">
      <c r="C707" s="98"/>
    </row>
    <row r="708">
      <c r="C708" s="98"/>
    </row>
    <row r="709">
      <c r="C709" s="98"/>
    </row>
    <row r="710">
      <c r="C710" s="98"/>
    </row>
    <row r="711">
      <c r="C711" s="98"/>
    </row>
    <row r="712">
      <c r="C712" s="98"/>
    </row>
    <row r="713">
      <c r="C713" s="98"/>
    </row>
    <row r="714">
      <c r="C714" s="98"/>
    </row>
    <row r="715">
      <c r="C715" s="98"/>
    </row>
    <row r="716">
      <c r="C716" s="98"/>
    </row>
    <row r="717">
      <c r="C717" s="98"/>
    </row>
    <row r="718">
      <c r="C718" s="98"/>
    </row>
    <row r="719">
      <c r="C719" s="98"/>
    </row>
    <row r="720">
      <c r="C720" s="98"/>
    </row>
    <row r="721">
      <c r="C721" s="98"/>
    </row>
    <row r="722">
      <c r="C722" s="98"/>
    </row>
    <row r="723">
      <c r="C723" s="98"/>
    </row>
    <row r="724">
      <c r="C724" s="98"/>
    </row>
    <row r="725">
      <c r="C725" s="98"/>
    </row>
    <row r="726">
      <c r="C726" s="98"/>
    </row>
    <row r="727">
      <c r="C727" s="98"/>
    </row>
    <row r="728">
      <c r="C728" s="98"/>
    </row>
    <row r="729">
      <c r="C729" s="98"/>
    </row>
    <row r="730">
      <c r="C730" s="98"/>
    </row>
    <row r="731">
      <c r="C731" s="98"/>
    </row>
    <row r="732">
      <c r="C732" s="98"/>
    </row>
    <row r="733">
      <c r="C733" s="98"/>
    </row>
    <row r="734">
      <c r="C734" s="98"/>
    </row>
    <row r="735">
      <c r="C735" s="98"/>
    </row>
    <row r="736">
      <c r="C736" s="98"/>
    </row>
    <row r="737">
      <c r="C737" s="98"/>
    </row>
    <row r="738">
      <c r="C738" s="98"/>
    </row>
    <row r="739">
      <c r="C739" s="98"/>
    </row>
    <row r="740">
      <c r="C740" s="98"/>
    </row>
    <row r="741">
      <c r="C741" s="98"/>
    </row>
    <row r="742">
      <c r="C742" s="98"/>
    </row>
    <row r="743">
      <c r="C743" s="98"/>
    </row>
    <row r="744">
      <c r="C744" s="98"/>
    </row>
    <row r="745">
      <c r="C745" s="98"/>
    </row>
    <row r="746">
      <c r="C746" s="98"/>
    </row>
    <row r="747">
      <c r="C747" s="98"/>
    </row>
    <row r="748">
      <c r="C748" s="98"/>
    </row>
    <row r="749">
      <c r="C749" s="98"/>
    </row>
    <row r="750">
      <c r="C750" s="98"/>
    </row>
    <row r="751">
      <c r="C751" s="98"/>
    </row>
    <row r="752">
      <c r="C752" s="98"/>
    </row>
    <row r="753">
      <c r="C753" s="98"/>
    </row>
    <row r="754">
      <c r="C754" s="98"/>
    </row>
    <row r="755">
      <c r="C755" s="98"/>
    </row>
    <row r="756">
      <c r="C756" s="98"/>
    </row>
    <row r="757">
      <c r="C757" s="98"/>
    </row>
    <row r="758">
      <c r="C758" s="98"/>
    </row>
    <row r="759">
      <c r="C759" s="98"/>
    </row>
    <row r="760">
      <c r="C760" s="98"/>
    </row>
    <row r="761">
      <c r="C761" s="98"/>
    </row>
    <row r="762">
      <c r="C762" s="98"/>
    </row>
    <row r="763">
      <c r="C763" s="98"/>
    </row>
    <row r="764">
      <c r="C764" s="98"/>
    </row>
    <row r="765">
      <c r="C765" s="98"/>
    </row>
    <row r="766">
      <c r="C766" s="98"/>
    </row>
    <row r="767">
      <c r="C767" s="98"/>
    </row>
    <row r="768">
      <c r="C768" s="98"/>
    </row>
    <row r="769">
      <c r="C769" s="98"/>
    </row>
    <row r="770">
      <c r="C770" s="98"/>
    </row>
    <row r="771">
      <c r="C771" s="98"/>
    </row>
    <row r="772">
      <c r="C772" s="98"/>
    </row>
    <row r="773">
      <c r="C773" s="98"/>
    </row>
    <row r="774">
      <c r="C774" s="98"/>
    </row>
    <row r="775">
      <c r="C775" s="98"/>
    </row>
    <row r="776">
      <c r="C776" s="98"/>
    </row>
    <row r="777">
      <c r="C777" s="98"/>
    </row>
    <row r="778">
      <c r="C778" s="98"/>
    </row>
    <row r="779">
      <c r="C779" s="98"/>
    </row>
    <row r="780">
      <c r="C780" s="98"/>
    </row>
    <row r="781">
      <c r="C781" s="98"/>
    </row>
    <row r="782">
      <c r="C782" s="98"/>
    </row>
    <row r="783">
      <c r="C783" s="98"/>
    </row>
    <row r="784">
      <c r="C784" s="98"/>
    </row>
    <row r="785">
      <c r="C785" s="98"/>
    </row>
    <row r="786">
      <c r="C786" s="98"/>
    </row>
    <row r="787">
      <c r="C787" s="98"/>
    </row>
    <row r="788">
      <c r="C788" s="98"/>
    </row>
    <row r="789">
      <c r="C789" s="98"/>
    </row>
    <row r="790">
      <c r="C790" s="98"/>
    </row>
    <row r="791">
      <c r="C791" s="98"/>
    </row>
    <row r="792">
      <c r="C792" s="98"/>
    </row>
    <row r="793">
      <c r="C793" s="98"/>
    </row>
    <row r="794">
      <c r="C794" s="98"/>
    </row>
    <row r="795">
      <c r="C795" s="98"/>
    </row>
    <row r="796">
      <c r="C796" s="98"/>
    </row>
    <row r="797">
      <c r="C797" s="98"/>
    </row>
    <row r="798">
      <c r="C798" s="98"/>
    </row>
    <row r="799">
      <c r="C799" s="98"/>
    </row>
    <row r="800">
      <c r="C800" s="98"/>
    </row>
    <row r="801">
      <c r="C801" s="98"/>
    </row>
    <row r="802">
      <c r="C802" s="98"/>
    </row>
    <row r="803">
      <c r="C803" s="98"/>
    </row>
    <row r="804">
      <c r="C804" s="98"/>
    </row>
    <row r="805">
      <c r="C805" s="98"/>
    </row>
    <row r="806">
      <c r="C806" s="98"/>
    </row>
    <row r="807">
      <c r="C807" s="98"/>
    </row>
    <row r="808">
      <c r="C808" s="98"/>
    </row>
    <row r="809">
      <c r="C809" s="98"/>
    </row>
    <row r="810">
      <c r="C810" s="98"/>
    </row>
    <row r="811">
      <c r="C811" s="98"/>
    </row>
    <row r="812">
      <c r="C812" s="98"/>
    </row>
    <row r="813">
      <c r="C813" s="98"/>
    </row>
    <row r="814">
      <c r="C814" s="98"/>
    </row>
    <row r="815">
      <c r="C815" s="98"/>
    </row>
    <row r="816">
      <c r="C816" s="98"/>
    </row>
    <row r="817">
      <c r="C817" s="98"/>
    </row>
    <row r="818">
      <c r="C818" s="98"/>
    </row>
    <row r="819">
      <c r="C819" s="98"/>
    </row>
    <row r="820">
      <c r="C820" s="98"/>
    </row>
    <row r="821">
      <c r="C821" s="98"/>
    </row>
    <row r="822">
      <c r="C822" s="98"/>
    </row>
    <row r="823">
      <c r="C823" s="98"/>
    </row>
    <row r="824">
      <c r="C824" s="98"/>
    </row>
    <row r="825">
      <c r="C825" s="98"/>
    </row>
    <row r="826">
      <c r="C826" s="98"/>
    </row>
    <row r="827">
      <c r="C827" s="98"/>
    </row>
    <row r="828">
      <c r="C828" s="98"/>
    </row>
    <row r="829">
      <c r="C829" s="98"/>
    </row>
    <row r="830">
      <c r="C830" s="98"/>
    </row>
    <row r="831">
      <c r="C831" s="98"/>
    </row>
    <row r="832">
      <c r="C832" s="98"/>
    </row>
    <row r="833">
      <c r="C833" s="98"/>
    </row>
    <row r="834">
      <c r="C834" s="98"/>
    </row>
    <row r="835">
      <c r="C835" s="98"/>
    </row>
    <row r="836">
      <c r="C836" s="98"/>
    </row>
    <row r="837">
      <c r="C837" s="98"/>
    </row>
    <row r="838">
      <c r="C838" s="98"/>
    </row>
    <row r="839">
      <c r="C839" s="98"/>
    </row>
    <row r="840">
      <c r="C840" s="98"/>
    </row>
    <row r="841">
      <c r="C841" s="98"/>
    </row>
    <row r="842">
      <c r="C842" s="98"/>
    </row>
    <row r="843">
      <c r="C843" s="98"/>
    </row>
    <row r="844">
      <c r="C844" s="98"/>
    </row>
    <row r="845">
      <c r="C845" s="98"/>
    </row>
    <row r="846">
      <c r="C846" s="98"/>
    </row>
    <row r="847">
      <c r="C847" s="98"/>
    </row>
    <row r="848">
      <c r="C848" s="98"/>
    </row>
    <row r="849">
      <c r="C849" s="98"/>
    </row>
    <row r="850">
      <c r="C850" s="98"/>
    </row>
    <row r="851">
      <c r="C851" s="98"/>
    </row>
    <row r="852">
      <c r="C852" s="98"/>
    </row>
    <row r="853">
      <c r="C853" s="98"/>
    </row>
    <row r="854">
      <c r="C854" s="98"/>
    </row>
    <row r="855">
      <c r="C855" s="98"/>
    </row>
    <row r="856">
      <c r="C856" s="98"/>
    </row>
    <row r="857">
      <c r="C857" s="98"/>
    </row>
    <row r="858">
      <c r="C858" s="98"/>
    </row>
    <row r="859">
      <c r="C859" s="98"/>
    </row>
    <row r="860">
      <c r="C860" s="98"/>
    </row>
    <row r="861">
      <c r="C861" s="98"/>
    </row>
    <row r="862">
      <c r="C862" s="98"/>
    </row>
    <row r="863">
      <c r="C863" s="98"/>
    </row>
    <row r="864">
      <c r="C864" s="98"/>
    </row>
    <row r="865">
      <c r="C865" s="98"/>
    </row>
    <row r="866">
      <c r="C866" s="98"/>
    </row>
    <row r="867">
      <c r="C867" s="98"/>
    </row>
    <row r="868">
      <c r="C868" s="98"/>
    </row>
    <row r="869">
      <c r="C869" s="98"/>
    </row>
    <row r="870">
      <c r="C870" s="98"/>
    </row>
    <row r="871">
      <c r="C871" s="98"/>
    </row>
    <row r="872">
      <c r="C872" s="98"/>
    </row>
    <row r="873">
      <c r="C873" s="98"/>
    </row>
    <row r="874">
      <c r="C874" s="98"/>
    </row>
    <row r="875">
      <c r="C875" s="98"/>
    </row>
    <row r="876">
      <c r="C876" s="98"/>
    </row>
    <row r="877">
      <c r="C877" s="98"/>
    </row>
    <row r="878">
      <c r="C878" s="98"/>
    </row>
    <row r="879">
      <c r="C879" s="98"/>
    </row>
    <row r="880">
      <c r="C880" s="98"/>
    </row>
    <row r="881">
      <c r="C881" s="98"/>
    </row>
    <row r="882">
      <c r="C882" s="98"/>
    </row>
    <row r="883">
      <c r="C883" s="98"/>
    </row>
    <row r="884">
      <c r="C884" s="98"/>
    </row>
    <row r="885">
      <c r="C885" s="98"/>
    </row>
    <row r="886">
      <c r="C886" s="98"/>
    </row>
    <row r="887">
      <c r="C887" s="98"/>
    </row>
    <row r="888">
      <c r="C888" s="98"/>
    </row>
    <row r="889">
      <c r="C889" s="98"/>
    </row>
    <row r="890">
      <c r="C890" s="98"/>
    </row>
    <row r="891">
      <c r="C891" s="98"/>
    </row>
    <row r="892">
      <c r="C892" s="98"/>
    </row>
    <row r="893">
      <c r="C893" s="98"/>
    </row>
    <row r="894">
      <c r="C894" s="98"/>
    </row>
    <row r="895">
      <c r="C895" s="98"/>
    </row>
    <row r="896">
      <c r="C896" s="98"/>
    </row>
    <row r="897">
      <c r="C897" s="98"/>
    </row>
    <row r="898">
      <c r="C898" s="98"/>
    </row>
    <row r="899">
      <c r="C899" s="98"/>
    </row>
    <row r="900">
      <c r="C900" s="98"/>
    </row>
    <row r="901">
      <c r="C901" s="98"/>
    </row>
    <row r="902">
      <c r="C902" s="98"/>
    </row>
    <row r="903">
      <c r="C903" s="98"/>
    </row>
    <row r="904">
      <c r="C904" s="98"/>
    </row>
    <row r="905">
      <c r="C905" s="98"/>
    </row>
    <row r="906">
      <c r="C906" s="98"/>
    </row>
    <row r="907">
      <c r="C907" s="98"/>
    </row>
    <row r="908">
      <c r="C908" s="98"/>
    </row>
    <row r="909">
      <c r="C909" s="98"/>
    </row>
    <row r="910">
      <c r="C910" s="98"/>
    </row>
    <row r="911">
      <c r="C911" s="98"/>
    </row>
    <row r="912">
      <c r="C912" s="98"/>
    </row>
    <row r="913">
      <c r="C913" s="98"/>
    </row>
    <row r="914">
      <c r="C914" s="98"/>
    </row>
    <row r="915">
      <c r="C915" s="98"/>
    </row>
    <row r="916">
      <c r="C916" s="98"/>
    </row>
    <row r="917">
      <c r="C917" s="98"/>
    </row>
    <row r="918">
      <c r="C918" s="98"/>
    </row>
    <row r="919">
      <c r="C919" s="98"/>
    </row>
    <row r="920">
      <c r="C920" s="98"/>
    </row>
    <row r="921">
      <c r="C921" s="98"/>
    </row>
    <row r="922">
      <c r="C922" s="98"/>
    </row>
    <row r="923">
      <c r="C923" s="98"/>
    </row>
    <row r="924">
      <c r="C924" s="98"/>
    </row>
    <row r="925">
      <c r="C925" s="98"/>
    </row>
    <row r="926">
      <c r="C926" s="98"/>
    </row>
    <row r="927">
      <c r="C927" s="98"/>
    </row>
    <row r="928">
      <c r="C928" s="98"/>
    </row>
    <row r="929">
      <c r="C929" s="98"/>
    </row>
    <row r="930">
      <c r="C930" s="98"/>
    </row>
    <row r="931">
      <c r="C931" s="98"/>
    </row>
    <row r="932">
      <c r="C932" s="98"/>
    </row>
    <row r="933">
      <c r="C933" s="98"/>
    </row>
    <row r="934">
      <c r="C934" s="98"/>
    </row>
    <row r="935">
      <c r="C935" s="98"/>
    </row>
    <row r="936">
      <c r="C936" s="98"/>
    </row>
    <row r="937">
      <c r="C937" s="98"/>
    </row>
    <row r="938">
      <c r="C938" s="98"/>
    </row>
    <row r="939">
      <c r="C939" s="98"/>
    </row>
    <row r="940">
      <c r="C940" s="98"/>
    </row>
    <row r="941">
      <c r="C941" s="98"/>
    </row>
    <row r="942">
      <c r="C942" s="98"/>
    </row>
    <row r="943">
      <c r="C943" s="98"/>
    </row>
    <row r="944">
      <c r="C944" s="98"/>
    </row>
    <row r="945">
      <c r="C945" s="98"/>
    </row>
    <row r="946">
      <c r="C946" s="98"/>
    </row>
    <row r="947">
      <c r="C947" s="98"/>
    </row>
    <row r="948">
      <c r="C948" s="98"/>
    </row>
    <row r="949">
      <c r="C949" s="98"/>
    </row>
    <row r="950">
      <c r="C950" s="98"/>
    </row>
    <row r="951">
      <c r="C951" s="98"/>
    </row>
    <row r="952">
      <c r="C952" s="98"/>
    </row>
    <row r="953">
      <c r="C953" s="98"/>
    </row>
    <row r="954">
      <c r="C954" s="98"/>
    </row>
    <row r="955">
      <c r="C955" s="98"/>
    </row>
    <row r="956">
      <c r="C956" s="98"/>
    </row>
    <row r="957">
      <c r="C957" s="98"/>
    </row>
    <row r="958">
      <c r="C958" s="98"/>
    </row>
    <row r="959">
      <c r="C959" s="98"/>
    </row>
    <row r="960">
      <c r="C960" s="98"/>
    </row>
    <row r="961">
      <c r="C961" s="98"/>
    </row>
    <row r="962">
      <c r="C962" s="98"/>
    </row>
    <row r="963">
      <c r="C963" s="98"/>
    </row>
    <row r="964">
      <c r="C964" s="98"/>
    </row>
    <row r="965">
      <c r="C965" s="98"/>
    </row>
    <row r="966">
      <c r="C966" s="98"/>
    </row>
    <row r="967">
      <c r="C967" s="98"/>
    </row>
    <row r="968">
      <c r="C968" s="98"/>
    </row>
    <row r="969">
      <c r="C969" s="98"/>
    </row>
    <row r="970">
      <c r="C970" s="98"/>
    </row>
    <row r="971">
      <c r="C971" s="98"/>
    </row>
    <row r="972">
      <c r="C972" s="98"/>
    </row>
    <row r="973">
      <c r="C973" s="98"/>
    </row>
    <row r="974">
      <c r="C974" s="98"/>
    </row>
    <row r="975">
      <c r="C975" s="98"/>
    </row>
    <row r="976">
      <c r="C976" s="98"/>
    </row>
    <row r="977">
      <c r="C977" s="98"/>
    </row>
    <row r="978">
      <c r="C978" s="98"/>
    </row>
    <row r="979">
      <c r="C979" s="98"/>
    </row>
    <row r="980">
      <c r="C980" s="98"/>
    </row>
    <row r="981">
      <c r="C981" s="98"/>
    </row>
    <row r="982">
      <c r="C982" s="98"/>
    </row>
    <row r="983">
      <c r="C983" s="98"/>
    </row>
    <row r="984">
      <c r="C984" s="98"/>
    </row>
    <row r="985">
      <c r="C985" s="98"/>
    </row>
    <row r="986">
      <c r="C986" s="98"/>
    </row>
    <row r="987">
      <c r="C987" s="98"/>
    </row>
    <row r="988">
      <c r="C988" s="98"/>
    </row>
    <row r="989">
      <c r="C989" s="98"/>
    </row>
    <row r="990">
      <c r="C990" s="98"/>
    </row>
    <row r="991">
      <c r="C991" s="98"/>
    </row>
    <row r="992">
      <c r="C992" s="98"/>
    </row>
    <row r="993">
      <c r="C993" s="98"/>
    </row>
    <row r="994">
      <c r="C994" s="98"/>
    </row>
    <row r="995">
      <c r="C995" s="98"/>
    </row>
    <row r="996">
      <c r="C996" s="98"/>
    </row>
    <row r="997">
      <c r="C997" s="98"/>
    </row>
    <row r="998">
      <c r="C998" s="98"/>
    </row>
    <row r="999">
      <c r="C999" s="98"/>
    </row>
    <row r="1000">
      <c r="C1000" s="98"/>
    </row>
    <row r="1001">
      <c r="C1001" s="98"/>
    </row>
    <row r="1002">
      <c r="C1002" s="98"/>
    </row>
    <row r="1003">
      <c r="C1003" s="98"/>
    </row>
    <row r="1004">
      <c r="C1004" s="98"/>
    </row>
    <row r="1005">
      <c r="C1005" s="98"/>
    </row>
    <row r="1006">
      <c r="C1006" s="98"/>
    </row>
    <row r="1007">
      <c r="C1007" s="98"/>
    </row>
    <row r="1008">
      <c r="C1008" s="9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8" t="s">
        <v>166</v>
      </c>
      <c r="B1" s="88">
        <v>20.0</v>
      </c>
    </row>
    <row r="2">
      <c r="A2" s="99" t="s">
        <v>160</v>
      </c>
      <c r="B2" s="88">
        <v>260.0</v>
      </c>
    </row>
    <row r="3">
      <c r="A3" s="88" t="s">
        <v>217</v>
      </c>
      <c r="B3" s="88">
        <v>70.0</v>
      </c>
    </row>
    <row r="4">
      <c r="A4" s="99" t="s">
        <v>213</v>
      </c>
      <c r="B4" s="88">
        <v>230.0</v>
      </c>
    </row>
    <row r="6">
      <c r="A6" s="99" t="s">
        <v>219</v>
      </c>
      <c r="B6" s="88">
        <v>250.0</v>
      </c>
    </row>
    <row r="7">
      <c r="A7" s="99" t="s">
        <v>223</v>
      </c>
      <c r="B7" s="88">
        <v>200.0</v>
      </c>
    </row>
    <row r="8">
      <c r="A8" s="88" t="s">
        <v>248</v>
      </c>
      <c r="B8" s="88">
        <v>180.0</v>
      </c>
    </row>
    <row r="9">
      <c r="A9" s="88" t="s">
        <v>195</v>
      </c>
      <c r="B9" s="88">
        <v>30.0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0F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9.38"/>
    <col customWidth="1" min="2" max="2" width="13.5"/>
    <col customWidth="1" min="3" max="37" width="3.88"/>
    <col customWidth="1" min="38" max="38" width="13.5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5.75" customHeight="1">
      <c r="A2" s="70" t="str">
        <f>'Группа 2'!J1</f>
        <v>Круг1_Игра1</v>
      </c>
      <c r="B2" s="71" t="s">
        <v>204</v>
      </c>
      <c r="C2" s="72" t="s">
        <v>205</v>
      </c>
      <c r="D2" s="73"/>
      <c r="E2" s="73"/>
      <c r="F2" s="73"/>
      <c r="G2" s="74"/>
      <c r="H2" s="72" t="s">
        <v>206</v>
      </c>
      <c r="I2" s="73"/>
      <c r="J2" s="73"/>
      <c r="K2" s="73"/>
      <c r="L2" s="74"/>
      <c r="M2" s="72" t="s">
        <v>207</v>
      </c>
      <c r="N2" s="73"/>
      <c r="O2" s="73"/>
      <c r="P2" s="73"/>
      <c r="Q2" s="74"/>
      <c r="R2" s="72" t="s">
        <v>208</v>
      </c>
      <c r="S2" s="73"/>
      <c r="T2" s="73"/>
      <c r="U2" s="73"/>
      <c r="V2" s="74"/>
      <c r="W2" s="72" t="s">
        <v>209</v>
      </c>
      <c r="X2" s="73"/>
      <c r="Y2" s="73"/>
      <c r="Z2" s="73"/>
      <c r="AA2" s="74"/>
      <c r="AB2" s="72" t="s">
        <v>210</v>
      </c>
      <c r="AC2" s="73"/>
      <c r="AD2" s="73"/>
      <c r="AE2" s="73"/>
      <c r="AF2" s="74"/>
      <c r="AG2" s="72" t="s">
        <v>211</v>
      </c>
      <c r="AH2" s="73"/>
      <c r="AI2" s="73"/>
      <c r="AJ2" s="73"/>
      <c r="AK2" s="74"/>
      <c r="AL2" s="75" t="s">
        <v>212</v>
      </c>
    </row>
    <row r="3" ht="15.75" customHeight="1">
      <c r="A3" s="76"/>
      <c r="B3" s="76"/>
      <c r="C3" s="77">
        <v>10.0</v>
      </c>
      <c r="D3" s="77">
        <v>20.0</v>
      </c>
      <c r="E3" s="77">
        <v>30.0</v>
      </c>
      <c r="F3" s="77">
        <v>40.0</v>
      </c>
      <c r="G3" s="77">
        <v>50.0</v>
      </c>
      <c r="H3" s="77">
        <v>10.0</v>
      </c>
      <c r="I3" s="77">
        <v>20.0</v>
      </c>
      <c r="J3" s="77">
        <v>30.0</v>
      </c>
      <c r="K3" s="77">
        <v>40.0</v>
      </c>
      <c r="L3" s="77">
        <v>50.0</v>
      </c>
      <c r="M3" s="77">
        <v>10.0</v>
      </c>
      <c r="N3" s="77">
        <v>20.0</v>
      </c>
      <c r="O3" s="77">
        <v>30.0</v>
      </c>
      <c r="P3" s="77">
        <v>40.0</v>
      </c>
      <c r="Q3" s="77">
        <v>50.0</v>
      </c>
      <c r="R3" s="77">
        <v>10.0</v>
      </c>
      <c r="S3" s="77">
        <v>20.0</v>
      </c>
      <c r="T3" s="77">
        <v>30.0</v>
      </c>
      <c r="U3" s="77">
        <v>40.0</v>
      </c>
      <c r="V3" s="77">
        <v>50.0</v>
      </c>
      <c r="W3" s="77">
        <v>10.0</v>
      </c>
      <c r="X3" s="77">
        <v>20.0</v>
      </c>
      <c r="Y3" s="77">
        <v>30.0</v>
      </c>
      <c r="Z3" s="77">
        <v>40.0</v>
      </c>
      <c r="AA3" s="77">
        <v>50.0</v>
      </c>
      <c r="AB3" s="77">
        <v>10.0</v>
      </c>
      <c r="AC3" s="77">
        <v>20.0</v>
      </c>
      <c r="AD3" s="77">
        <v>30.0</v>
      </c>
      <c r="AE3" s="77">
        <v>40.0</v>
      </c>
      <c r="AF3" s="77">
        <v>50.0</v>
      </c>
      <c r="AG3" s="77">
        <v>10.0</v>
      </c>
      <c r="AH3" s="77">
        <v>20.0</v>
      </c>
      <c r="AI3" s="77">
        <v>30.0</v>
      </c>
      <c r="AJ3" s="77">
        <v>40.0</v>
      </c>
      <c r="AK3" s="77">
        <v>50.0</v>
      </c>
    </row>
    <row r="4" ht="15.75" customHeight="1">
      <c r="A4" s="80" t="str">
        <f>'Группа 2'!J2</f>
        <v>Мария Корчёмкина</v>
      </c>
      <c r="B4" s="79">
        <f t="shared" ref="B4:B7" si="1">SUMPRODUCT(C4:AK4,$C$3:$AK$3)</f>
        <v>10</v>
      </c>
      <c r="C4" s="80">
        <v>1.0</v>
      </c>
      <c r="D4" s="81"/>
      <c r="E4" s="82"/>
      <c r="F4" s="82"/>
      <c r="G4" s="82"/>
      <c r="H4" s="82"/>
      <c r="I4" s="82"/>
      <c r="J4" s="82"/>
      <c r="K4" s="81"/>
      <c r="L4" s="82"/>
      <c r="M4" s="79"/>
      <c r="N4" s="81"/>
      <c r="O4" s="82"/>
      <c r="P4" s="81"/>
      <c r="Q4" s="82"/>
      <c r="R4" s="79"/>
      <c r="S4" s="82"/>
      <c r="T4" s="82"/>
      <c r="U4" s="82"/>
      <c r="V4" s="82"/>
      <c r="W4" s="82"/>
      <c r="X4" s="81"/>
      <c r="Y4" s="82"/>
      <c r="Z4" s="81"/>
      <c r="AA4" s="82"/>
      <c r="AB4" s="79"/>
      <c r="AC4" s="79"/>
      <c r="AD4" s="79"/>
      <c r="AE4" s="79"/>
      <c r="AF4" s="82"/>
      <c r="AG4" s="79"/>
      <c r="AH4" s="79"/>
      <c r="AI4" s="79"/>
      <c r="AJ4" s="79"/>
      <c r="AK4" s="82"/>
      <c r="AL4" s="75">
        <f t="shared" ref="AL4:AL7" si="2">SUMIF(C4:AK4,"&gt;0",$C$3:$AK$3)</f>
        <v>10</v>
      </c>
    </row>
    <row r="5" ht="15.75" customHeight="1">
      <c r="A5" s="80" t="str">
        <f>'Группа 2'!J3</f>
        <v>Николай Арчак</v>
      </c>
      <c r="B5" s="79">
        <f t="shared" si="1"/>
        <v>40</v>
      </c>
      <c r="C5" s="82"/>
      <c r="D5" s="83">
        <v>2.0</v>
      </c>
      <c r="E5" s="82"/>
      <c r="F5" s="82"/>
      <c r="G5" s="82"/>
      <c r="H5" s="81"/>
      <c r="I5" s="82"/>
      <c r="J5" s="79"/>
      <c r="K5" s="82"/>
      <c r="L5" s="82"/>
      <c r="M5" s="82"/>
      <c r="N5" s="82"/>
      <c r="O5" s="82"/>
      <c r="P5" s="82"/>
      <c r="Q5" s="82"/>
      <c r="R5" s="81"/>
      <c r="S5" s="81"/>
      <c r="T5" s="82"/>
      <c r="U5" s="82"/>
      <c r="V5" s="79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75">
        <f t="shared" si="2"/>
        <v>20</v>
      </c>
    </row>
    <row r="6" ht="15.75" customHeight="1">
      <c r="A6" s="80" t="str">
        <f>'Группа 2'!J4</f>
        <v>Руслан Лепшоков</v>
      </c>
      <c r="B6" s="79">
        <f t="shared" si="1"/>
        <v>90</v>
      </c>
      <c r="C6" s="82"/>
      <c r="D6" s="82"/>
      <c r="E6" s="83">
        <v>3.0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1"/>
      <c r="X6" s="82"/>
      <c r="Y6" s="81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75">
        <f t="shared" si="2"/>
        <v>30</v>
      </c>
    </row>
    <row r="7" ht="15.75" customHeight="1">
      <c r="A7" s="80" t="str">
        <f>'Группа 2'!J5</f>
        <v>Владимир Пузырев</v>
      </c>
      <c r="B7" s="79">
        <f t="shared" si="1"/>
        <v>200</v>
      </c>
      <c r="C7" s="82"/>
      <c r="D7" s="82"/>
      <c r="E7" s="82"/>
      <c r="F7" s="83">
        <v>5.0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75">
        <f t="shared" si="2"/>
        <v>40</v>
      </c>
    </row>
    <row r="8" ht="15.75" customHeight="1">
      <c r="A8" s="70" t="str">
        <f>'Группа 2'!J7</f>
        <v>Круг1_Игра2</v>
      </c>
      <c r="B8" s="71" t="s">
        <v>204</v>
      </c>
      <c r="C8" s="72" t="s">
        <v>205</v>
      </c>
      <c r="D8" s="73"/>
      <c r="E8" s="73"/>
      <c r="F8" s="73"/>
      <c r="G8" s="74"/>
      <c r="H8" s="72" t="s">
        <v>206</v>
      </c>
      <c r="I8" s="73"/>
      <c r="J8" s="73"/>
      <c r="K8" s="73"/>
      <c r="L8" s="74"/>
      <c r="M8" s="72" t="s">
        <v>207</v>
      </c>
      <c r="N8" s="73"/>
      <c r="O8" s="73"/>
      <c r="P8" s="73"/>
      <c r="Q8" s="74"/>
      <c r="R8" s="72" t="s">
        <v>208</v>
      </c>
      <c r="S8" s="73"/>
      <c r="T8" s="73"/>
      <c r="U8" s="73"/>
      <c r="V8" s="74"/>
      <c r="W8" s="72" t="s">
        <v>209</v>
      </c>
      <c r="X8" s="73"/>
      <c r="Y8" s="73"/>
      <c r="Z8" s="73"/>
      <c r="AA8" s="74"/>
      <c r="AB8" s="72" t="s">
        <v>210</v>
      </c>
      <c r="AC8" s="73"/>
      <c r="AD8" s="73"/>
      <c r="AE8" s="73"/>
      <c r="AF8" s="74"/>
      <c r="AG8" s="72" t="s">
        <v>211</v>
      </c>
      <c r="AH8" s="73"/>
      <c r="AI8" s="73"/>
      <c r="AJ8" s="73"/>
      <c r="AK8" s="74"/>
      <c r="AL8" s="75" t="s">
        <v>212</v>
      </c>
    </row>
    <row r="9" ht="15.75" customHeight="1">
      <c r="A9" s="76"/>
      <c r="B9" s="76"/>
      <c r="C9" s="77">
        <v>10.0</v>
      </c>
      <c r="D9" s="77">
        <v>20.0</v>
      </c>
      <c r="E9" s="77">
        <v>30.0</v>
      </c>
      <c r="F9" s="77">
        <v>40.0</v>
      </c>
      <c r="G9" s="77">
        <v>50.0</v>
      </c>
      <c r="H9" s="77">
        <v>10.0</v>
      </c>
      <c r="I9" s="77">
        <v>20.0</v>
      </c>
      <c r="J9" s="77">
        <v>30.0</v>
      </c>
      <c r="K9" s="77">
        <v>40.0</v>
      </c>
      <c r="L9" s="77">
        <v>50.0</v>
      </c>
      <c r="M9" s="77">
        <v>10.0</v>
      </c>
      <c r="N9" s="77">
        <v>20.0</v>
      </c>
      <c r="O9" s="77">
        <v>30.0</v>
      </c>
      <c r="P9" s="77">
        <v>40.0</v>
      </c>
      <c r="Q9" s="77">
        <v>50.0</v>
      </c>
      <c r="R9" s="77">
        <v>10.0</v>
      </c>
      <c r="S9" s="77">
        <v>20.0</v>
      </c>
      <c r="T9" s="77">
        <v>30.0</v>
      </c>
      <c r="U9" s="77">
        <v>40.0</v>
      </c>
      <c r="V9" s="77">
        <v>50.0</v>
      </c>
      <c r="W9" s="77">
        <v>10.0</v>
      </c>
      <c r="X9" s="77">
        <v>20.0</v>
      </c>
      <c r="Y9" s="77">
        <v>30.0</v>
      </c>
      <c r="Z9" s="77">
        <v>40.0</v>
      </c>
      <c r="AA9" s="77">
        <v>50.0</v>
      </c>
      <c r="AB9" s="77">
        <v>10.0</v>
      </c>
      <c r="AC9" s="77">
        <v>20.0</v>
      </c>
      <c r="AD9" s="77">
        <v>30.0</v>
      </c>
      <c r="AE9" s="77">
        <v>40.0</v>
      </c>
      <c r="AF9" s="77">
        <v>50.0</v>
      </c>
      <c r="AG9" s="77">
        <v>10.0</v>
      </c>
      <c r="AH9" s="77">
        <v>20.0</v>
      </c>
      <c r="AI9" s="77">
        <v>30.0</v>
      </c>
      <c r="AJ9" s="77">
        <v>40.0</v>
      </c>
      <c r="AK9" s="77">
        <v>50.0</v>
      </c>
    </row>
    <row r="10" ht="15.75" customHeight="1">
      <c r="A10" s="79" t="str">
        <f>'Группа 2'!J8</f>
        <v>Вадим Барановский</v>
      </c>
      <c r="B10" s="79">
        <f t="shared" ref="B10:B13" si="3">SUMPRODUCT(C10:AK10,$C$3:$AK$3)</f>
        <v>150</v>
      </c>
      <c r="C10" s="80">
        <v>1.0</v>
      </c>
      <c r="D10" s="81"/>
      <c r="E10" s="83">
        <v>1.0</v>
      </c>
      <c r="F10" s="82"/>
      <c r="G10" s="82"/>
      <c r="H10" s="83">
        <v>1.0</v>
      </c>
      <c r="I10" s="83">
        <v>1.0</v>
      </c>
      <c r="J10" s="82"/>
      <c r="K10" s="81"/>
      <c r="L10" s="82"/>
      <c r="M10" s="79"/>
      <c r="N10" s="81"/>
      <c r="O10" s="82"/>
      <c r="P10" s="81"/>
      <c r="Q10" s="82"/>
      <c r="R10" s="79"/>
      <c r="S10" s="82"/>
      <c r="T10" s="82"/>
      <c r="U10" s="82"/>
      <c r="V10" s="82"/>
      <c r="W10" s="82"/>
      <c r="X10" s="81"/>
      <c r="Y10" s="82"/>
      <c r="Z10" s="84">
        <v>1.0</v>
      </c>
      <c r="AA10" s="82"/>
      <c r="AB10" s="79"/>
      <c r="AC10" s="79"/>
      <c r="AD10" s="79"/>
      <c r="AE10" s="79"/>
      <c r="AF10" s="82"/>
      <c r="AG10" s="79"/>
      <c r="AH10" s="79"/>
      <c r="AI10" s="79"/>
      <c r="AJ10" s="80">
        <v>1.0</v>
      </c>
      <c r="AK10" s="82"/>
      <c r="AL10" s="75">
        <f t="shared" ref="AL10:AL13" si="4">SUMIF(C10:AK10,"&gt;0",$C$3:$AK$3)</f>
        <v>150</v>
      </c>
    </row>
    <row r="11" ht="15.75" customHeight="1">
      <c r="A11" s="79" t="str">
        <f>'Группа 2'!J9</f>
        <v>Андрей Романчев</v>
      </c>
      <c r="B11" s="79">
        <f t="shared" si="3"/>
        <v>120</v>
      </c>
      <c r="C11" s="82"/>
      <c r="D11" s="82"/>
      <c r="E11" s="82"/>
      <c r="F11" s="82"/>
      <c r="G11" s="82"/>
      <c r="H11" s="81"/>
      <c r="I11" s="82"/>
      <c r="J11" s="79"/>
      <c r="K11" s="82"/>
      <c r="L11" s="82"/>
      <c r="M11" s="82"/>
      <c r="N11" s="82"/>
      <c r="O11" s="83">
        <v>1.0</v>
      </c>
      <c r="P11" s="82"/>
      <c r="Q11" s="82"/>
      <c r="R11" s="84">
        <v>1.0</v>
      </c>
      <c r="S11" s="81"/>
      <c r="T11" s="83">
        <v>1.0</v>
      </c>
      <c r="U11" s="82"/>
      <c r="V11" s="79"/>
      <c r="W11" s="82"/>
      <c r="X11" s="82"/>
      <c r="Y11" s="82"/>
      <c r="Z11" s="82"/>
      <c r="AA11" s="82"/>
      <c r="AB11" s="83">
        <v>1.0</v>
      </c>
      <c r="AC11" s="83">
        <v>1.0</v>
      </c>
      <c r="AD11" s="82"/>
      <c r="AE11" s="82"/>
      <c r="AF11" s="82"/>
      <c r="AG11" s="82"/>
      <c r="AH11" s="83">
        <v>1.0</v>
      </c>
      <c r="AI11" s="82"/>
      <c r="AJ11" s="82"/>
      <c r="AK11" s="82"/>
      <c r="AL11" s="75">
        <f t="shared" si="4"/>
        <v>120</v>
      </c>
    </row>
    <row r="12" ht="15.75" customHeight="1">
      <c r="A12" s="79" t="str">
        <f>'Группа 2'!J10</f>
        <v>Слава Бельков</v>
      </c>
      <c r="B12" s="79">
        <f t="shared" si="3"/>
        <v>50</v>
      </c>
      <c r="C12" s="82"/>
      <c r="D12" s="82"/>
      <c r="E12" s="82"/>
      <c r="F12" s="82"/>
      <c r="G12" s="82"/>
      <c r="H12" s="82"/>
      <c r="I12" s="83">
        <v>-1.0</v>
      </c>
      <c r="J12" s="82"/>
      <c r="K12" s="82"/>
      <c r="L12" s="82"/>
      <c r="M12" s="83">
        <v>1.0</v>
      </c>
      <c r="N12" s="82"/>
      <c r="O12" s="82"/>
      <c r="P12" s="82"/>
      <c r="Q12" s="82"/>
      <c r="R12" s="82"/>
      <c r="S12" s="83">
        <v>1.0</v>
      </c>
      <c r="T12" s="82"/>
      <c r="U12" s="82"/>
      <c r="V12" s="82"/>
      <c r="W12" s="84">
        <v>1.0</v>
      </c>
      <c r="X12" s="82"/>
      <c r="Y12" s="84">
        <v>1.0</v>
      </c>
      <c r="Z12" s="83">
        <v>-1.0</v>
      </c>
      <c r="AA12" s="82"/>
      <c r="AB12" s="82"/>
      <c r="AC12" s="82"/>
      <c r="AD12" s="83">
        <v>1.0</v>
      </c>
      <c r="AE12" s="82"/>
      <c r="AF12" s="82"/>
      <c r="AG12" s="83">
        <v>1.0</v>
      </c>
      <c r="AH12" s="82"/>
      <c r="AI12" s="82"/>
      <c r="AJ12" s="82"/>
      <c r="AK12" s="82"/>
      <c r="AL12" s="75">
        <f t="shared" si="4"/>
        <v>110</v>
      </c>
    </row>
    <row r="13" ht="15.75" customHeight="1">
      <c r="A13" s="79" t="str">
        <f>'Группа 2'!J11</f>
        <v>Александр Иванов</v>
      </c>
      <c r="B13" s="79">
        <f t="shared" si="3"/>
        <v>70</v>
      </c>
      <c r="C13" s="82"/>
      <c r="D13" s="83">
        <v>1.0</v>
      </c>
      <c r="E13" s="82"/>
      <c r="F13" s="82"/>
      <c r="G13" s="82"/>
      <c r="H13" s="82"/>
      <c r="I13" s="82"/>
      <c r="J13" s="83">
        <v>1.0</v>
      </c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>
        <v>1.0</v>
      </c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75">
        <f t="shared" si="4"/>
        <v>70</v>
      </c>
    </row>
    <row r="14" ht="15.75" customHeight="1">
      <c r="A14" s="70" t="str">
        <f>'Группа 2'!J13</f>
        <v>Круг1_Игра3</v>
      </c>
      <c r="B14" s="71" t="s">
        <v>204</v>
      </c>
      <c r="C14" s="72" t="s">
        <v>205</v>
      </c>
      <c r="D14" s="73"/>
      <c r="E14" s="73"/>
      <c r="F14" s="73"/>
      <c r="G14" s="74"/>
      <c r="H14" s="72" t="s">
        <v>206</v>
      </c>
      <c r="I14" s="73"/>
      <c r="J14" s="73"/>
      <c r="K14" s="73"/>
      <c r="L14" s="74"/>
      <c r="M14" s="72" t="s">
        <v>207</v>
      </c>
      <c r="N14" s="73"/>
      <c r="O14" s="73"/>
      <c r="P14" s="73"/>
      <c r="Q14" s="74"/>
      <c r="R14" s="72" t="s">
        <v>208</v>
      </c>
      <c r="S14" s="73"/>
      <c r="T14" s="73"/>
      <c r="U14" s="73"/>
      <c r="V14" s="74"/>
      <c r="W14" s="72" t="s">
        <v>209</v>
      </c>
      <c r="X14" s="73"/>
      <c r="Y14" s="73"/>
      <c r="Z14" s="73"/>
      <c r="AA14" s="74"/>
      <c r="AB14" s="72" t="s">
        <v>210</v>
      </c>
      <c r="AC14" s="73"/>
      <c r="AD14" s="73"/>
      <c r="AE14" s="73"/>
      <c r="AF14" s="74"/>
      <c r="AG14" s="72" t="s">
        <v>211</v>
      </c>
      <c r="AH14" s="73"/>
      <c r="AI14" s="73"/>
      <c r="AJ14" s="73"/>
      <c r="AK14" s="74"/>
      <c r="AL14" s="75" t="s">
        <v>212</v>
      </c>
    </row>
    <row r="15" ht="15.75" customHeight="1">
      <c r="A15" s="76"/>
      <c r="B15" s="76"/>
      <c r="C15" s="77">
        <v>10.0</v>
      </c>
      <c r="D15" s="77">
        <v>20.0</v>
      </c>
      <c r="E15" s="77">
        <v>30.0</v>
      </c>
      <c r="F15" s="77">
        <v>40.0</v>
      </c>
      <c r="G15" s="77">
        <v>50.0</v>
      </c>
      <c r="H15" s="77">
        <v>10.0</v>
      </c>
      <c r="I15" s="77">
        <v>20.0</v>
      </c>
      <c r="J15" s="77">
        <v>30.0</v>
      </c>
      <c r="K15" s="77">
        <v>40.0</v>
      </c>
      <c r="L15" s="77">
        <v>50.0</v>
      </c>
      <c r="M15" s="77">
        <v>10.0</v>
      </c>
      <c r="N15" s="77">
        <v>20.0</v>
      </c>
      <c r="O15" s="77">
        <v>30.0</v>
      </c>
      <c r="P15" s="77">
        <v>40.0</v>
      </c>
      <c r="Q15" s="77">
        <v>50.0</v>
      </c>
      <c r="R15" s="77">
        <v>10.0</v>
      </c>
      <c r="S15" s="77">
        <v>20.0</v>
      </c>
      <c r="T15" s="77">
        <v>30.0</v>
      </c>
      <c r="U15" s="77">
        <v>40.0</v>
      </c>
      <c r="V15" s="77">
        <v>50.0</v>
      </c>
      <c r="W15" s="77">
        <v>10.0</v>
      </c>
      <c r="X15" s="77">
        <v>20.0</v>
      </c>
      <c r="Y15" s="77">
        <v>30.0</v>
      </c>
      <c r="Z15" s="77">
        <v>40.0</v>
      </c>
      <c r="AA15" s="77">
        <v>50.0</v>
      </c>
      <c r="AB15" s="77">
        <v>10.0</v>
      </c>
      <c r="AC15" s="77">
        <v>20.0</v>
      </c>
      <c r="AD15" s="77">
        <v>30.0</v>
      </c>
      <c r="AE15" s="77">
        <v>40.0</v>
      </c>
      <c r="AF15" s="77">
        <v>50.0</v>
      </c>
      <c r="AG15" s="77">
        <v>10.0</v>
      </c>
      <c r="AH15" s="77">
        <v>20.0</v>
      </c>
      <c r="AI15" s="77">
        <v>30.0</v>
      </c>
      <c r="AJ15" s="77">
        <v>40.0</v>
      </c>
      <c r="AK15" s="77">
        <v>50.0</v>
      </c>
    </row>
    <row r="16" ht="15.75" customHeight="1">
      <c r="A16" s="79" t="str">
        <f>'Группа 2'!J14</f>
        <v>Роман Козелов</v>
      </c>
      <c r="B16" s="79">
        <f t="shared" ref="B16:B19" si="5">SUMPRODUCT(C16:AK16,$C$3:$AK$3)</f>
        <v>0</v>
      </c>
      <c r="C16" s="79"/>
      <c r="D16" s="81"/>
      <c r="E16" s="82"/>
      <c r="F16" s="82"/>
      <c r="G16" s="82"/>
      <c r="H16" s="82"/>
      <c r="I16" s="82"/>
      <c r="J16" s="82"/>
      <c r="K16" s="81"/>
      <c r="L16" s="82"/>
      <c r="M16" s="79"/>
      <c r="N16" s="81"/>
      <c r="O16" s="82"/>
      <c r="P16" s="81"/>
      <c r="Q16" s="82"/>
      <c r="R16" s="79"/>
      <c r="S16" s="82"/>
      <c r="T16" s="82"/>
      <c r="U16" s="82"/>
      <c r="V16" s="82"/>
      <c r="W16" s="82"/>
      <c r="X16" s="81"/>
      <c r="Y16" s="82"/>
      <c r="Z16" s="81"/>
      <c r="AA16" s="82"/>
      <c r="AB16" s="79"/>
      <c r="AC16" s="79"/>
      <c r="AD16" s="79"/>
      <c r="AE16" s="79"/>
      <c r="AF16" s="82"/>
      <c r="AG16" s="79"/>
      <c r="AH16" s="79"/>
      <c r="AI16" s="79"/>
      <c r="AJ16" s="79"/>
      <c r="AK16" s="82"/>
      <c r="AL16" s="75">
        <f t="shared" ref="AL16:AL19" si="6">SUMIF(C16:AK16,"&gt;0",$C$3:$AK$3)</f>
        <v>0</v>
      </c>
    </row>
    <row r="17" ht="15.75" customHeight="1">
      <c r="A17" s="79" t="str">
        <f>'Группа 2'!J15</f>
        <v>Влад Сафронов </v>
      </c>
      <c r="B17" s="79">
        <f t="shared" si="5"/>
        <v>0</v>
      </c>
      <c r="C17" s="82"/>
      <c r="D17" s="82"/>
      <c r="E17" s="82"/>
      <c r="F17" s="82"/>
      <c r="G17" s="82"/>
      <c r="H17" s="81"/>
      <c r="I17" s="82"/>
      <c r="J17" s="79"/>
      <c r="K17" s="82"/>
      <c r="L17" s="82"/>
      <c r="M17" s="82"/>
      <c r="N17" s="82"/>
      <c r="O17" s="82"/>
      <c r="P17" s="82"/>
      <c r="Q17" s="82"/>
      <c r="R17" s="81"/>
      <c r="S17" s="81"/>
      <c r="T17" s="82"/>
      <c r="U17" s="82"/>
      <c r="V17" s="79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75">
        <f t="shared" si="6"/>
        <v>0</v>
      </c>
    </row>
    <row r="18" ht="15.75" customHeight="1">
      <c r="A18" s="79" t="str">
        <f>'Группа 2'!J16</f>
        <v>Василий Ковалев</v>
      </c>
      <c r="B18" s="79">
        <f t="shared" si="5"/>
        <v>0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1"/>
      <c r="X18" s="82"/>
      <c r="Y18" s="81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75">
        <f t="shared" si="6"/>
        <v>0</v>
      </c>
    </row>
    <row r="19" ht="15.75" customHeight="1">
      <c r="A19" s="79" t="str">
        <f>'Группа 2'!J17</f>
        <v>Макс Пинкусович</v>
      </c>
      <c r="B19" s="79">
        <f t="shared" si="5"/>
        <v>0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75">
        <f t="shared" si="6"/>
        <v>0</v>
      </c>
    </row>
    <row r="20" ht="15.75" customHeight="1">
      <c r="A20" s="70" t="str">
        <f>'Группа 2'!J19</f>
        <v>Круг1_Игра4</v>
      </c>
      <c r="B20" s="71" t="s">
        <v>204</v>
      </c>
      <c r="C20" s="72" t="s">
        <v>205</v>
      </c>
      <c r="D20" s="73"/>
      <c r="E20" s="73"/>
      <c r="F20" s="73"/>
      <c r="G20" s="74"/>
      <c r="H20" s="72" t="s">
        <v>206</v>
      </c>
      <c r="I20" s="73"/>
      <c r="J20" s="73"/>
      <c r="K20" s="73"/>
      <c r="L20" s="74"/>
      <c r="M20" s="72" t="s">
        <v>207</v>
      </c>
      <c r="N20" s="73"/>
      <c r="O20" s="73"/>
      <c r="P20" s="73"/>
      <c r="Q20" s="74"/>
      <c r="R20" s="72" t="s">
        <v>208</v>
      </c>
      <c r="S20" s="73"/>
      <c r="T20" s="73"/>
      <c r="U20" s="73"/>
      <c r="V20" s="74"/>
      <c r="W20" s="72" t="s">
        <v>209</v>
      </c>
      <c r="X20" s="73"/>
      <c r="Y20" s="73"/>
      <c r="Z20" s="73"/>
      <c r="AA20" s="74"/>
      <c r="AB20" s="72" t="s">
        <v>210</v>
      </c>
      <c r="AC20" s="73"/>
      <c r="AD20" s="73"/>
      <c r="AE20" s="73"/>
      <c r="AF20" s="74"/>
      <c r="AG20" s="72" t="s">
        <v>211</v>
      </c>
      <c r="AH20" s="73"/>
      <c r="AI20" s="73"/>
      <c r="AJ20" s="73"/>
      <c r="AK20" s="74"/>
      <c r="AL20" s="75" t="s">
        <v>212</v>
      </c>
    </row>
    <row r="21" ht="15.75" customHeight="1">
      <c r="A21" s="76"/>
      <c r="B21" s="76"/>
      <c r="C21" s="77">
        <v>10.0</v>
      </c>
      <c r="D21" s="77">
        <v>20.0</v>
      </c>
      <c r="E21" s="77">
        <v>30.0</v>
      </c>
      <c r="F21" s="77">
        <v>40.0</v>
      </c>
      <c r="G21" s="77">
        <v>50.0</v>
      </c>
      <c r="H21" s="77">
        <v>10.0</v>
      </c>
      <c r="I21" s="77">
        <v>20.0</v>
      </c>
      <c r="J21" s="77">
        <v>30.0</v>
      </c>
      <c r="K21" s="77">
        <v>40.0</v>
      </c>
      <c r="L21" s="77">
        <v>50.0</v>
      </c>
      <c r="M21" s="77">
        <v>10.0</v>
      </c>
      <c r="N21" s="77">
        <v>20.0</v>
      </c>
      <c r="O21" s="77">
        <v>30.0</v>
      </c>
      <c r="P21" s="77">
        <v>40.0</v>
      </c>
      <c r="Q21" s="77">
        <v>50.0</v>
      </c>
      <c r="R21" s="77">
        <v>10.0</v>
      </c>
      <c r="S21" s="77">
        <v>20.0</v>
      </c>
      <c r="T21" s="77">
        <v>30.0</v>
      </c>
      <c r="U21" s="77">
        <v>40.0</v>
      </c>
      <c r="V21" s="77">
        <v>50.0</v>
      </c>
      <c r="W21" s="77">
        <v>10.0</v>
      </c>
      <c r="X21" s="77">
        <v>20.0</v>
      </c>
      <c r="Y21" s="77">
        <v>30.0</v>
      </c>
      <c r="Z21" s="77">
        <v>40.0</v>
      </c>
      <c r="AA21" s="77">
        <v>50.0</v>
      </c>
      <c r="AB21" s="77">
        <v>10.0</v>
      </c>
      <c r="AC21" s="77">
        <v>20.0</v>
      </c>
      <c r="AD21" s="77">
        <v>30.0</v>
      </c>
      <c r="AE21" s="77">
        <v>40.0</v>
      </c>
      <c r="AF21" s="77">
        <v>50.0</v>
      </c>
      <c r="AG21" s="77">
        <v>10.0</v>
      </c>
      <c r="AH21" s="77">
        <v>20.0</v>
      </c>
      <c r="AI21" s="77">
        <v>30.0</v>
      </c>
      <c r="AJ21" s="77">
        <v>40.0</v>
      </c>
      <c r="AK21" s="77">
        <v>50.0</v>
      </c>
    </row>
    <row r="22" ht="15.75" customHeight="1">
      <c r="A22" s="79" t="str">
        <f>'Группа 2'!J20</f>
        <v>Константин Бриф</v>
      </c>
      <c r="B22" s="79">
        <f t="shared" ref="B22:B25" si="7">SUMPRODUCT(C22:AK22,$C$3:$AK$3)</f>
        <v>0</v>
      </c>
      <c r="C22" s="79"/>
      <c r="D22" s="81"/>
      <c r="E22" s="82"/>
      <c r="F22" s="82"/>
      <c r="G22" s="82"/>
      <c r="H22" s="82"/>
      <c r="I22" s="82"/>
      <c r="J22" s="82"/>
      <c r="K22" s="81"/>
      <c r="L22" s="82"/>
      <c r="M22" s="79"/>
      <c r="N22" s="81"/>
      <c r="O22" s="82"/>
      <c r="P22" s="81"/>
      <c r="Q22" s="82"/>
      <c r="R22" s="79"/>
      <c r="S22" s="82"/>
      <c r="T22" s="82"/>
      <c r="U22" s="82"/>
      <c r="V22" s="82"/>
      <c r="W22" s="82"/>
      <c r="X22" s="81"/>
      <c r="Y22" s="82"/>
      <c r="Z22" s="81"/>
      <c r="AA22" s="82"/>
      <c r="AB22" s="79"/>
      <c r="AC22" s="79"/>
      <c r="AD22" s="79"/>
      <c r="AE22" s="79"/>
      <c r="AF22" s="82"/>
      <c r="AG22" s="79"/>
      <c r="AH22" s="79"/>
      <c r="AI22" s="79"/>
      <c r="AJ22" s="79"/>
      <c r="AK22" s="82"/>
      <c r="AL22" s="75">
        <f t="shared" ref="AL22:AL25" si="8">SUMIF(C22:AK22,"&gt;0",$C$3:$AK$3)</f>
        <v>0</v>
      </c>
    </row>
    <row r="23" ht="15.75" customHeight="1">
      <c r="A23" s="79" t="str">
        <f>'Группа 2'!J21</f>
        <v>Алена Хрисанова</v>
      </c>
      <c r="B23" s="79">
        <f t="shared" si="7"/>
        <v>0</v>
      </c>
      <c r="C23" s="82"/>
      <c r="D23" s="82"/>
      <c r="E23" s="82"/>
      <c r="F23" s="82"/>
      <c r="G23" s="82"/>
      <c r="H23" s="81"/>
      <c r="I23" s="82"/>
      <c r="J23" s="79"/>
      <c r="K23" s="82"/>
      <c r="L23" s="82"/>
      <c r="M23" s="82"/>
      <c r="N23" s="82"/>
      <c r="O23" s="82"/>
      <c r="P23" s="82"/>
      <c r="Q23" s="82"/>
      <c r="R23" s="81"/>
      <c r="S23" s="81"/>
      <c r="T23" s="82"/>
      <c r="U23" s="82"/>
      <c r="V23" s="79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75">
        <f t="shared" si="8"/>
        <v>0</v>
      </c>
    </row>
    <row r="24" ht="15.75" customHeight="1">
      <c r="A24" s="79" t="str">
        <f>'Группа 2'!J22</f>
        <v>Евгений Новиков</v>
      </c>
      <c r="B24" s="79">
        <f t="shared" si="7"/>
        <v>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1"/>
      <c r="X24" s="82"/>
      <c r="Y24" s="81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75">
        <f t="shared" si="8"/>
        <v>0</v>
      </c>
    </row>
    <row r="25" ht="15.75" customHeight="1">
      <c r="A25" s="79" t="str">
        <f>'Группа 2'!J23</f>
        <v>Настя Соколова</v>
      </c>
      <c r="B25" s="79">
        <f t="shared" si="7"/>
        <v>0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75">
        <f t="shared" si="8"/>
        <v>0</v>
      </c>
    </row>
    <row r="26" ht="15.75" customHeight="1">
      <c r="A26" s="70" t="str">
        <f>'Группа 2'!N1</f>
        <v>Круг2_Игра1</v>
      </c>
      <c r="B26" s="71" t="s">
        <v>204</v>
      </c>
      <c r="C26" s="72" t="s">
        <v>205</v>
      </c>
      <c r="D26" s="73"/>
      <c r="E26" s="73"/>
      <c r="F26" s="73"/>
      <c r="G26" s="74"/>
      <c r="H26" s="72" t="s">
        <v>206</v>
      </c>
      <c r="I26" s="73"/>
      <c r="J26" s="73"/>
      <c r="K26" s="73"/>
      <c r="L26" s="74"/>
      <c r="M26" s="72" t="s">
        <v>207</v>
      </c>
      <c r="N26" s="73"/>
      <c r="O26" s="73"/>
      <c r="P26" s="73"/>
      <c r="Q26" s="74"/>
      <c r="R26" s="72" t="s">
        <v>208</v>
      </c>
      <c r="S26" s="73"/>
      <c r="T26" s="73"/>
      <c r="U26" s="73"/>
      <c r="V26" s="74"/>
      <c r="W26" s="72" t="s">
        <v>209</v>
      </c>
      <c r="X26" s="73"/>
      <c r="Y26" s="73"/>
      <c r="Z26" s="73"/>
      <c r="AA26" s="74"/>
      <c r="AB26" s="72" t="s">
        <v>210</v>
      </c>
      <c r="AC26" s="73"/>
      <c r="AD26" s="73"/>
      <c r="AE26" s="73"/>
      <c r="AF26" s="74"/>
      <c r="AG26" s="72" t="s">
        <v>211</v>
      </c>
      <c r="AH26" s="73"/>
      <c r="AI26" s="73"/>
      <c r="AJ26" s="73"/>
      <c r="AK26" s="74"/>
      <c r="AL26" s="75" t="s">
        <v>212</v>
      </c>
    </row>
    <row r="27" ht="15.75" customHeight="1">
      <c r="A27" s="76"/>
      <c r="B27" s="76"/>
      <c r="C27" s="77">
        <v>10.0</v>
      </c>
      <c r="D27" s="77">
        <v>20.0</v>
      </c>
      <c r="E27" s="77">
        <v>30.0</v>
      </c>
      <c r="F27" s="77">
        <v>40.0</v>
      </c>
      <c r="G27" s="77">
        <v>50.0</v>
      </c>
      <c r="H27" s="77">
        <v>10.0</v>
      </c>
      <c r="I27" s="77">
        <v>20.0</v>
      </c>
      <c r="J27" s="77">
        <v>30.0</v>
      </c>
      <c r="K27" s="77">
        <v>40.0</v>
      </c>
      <c r="L27" s="77">
        <v>50.0</v>
      </c>
      <c r="M27" s="77">
        <v>10.0</v>
      </c>
      <c r="N27" s="77">
        <v>20.0</v>
      </c>
      <c r="O27" s="77">
        <v>30.0</v>
      </c>
      <c r="P27" s="77">
        <v>40.0</v>
      </c>
      <c r="Q27" s="77">
        <v>50.0</v>
      </c>
      <c r="R27" s="77">
        <v>10.0</v>
      </c>
      <c r="S27" s="77">
        <v>20.0</v>
      </c>
      <c r="T27" s="77">
        <v>30.0</v>
      </c>
      <c r="U27" s="77">
        <v>40.0</v>
      </c>
      <c r="V27" s="77">
        <v>50.0</v>
      </c>
      <c r="W27" s="77">
        <v>10.0</v>
      </c>
      <c r="X27" s="77">
        <v>20.0</v>
      </c>
      <c r="Y27" s="77">
        <v>30.0</v>
      </c>
      <c r="Z27" s="77">
        <v>40.0</v>
      </c>
      <c r="AA27" s="77">
        <v>50.0</v>
      </c>
      <c r="AB27" s="77">
        <v>10.0</v>
      </c>
      <c r="AC27" s="77">
        <v>20.0</v>
      </c>
      <c r="AD27" s="77">
        <v>30.0</v>
      </c>
      <c r="AE27" s="77">
        <v>40.0</v>
      </c>
      <c r="AF27" s="77">
        <v>50.0</v>
      </c>
      <c r="AG27" s="77">
        <v>10.0</v>
      </c>
      <c r="AH27" s="77">
        <v>20.0</v>
      </c>
      <c r="AI27" s="77">
        <v>30.0</v>
      </c>
      <c r="AJ27" s="77">
        <v>40.0</v>
      </c>
      <c r="AK27" s="77">
        <v>50.0</v>
      </c>
    </row>
    <row r="28" ht="15.75" customHeight="1">
      <c r="A28" s="79" t="str">
        <f>'Группа 2'!N2</f>
        <v>Мария Корчёмкина</v>
      </c>
      <c r="B28" s="79">
        <f t="shared" ref="B28:B31" si="9">SUMPRODUCT(C28:AK28,$C$3:$AK$3)</f>
        <v>0</v>
      </c>
      <c r="C28" s="79"/>
      <c r="D28" s="81"/>
      <c r="E28" s="82"/>
      <c r="F28" s="82"/>
      <c r="G28" s="82"/>
      <c r="H28" s="82"/>
      <c r="I28" s="82"/>
      <c r="J28" s="82"/>
      <c r="K28" s="81"/>
      <c r="L28" s="82"/>
      <c r="M28" s="79"/>
      <c r="N28" s="81"/>
      <c r="O28" s="82"/>
      <c r="P28" s="81"/>
      <c r="Q28" s="82"/>
      <c r="R28" s="79"/>
      <c r="S28" s="82"/>
      <c r="T28" s="82"/>
      <c r="U28" s="82"/>
      <c r="V28" s="82"/>
      <c r="W28" s="82"/>
      <c r="X28" s="81"/>
      <c r="Y28" s="82"/>
      <c r="Z28" s="81"/>
      <c r="AA28" s="82"/>
      <c r="AB28" s="79"/>
      <c r="AC28" s="79"/>
      <c r="AD28" s="79"/>
      <c r="AE28" s="79"/>
      <c r="AF28" s="82"/>
      <c r="AG28" s="79"/>
      <c r="AH28" s="79"/>
      <c r="AI28" s="79"/>
      <c r="AJ28" s="79"/>
      <c r="AK28" s="82"/>
      <c r="AL28" s="75">
        <f t="shared" ref="AL28:AL31" si="10">SUMIF(C28:AK28,"&gt;0",$C$3:$AK$3)</f>
        <v>0</v>
      </c>
    </row>
    <row r="29" ht="15.75" customHeight="1">
      <c r="A29" s="79" t="str">
        <f>'Группа 2'!N3</f>
        <v>Вадим Барановский</v>
      </c>
      <c r="B29" s="79">
        <f t="shared" si="9"/>
        <v>0</v>
      </c>
      <c r="C29" s="82"/>
      <c r="D29" s="82"/>
      <c r="E29" s="82"/>
      <c r="F29" s="82"/>
      <c r="G29" s="82"/>
      <c r="H29" s="81"/>
      <c r="I29" s="82"/>
      <c r="J29" s="79"/>
      <c r="K29" s="82"/>
      <c r="L29" s="82"/>
      <c r="M29" s="82"/>
      <c r="N29" s="82"/>
      <c r="O29" s="82"/>
      <c r="P29" s="82"/>
      <c r="Q29" s="82"/>
      <c r="R29" s="81"/>
      <c r="S29" s="81"/>
      <c r="T29" s="82"/>
      <c r="U29" s="82"/>
      <c r="V29" s="79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75">
        <f t="shared" si="10"/>
        <v>0</v>
      </c>
    </row>
    <row r="30" ht="15.75" customHeight="1">
      <c r="A30" s="79" t="str">
        <f>'Группа 2'!N4</f>
        <v>Роман Козелов</v>
      </c>
      <c r="B30" s="79">
        <f t="shared" si="9"/>
        <v>0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1"/>
      <c r="X30" s="82"/>
      <c r="Y30" s="81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75">
        <f t="shared" si="10"/>
        <v>0</v>
      </c>
    </row>
    <row r="31" ht="15.75" customHeight="1">
      <c r="A31" s="79" t="str">
        <f>'Группа 2'!N5</f>
        <v>Константин Бриф</v>
      </c>
      <c r="B31" s="79">
        <f t="shared" si="9"/>
        <v>0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75">
        <f t="shared" si="10"/>
        <v>0</v>
      </c>
    </row>
    <row r="32" ht="15.75" customHeight="1">
      <c r="A32" s="70" t="str">
        <f>'Группа 2'!N7</f>
        <v>Круг2_Игра2</v>
      </c>
      <c r="B32" s="71" t="s">
        <v>204</v>
      </c>
      <c r="C32" s="72" t="s">
        <v>205</v>
      </c>
      <c r="D32" s="73"/>
      <c r="E32" s="73"/>
      <c r="F32" s="73"/>
      <c r="G32" s="74"/>
      <c r="H32" s="72" t="s">
        <v>206</v>
      </c>
      <c r="I32" s="73"/>
      <c r="J32" s="73"/>
      <c r="K32" s="73"/>
      <c r="L32" s="74"/>
      <c r="M32" s="72" t="s">
        <v>207</v>
      </c>
      <c r="N32" s="73"/>
      <c r="O32" s="73"/>
      <c r="P32" s="73"/>
      <c r="Q32" s="74"/>
      <c r="R32" s="72" t="s">
        <v>208</v>
      </c>
      <c r="S32" s="73"/>
      <c r="T32" s="73"/>
      <c r="U32" s="73"/>
      <c r="V32" s="74"/>
      <c r="W32" s="72" t="s">
        <v>209</v>
      </c>
      <c r="X32" s="73"/>
      <c r="Y32" s="73"/>
      <c r="Z32" s="73"/>
      <c r="AA32" s="74"/>
      <c r="AB32" s="72" t="s">
        <v>210</v>
      </c>
      <c r="AC32" s="73"/>
      <c r="AD32" s="73"/>
      <c r="AE32" s="73"/>
      <c r="AF32" s="74"/>
      <c r="AG32" s="72" t="s">
        <v>211</v>
      </c>
      <c r="AH32" s="73"/>
      <c r="AI32" s="73"/>
      <c r="AJ32" s="73"/>
      <c r="AK32" s="74"/>
      <c r="AL32" s="75" t="s">
        <v>212</v>
      </c>
    </row>
    <row r="33" ht="15.75" customHeight="1">
      <c r="A33" s="76"/>
      <c r="B33" s="76"/>
      <c r="C33" s="77">
        <v>10.0</v>
      </c>
      <c r="D33" s="77">
        <v>20.0</v>
      </c>
      <c r="E33" s="77">
        <v>30.0</v>
      </c>
      <c r="F33" s="77">
        <v>40.0</v>
      </c>
      <c r="G33" s="77">
        <v>50.0</v>
      </c>
      <c r="H33" s="77">
        <v>10.0</v>
      </c>
      <c r="I33" s="77">
        <v>20.0</v>
      </c>
      <c r="J33" s="77">
        <v>30.0</v>
      </c>
      <c r="K33" s="77">
        <v>40.0</v>
      </c>
      <c r="L33" s="77">
        <v>50.0</v>
      </c>
      <c r="M33" s="77">
        <v>10.0</v>
      </c>
      <c r="N33" s="77">
        <v>20.0</v>
      </c>
      <c r="O33" s="77">
        <v>30.0</v>
      </c>
      <c r="P33" s="77">
        <v>40.0</v>
      </c>
      <c r="Q33" s="77">
        <v>50.0</v>
      </c>
      <c r="R33" s="77">
        <v>10.0</v>
      </c>
      <c r="S33" s="77">
        <v>20.0</v>
      </c>
      <c r="T33" s="77">
        <v>30.0</v>
      </c>
      <c r="U33" s="77">
        <v>40.0</v>
      </c>
      <c r="V33" s="77">
        <v>50.0</v>
      </c>
      <c r="W33" s="77">
        <v>10.0</v>
      </c>
      <c r="X33" s="77">
        <v>20.0</v>
      </c>
      <c r="Y33" s="77">
        <v>30.0</v>
      </c>
      <c r="Z33" s="77">
        <v>40.0</v>
      </c>
      <c r="AA33" s="77">
        <v>50.0</v>
      </c>
      <c r="AB33" s="77">
        <v>10.0</v>
      </c>
      <c r="AC33" s="77">
        <v>20.0</v>
      </c>
      <c r="AD33" s="77">
        <v>30.0</v>
      </c>
      <c r="AE33" s="77">
        <v>40.0</v>
      </c>
      <c r="AF33" s="77">
        <v>50.0</v>
      </c>
      <c r="AG33" s="77">
        <v>10.0</v>
      </c>
      <c r="AH33" s="77">
        <v>20.0</v>
      </c>
      <c r="AI33" s="77">
        <v>30.0</v>
      </c>
      <c r="AJ33" s="77">
        <v>40.0</v>
      </c>
      <c r="AK33" s="77">
        <v>50.0</v>
      </c>
    </row>
    <row r="34" ht="15.75" customHeight="1">
      <c r="A34" s="79" t="str">
        <f>'Группа 2'!N8</f>
        <v>Николай Арчак</v>
      </c>
      <c r="B34" s="79">
        <f t="shared" ref="B34:B37" si="11">SUMPRODUCT(C34:AK34,$C$3:$AK$3)</f>
        <v>0</v>
      </c>
      <c r="C34" s="79"/>
      <c r="D34" s="81"/>
      <c r="E34" s="82"/>
      <c r="F34" s="82"/>
      <c r="G34" s="82"/>
      <c r="H34" s="82"/>
      <c r="I34" s="82"/>
      <c r="J34" s="82"/>
      <c r="K34" s="81"/>
      <c r="L34" s="82"/>
      <c r="M34" s="79"/>
      <c r="N34" s="81"/>
      <c r="O34" s="82"/>
      <c r="P34" s="81"/>
      <c r="Q34" s="82"/>
      <c r="R34" s="79"/>
      <c r="S34" s="82"/>
      <c r="T34" s="82"/>
      <c r="U34" s="82"/>
      <c r="V34" s="82"/>
      <c r="W34" s="82"/>
      <c r="X34" s="81"/>
      <c r="Y34" s="82"/>
      <c r="Z34" s="81"/>
      <c r="AA34" s="82"/>
      <c r="AB34" s="79"/>
      <c r="AC34" s="79"/>
      <c r="AD34" s="79"/>
      <c r="AE34" s="79"/>
      <c r="AF34" s="82"/>
      <c r="AG34" s="79"/>
      <c r="AH34" s="79"/>
      <c r="AI34" s="79"/>
      <c r="AJ34" s="79"/>
      <c r="AK34" s="82"/>
      <c r="AL34" s="75">
        <f t="shared" ref="AL34:AL37" si="12">SUMIF(C34:AK34,"&gt;0",$C$3:$AK$3)</f>
        <v>0</v>
      </c>
    </row>
    <row r="35" ht="15.75" customHeight="1">
      <c r="A35" s="79" t="str">
        <f>'Группа 2'!N9</f>
        <v>Андрей Романчев</v>
      </c>
      <c r="B35" s="79">
        <f t="shared" si="11"/>
        <v>0</v>
      </c>
      <c r="C35" s="82"/>
      <c r="D35" s="82"/>
      <c r="E35" s="82"/>
      <c r="F35" s="82"/>
      <c r="G35" s="82"/>
      <c r="H35" s="81"/>
      <c r="I35" s="82"/>
      <c r="J35" s="79"/>
      <c r="K35" s="82"/>
      <c r="L35" s="82"/>
      <c r="M35" s="82"/>
      <c r="N35" s="82"/>
      <c r="O35" s="82"/>
      <c r="P35" s="82"/>
      <c r="Q35" s="82"/>
      <c r="R35" s="81"/>
      <c r="S35" s="81"/>
      <c r="T35" s="82"/>
      <c r="U35" s="82"/>
      <c r="V35" s="79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75">
        <f t="shared" si="12"/>
        <v>0</v>
      </c>
    </row>
    <row r="36" ht="15.75" customHeight="1">
      <c r="A36" s="79" t="str">
        <f>'Группа 2'!N10</f>
        <v>Влад Сафронов </v>
      </c>
      <c r="B36" s="79">
        <f t="shared" si="11"/>
        <v>0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1"/>
      <c r="X36" s="82"/>
      <c r="Y36" s="81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75">
        <f t="shared" si="12"/>
        <v>0</v>
      </c>
    </row>
    <row r="37" ht="15.75" customHeight="1">
      <c r="A37" s="79" t="str">
        <f>'Группа 2'!N11</f>
        <v>Алена Хрисанова</v>
      </c>
      <c r="B37" s="79">
        <f t="shared" si="11"/>
        <v>0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75">
        <f t="shared" si="12"/>
        <v>0</v>
      </c>
    </row>
    <row r="38" ht="15.75" customHeight="1">
      <c r="A38" s="70" t="str">
        <f>'Группа 2'!N13</f>
        <v>Круг2_Игра3</v>
      </c>
      <c r="B38" s="71" t="s">
        <v>204</v>
      </c>
      <c r="C38" s="72" t="s">
        <v>205</v>
      </c>
      <c r="D38" s="73"/>
      <c r="E38" s="73"/>
      <c r="F38" s="73"/>
      <c r="G38" s="74"/>
      <c r="H38" s="72" t="s">
        <v>206</v>
      </c>
      <c r="I38" s="73"/>
      <c r="J38" s="73"/>
      <c r="K38" s="73"/>
      <c r="L38" s="74"/>
      <c r="M38" s="72" t="s">
        <v>207</v>
      </c>
      <c r="N38" s="73"/>
      <c r="O38" s="73"/>
      <c r="P38" s="73"/>
      <c r="Q38" s="74"/>
      <c r="R38" s="72" t="s">
        <v>208</v>
      </c>
      <c r="S38" s="73"/>
      <c r="T38" s="73"/>
      <c r="U38" s="73"/>
      <c r="V38" s="74"/>
      <c r="W38" s="72" t="s">
        <v>209</v>
      </c>
      <c r="X38" s="73"/>
      <c r="Y38" s="73"/>
      <c r="Z38" s="73"/>
      <c r="AA38" s="74"/>
      <c r="AB38" s="72" t="s">
        <v>210</v>
      </c>
      <c r="AC38" s="73"/>
      <c r="AD38" s="73"/>
      <c r="AE38" s="73"/>
      <c r="AF38" s="74"/>
      <c r="AG38" s="72" t="s">
        <v>211</v>
      </c>
      <c r="AH38" s="73"/>
      <c r="AI38" s="73"/>
      <c r="AJ38" s="73"/>
      <c r="AK38" s="74"/>
      <c r="AL38" s="75" t="s">
        <v>212</v>
      </c>
    </row>
    <row r="39" ht="15.75" customHeight="1">
      <c r="A39" s="76"/>
      <c r="B39" s="76"/>
      <c r="C39" s="77">
        <v>10.0</v>
      </c>
      <c r="D39" s="77">
        <v>20.0</v>
      </c>
      <c r="E39" s="77">
        <v>30.0</v>
      </c>
      <c r="F39" s="77">
        <v>40.0</v>
      </c>
      <c r="G39" s="77">
        <v>50.0</v>
      </c>
      <c r="H39" s="77">
        <v>10.0</v>
      </c>
      <c r="I39" s="77">
        <v>20.0</v>
      </c>
      <c r="J39" s="77">
        <v>30.0</v>
      </c>
      <c r="K39" s="77">
        <v>40.0</v>
      </c>
      <c r="L39" s="77">
        <v>50.0</v>
      </c>
      <c r="M39" s="77">
        <v>10.0</v>
      </c>
      <c r="N39" s="77">
        <v>20.0</v>
      </c>
      <c r="O39" s="77">
        <v>30.0</v>
      </c>
      <c r="P39" s="77">
        <v>40.0</v>
      </c>
      <c r="Q39" s="77">
        <v>50.0</v>
      </c>
      <c r="R39" s="77">
        <v>10.0</v>
      </c>
      <c r="S39" s="77">
        <v>20.0</v>
      </c>
      <c r="T39" s="77">
        <v>30.0</v>
      </c>
      <c r="U39" s="77">
        <v>40.0</v>
      </c>
      <c r="V39" s="77">
        <v>50.0</v>
      </c>
      <c r="W39" s="77">
        <v>10.0</v>
      </c>
      <c r="X39" s="77">
        <v>20.0</v>
      </c>
      <c r="Y39" s="77">
        <v>30.0</v>
      </c>
      <c r="Z39" s="77">
        <v>40.0</v>
      </c>
      <c r="AA39" s="77">
        <v>50.0</v>
      </c>
      <c r="AB39" s="77">
        <v>10.0</v>
      </c>
      <c r="AC39" s="77">
        <v>20.0</v>
      </c>
      <c r="AD39" s="77">
        <v>30.0</v>
      </c>
      <c r="AE39" s="77">
        <v>40.0</v>
      </c>
      <c r="AF39" s="77">
        <v>50.0</v>
      </c>
      <c r="AG39" s="77">
        <v>10.0</v>
      </c>
      <c r="AH39" s="77">
        <v>20.0</v>
      </c>
      <c r="AI39" s="77">
        <v>30.0</v>
      </c>
      <c r="AJ39" s="77">
        <v>40.0</v>
      </c>
      <c r="AK39" s="77">
        <v>50.0</v>
      </c>
    </row>
    <row r="40" ht="15.75" customHeight="1">
      <c r="A40" s="79" t="str">
        <f>'Группа 2'!N14</f>
        <v>Руслан Лепшоков</v>
      </c>
      <c r="B40" s="79">
        <f t="shared" ref="B40:B43" si="13">SUMPRODUCT(C40:AK40,$C$3:$AK$3)</f>
        <v>0</v>
      </c>
      <c r="C40" s="79"/>
      <c r="D40" s="81"/>
      <c r="E40" s="82"/>
      <c r="F40" s="82"/>
      <c r="G40" s="82"/>
      <c r="H40" s="82"/>
      <c r="I40" s="82"/>
      <c r="J40" s="82"/>
      <c r="K40" s="81"/>
      <c r="L40" s="82"/>
      <c r="M40" s="79"/>
      <c r="N40" s="81"/>
      <c r="O40" s="82"/>
      <c r="P40" s="81"/>
      <c r="Q40" s="82"/>
      <c r="R40" s="79"/>
      <c r="S40" s="82"/>
      <c r="T40" s="82"/>
      <c r="U40" s="82"/>
      <c r="V40" s="82"/>
      <c r="W40" s="82"/>
      <c r="X40" s="81"/>
      <c r="Y40" s="82"/>
      <c r="Z40" s="81"/>
      <c r="AA40" s="82"/>
      <c r="AB40" s="79"/>
      <c r="AC40" s="79"/>
      <c r="AD40" s="79"/>
      <c r="AE40" s="79"/>
      <c r="AF40" s="82"/>
      <c r="AG40" s="79"/>
      <c r="AH40" s="79"/>
      <c r="AI40" s="79"/>
      <c r="AJ40" s="79"/>
      <c r="AK40" s="82"/>
      <c r="AL40" s="75">
        <f t="shared" ref="AL40:AL43" si="14">SUMIF(C40:AK40,"&gt;0",$C$3:$AK$3)</f>
        <v>0</v>
      </c>
    </row>
    <row r="41" ht="15.75" customHeight="1">
      <c r="A41" s="79" t="str">
        <f>'Группа 2'!N15</f>
        <v>Слава Бельков</v>
      </c>
      <c r="B41" s="79">
        <f t="shared" si="13"/>
        <v>0</v>
      </c>
      <c r="C41" s="82"/>
      <c r="D41" s="82"/>
      <c r="E41" s="82"/>
      <c r="F41" s="82"/>
      <c r="G41" s="82"/>
      <c r="H41" s="81"/>
      <c r="I41" s="82"/>
      <c r="J41" s="79"/>
      <c r="K41" s="82"/>
      <c r="L41" s="82"/>
      <c r="M41" s="82"/>
      <c r="N41" s="82"/>
      <c r="O41" s="82"/>
      <c r="P41" s="82"/>
      <c r="Q41" s="82"/>
      <c r="R41" s="81"/>
      <c r="S41" s="81"/>
      <c r="T41" s="82"/>
      <c r="U41" s="82"/>
      <c r="V41" s="79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75">
        <f t="shared" si="14"/>
        <v>0</v>
      </c>
    </row>
    <row r="42" ht="15.75" customHeight="1">
      <c r="A42" s="79" t="str">
        <f>'Группа 2'!N16</f>
        <v>Василий Ковалев</v>
      </c>
      <c r="B42" s="79">
        <f t="shared" si="13"/>
        <v>0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1"/>
      <c r="X42" s="82"/>
      <c r="Y42" s="81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75">
        <f t="shared" si="14"/>
        <v>0</v>
      </c>
    </row>
    <row r="43" ht="15.75" customHeight="1">
      <c r="A43" s="79" t="str">
        <f>'Группа 2'!N17</f>
        <v>Евгений Новиков</v>
      </c>
      <c r="B43" s="79">
        <f t="shared" si="13"/>
        <v>0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75">
        <f t="shared" si="14"/>
        <v>0</v>
      </c>
    </row>
    <row r="44" ht="15.75" customHeight="1">
      <c r="A44" s="70" t="str">
        <f>'Группа 2'!N19</f>
        <v>Круг2_Игра4</v>
      </c>
      <c r="B44" s="71" t="s">
        <v>204</v>
      </c>
      <c r="C44" s="72" t="s">
        <v>205</v>
      </c>
      <c r="D44" s="73"/>
      <c r="E44" s="73"/>
      <c r="F44" s="73"/>
      <c r="G44" s="74"/>
      <c r="H44" s="72" t="s">
        <v>206</v>
      </c>
      <c r="I44" s="73"/>
      <c r="J44" s="73"/>
      <c r="K44" s="73"/>
      <c r="L44" s="74"/>
      <c r="M44" s="72" t="s">
        <v>207</v>
      </c>
      <c r="N44" s="73"/>
      <c r="O44" s="73"/>
      <c r="P44" s="73"/>
      <c r="Q44" s="74"/>
      <c r="R44" s="72" t="s">
        <v>208</v>
      </c>
      <c r="S44" s="73"/>
      <c r="T44" s="73"/>
      <c r="U44" s="73"/>
      <c r="V44" s="74"/>
      <c r="W44" s="72" t="s">
        <v>209</v>
      </c>
      <c r="X44" s="73"/>
      <c r="Y44" s="73"/>
      <c r="Z44" s="73"/>
      <c r="AA44" s="74"/>
      <c r="AB44" s="72" t="s">
        <v>210</v>
      </c>
      <c r="AC44" s="73"/>
      <c r="AD44" s="73"/>
      <c r="AE44" s="73"/>
      <c r="AF44" s="74"/>
      <c r="AG44" s="72" t="s">
        <v>211</v>
      </c>
      <c r="AH44" s="73"/>
      <c r="AI44" s="73"/>
      <c r="AJ44" s="73"/>
      <c r="AK44" s="74"/>
      <c r="AL44" s="75" t="s">
        <v>212</v>
      </c>
    </row>
    <row r="45" ht="15.75" customHeight="1">
      <c r="A45" s="76"/>
      <c r="B45" s="76"/>
      <c r="C45" s="77">
        <v>10.0</v>
      </c>
      <c r="D45" s="77">
        <v>20.0</v>
      </c>
      <c r="E45" s="77">
        <v>30.0</v>
      </c>
      <c r="F45" s="77">
        <v>40.0</v>
      </c>
      <c r="G45" s="77">
        <v>50.0</v>
      </c>
      <c r="H45" s="77">
        <v>10.0</v>
      </c>
      <c r="I45" s="77">
        <v>20.0</v>
      </c>
      <c r="J45" s="77">
        <v>30.0</v>
      </c>
      <c r="K45" s="77">
        <v>40.0</v>
      </c>
      <c r="L45" s="77">
        <v>50.0</v>
      </c>
      <c r="M45" s="77">
        <v>10.0</v>
      </c>
      <c r="N45" s="77">
        <v>20.0</v>
      </c>
      <c r="O45" s="77">
        <v>30.0</v>
      </c>
      <c r="P45" s="77">
        <v>40.0</v>
      </c>
      <c r="Q45" s="77">
        <v>50.0</v>
      </c>
      <c r="R45" s="77">
        <v>10.0</v>
      </c>
      <c r="S45" s="77">
        <v>20.0</v>
      </c>
      <c r="T45" s="77">
        <v>30.0</v>
      </c>
      <c r="U45" s="77">
        <v>40.0</v>
      </c>
      <c r="V45" s="77">
        <v>50.0</v>
      </c>
      <c r="W45" s="77">
        <v>10.0</v>
      </c>
      <c r="X45" s="77">
        <v>20.0</v>
      </c>
      <c r="Y45" s="77">
        <v>30.0</v>
      </c>
      <c r="Z45" s="77">
        <v>40.0</v>
      </c>
      <c r="AA45" s="77">
        <v>50.0</v>
      </c>
      <c r="AB45" s="77">
        <v>10.0</v>
      </c>
      <c r="AC45" s="77">
        <v>20.0</v>
      </c>
      <c r="AD45" s="77">
        <v>30.0</v>
      </c>
      <c r="AE45" s="77">
        <v>40.0</v>
      </c>
      <c r="AF45" s="77">
        <v>50.0</v>
      </c>
      <c r="AG45" s="77">
        <v>10.0</v>
      </c>
      <c r="AH45" s="77">
        <v>20.0</v>
      </c>
      <c r="AI45" s="77">
        <v>30.0</v>
      </c>
      <c r="AJ45" s="77">
        <v>40.0</v>
      </c>
      <c r="AK45" s="77">
        <v>50.0</v>
      </c>
    </row>
    <row r="46" ht="15.75" customHeight="1">
      <c r="A46" s="79" t="str">
        <f>'Группа 2'!N20</f>
        <v>Владимир Пузырев</v>
      </c>
      <c r="B46" s="79">
        <f t="shared" ref="B46:B49" si="15">SUMPRODUCT(C46:AK46,$C$3:$AK$3)</f>
        <v>0</v>
      </c>
      <c r="C46" s="79"/>
      <c r="D46" s="81"/>
      <c r="E46" s="82"/>
      <c r="F46" s="82"/>
      <c r="G46" s="82"/>
      <c r="H46" s="82"/>
      <c r="I46" s="82"/>
      <c r="J46" s="82"/>
      <c r="K46" s="81"/>
      <c r="L46" s="82"/>
      <c r="M46" s="79"/>
      <c r="N46" s="81"/>
      <c r="O46" s="82"/>
      <c r="P46" s="81"/>
      <c r="Q46" s="82"/>
      <c r="R46" s="79"/>
      <c r="S46" s="82"/>
      <c r="T46" s="82"/>
      <c r="U46" s="82"/>
      <c r="V46" s="82"/>
      <c r="W46" s="82"/>
      <c r="X46" s="81"/>
      <c r="Y46" s="82"/>
      <c r="Z46" s="81"/>
      <c r="AA46" s="82"/>
      <c r="AB46" s="79"/>
      <c r="AC46" s="79"/>
      <c r="AD46" s="79"/>
      <c r="AE46" s="79"/>
      <c r="AF46" s="82"/>
      <c r="AG46" s="79"/>
      <c r="AH46" s="79"/>
      <c r="AI46" s="79"/>
      <c r="AJ46" s="79"/>
      <c r="AK46" s="82"/>
      <c r="AL46" s="75">
        <f t="shared" ref="AL46:AL49" si="16">SUMIF(C46:AK46,"&gt;0",$C$3:$AK$3)</f>
        <v>0</v>
      </c>
    </row>
    <row r="47" ht="15.75" customHeight="1">
      <c r="A47" s="79" t="str">
        <f>'Группа 2'!N21</f>
        <v>Александр Иванов</v>
      </c>
      <c r="B47" s="79">
        <f t="shared" si="15"/>
        <v>0</v>
      </c>
      <c r="C47" s="82"/>
      <c r="D47" s="82"/>
      <c r="E47" s="82"/>
      <c r="F47" s="82"/>
      <c r="G47" s="82"/>
      <c r="H47" s="81"/>
      <c r="I47" s="82"/>
      <c r="J47" s="79"/>
      <c r="K47" s="82"/>
      <c r="L47" s="82"/>
      <c r="M47" s="82"/>
      <c r="N47" s="82"/>
      <c r="O47" s="82"/>
      <c r="P47" s="82"/>
      <c r="Q47" s="82"/>
      <c r="R47" s="81"/>
      <c r="S47" s="81"/>
      <c r="T47" s="82"/>
      <c r="U47" s="82"/>
      <c r="V47" s="79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75">
        <f t="shared" si="16"/>
        <v>0</v>
      </c>
    </row>
    <row r="48" ht="15.75" customHeight="1">
      <c r="A48" s="79" t="str">
        <f>'Группа 2'!N22</f>
        <v>Макс Пинкусович</v>
      </c>
      <c r="B48" s="79">
        <f t="shared" si="15"/>
        <v>0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1"/>
      <c r="X48" s="82"/>
      <c r="Y48" s="81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75">
        <f t="shared" si="16"/>
        <v>0</v>
      </c>
    </row>
    <row r="49" ht="15.75" customHeight="1">
      <c r="A49" s="79" t="str">
        <f>'Группа 2'!N23</f>
        <v>Настя Соколова</v>
      </c>
      <c r="B49" s="79">
        <f t="shared" si="15"/>
        <v>0</v>
      </c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75">
        <f t="shared" si="16"/>
        <v>0</v>
      </c>
    </row>
    <row r="50" ht="15.75" customHeight="1">
      <c r="A50" s="70" t="str">
        <f>'Группа 2'!R1</f>
        <v>Круг3_Игра1</v>
      </c>
      <c r="B50" s="71" t="s">
        <v>204</v>
      </c>
      <c r="C50" s="72" t="s">
        <v>205</v>
      </c>
      <c r="D50" s="73"/>
      <c r="E50" s="73"/>
      <c r="F50" s="73"/>
      <c r="G50" s="74"/>
      <c r="H50" s="72" t="s">
        <v>206</v>
      </c>
      <c r="I50" s="73"/>
      <c r="J50" s="73"/>
      <c r="K50" s="73"/>
      <c r="L50" s="74"/>
      <c r="M50" s="72" t="s">
        <v>207</v>
      </c>
      <c r="N50" s="73"/>
      <c r="O50" s="73"/>
      <c r="P50" s="73"/>
      <c r="Q50" s="74"/>
      <c r="R50" s="72" t="s">
        <v>208</v>
      </c>
      <c r="S50" s="73"/>
      <c r="T50" s="73"/>
      <c r="U50" s="73"/>
      <c r="V50" s="74"/>
      <c r="W50" s="72" t="s">
        <v>209</v>
      </c>
      <c r="X50" s="73"/>
      <c r="Y50" s="73"/>
      <c r="Z50" s="73"/>
      <c r="AA50" s="74"/>
      <c r="AB50" s="72" t="s">
        <v>210</v>
      </c>
      <c r="AC50" s="73"/>
      <c r="AD50" s="73"/>
      <c r="AE50" s="73"/>
      <c r="AF50" s="74"/>
      <c r="AG50" s="72" t="s">
        <v>211</v>
      </c>
      <c r="AH50" s="73"/>
      <c r="AI50" s="73"/>
      <c r="AJ50" s="73"/>
      <c r="AK50" s="74"/>
      <c r="AL50" s="75" t="s">
        <v>212</v>
      </c>
    </row>
    <row r="51" ht="15.75" customHeight="1">
      <c r="A51" s="76"/>
      <c r="B51" s="76"/>
      <c r="C51" s="77">
        <v>10.0</v>
      </c>
      <c r="D51" s="77">
        <v>20.0</v>
      </c>
      <c r="E51" s="77">
        <v>30.0</v>
      </c>
      <c r="F51" s="77">
        <v>40.0</v>
      </c>
      <c r="G51" s="77">
        <v>50.0</v>
      </c>
      <c r="H51" s="77">
        <v>10.0</v>
      </c>
      <c r="I51" s="77">
        <v>20.0</v>
      </c>
      <c r="J51" s="77">
        <v>30.0</v>
      </c>
      <c r="K51" s="77">
        <v>40.0</v>
      </c>
      <c r="L51" s="77">
        <v>50.0</v>
      </c>
      <c r="M51" s="77">
        <v>10.0</v>
      </c>
      <c r="N51" s="77">
        <v>20.0</v>
      </c>
      <c r="O51" s="77">
        <v>30.0</v>
      </c>
      <c r="P51" s="77">
        <v>40.0</v>
      </c>
      <c r="Q51" s="77">
        <v>50.0</v>
      </c>
      <c r="R51" s="77">
        <v>10.0</v>
      </c>
      <c r="S51" s="77">
        <v>20.0</v>
      </c>
      <c r="T51" s="77">
        <v>30.0</v>
      </c>
      <c r="U51" s="77">
        <v>40.0</v>
      </c>
      <c r="V51" s="77">
        <v>50.0</v>
      </c>
      <c r="W51" s="77">
        <v>10.0</v>
      </c>
      <c r="X51" s="77">
        <v>20.0</v>
      </c>
      <c r="Y51" s="77">
        <v>30.0</v>
      </c>
      <c r="Z51" s="77">
        <v>40.0</v>
      </c>
      <c r="AA51" s="77">
        <v>50.0</v>
      </c>
      <c r="AB51" s="77">
        <v>10.0</v>
      </c>
      <c r="AC51" s="77">
        <v>20.0</v>
      </c>
      <c r="AD51" s="77">
        <v>30.0</v>
      </c>
      <c r="AE51" s="77">
        <v>40.0</v>
      </c>
      <c r="AF51" s="77">
        <v>50.0</v>
      </c>
      <c r="AG51" s="77">
        <v>10.0</v>
      </c>
      <c r="AH51" s="77">
        <v>20.0</v>
      </c>
      <c r="AI51" s="77">
        <v>30.0</v>
      </c>
      <c r="AJ51" s="77">
        <v>40.0</v>
      </c>
      <c r="AK51" s="77">
        <v>50.0</v>
      </c>
    </row>
    <row r="52" ht="15.75" customHeight="1">
      <c r="A52" s="79" t="str">
        <f>'Группа 2'!R2</f>
        <v>Мария Корчёмкина</v>
      </c>
      <c r="B52" s="79">
        <f t="shared" ref="B52:B55" si="17">SUMPRODUCT(C52:AK52,$C$3:$AK$3)</f>
        <v>0</v>
      </c>
      <c r="C52" s="79"/>
      <c r="D52" s="81"/>
      <c r="E52" s="82"/>
      <c r="F52" s="82"/>
      <c r="G52" s="82"/>
      <c r="H52" s="82"/>
      <c r="I52" s="82"/>
      <c r="J52" s="82"/>
      <c r="K52" s="81"/>
      <c r="L52" s="82"/>
      <c r="M52" s="79"/>
      <c r="N52" s="81"/>
      <c r="O52" s="82"/>
      <c r="P52" s="81"/>
      <c r="Q52" s="82"/>
      <c r="R52" s="79"/>
      <c r="S52" s="82"/>
      <c r="T52" s="82"/>
      <c r="U52" s="82"/>
      <c r="V52" s="82"/>
      <c r="W52" s="82"/>
      <c r="X52" s="81"/>
      <c r="Y52" s="82"/>
      <c r="Z52" s="81"/>
      <c r="AA52" s="82"/>
      <c r="AB52" s="79"/>
      <c r="AC52" s="79"/>
      <c r="AD52" s="79"/>
      <c r="AE52" s="79"/>
      <c r="AF52" s="82"/>
      <c r="AG52" s="79"/>
      <c r="AH52" s="79"/>
      <c r="AI52" s="79"/>
      <c r="AJ52" s="79"/>
      <c r="AK52" s="82"/>
      <c r="AL52" s="75">
        <f t="shared" ref="AL52:AL55" si="18">SUMIF(C52:AK52,"&gt;0",$C$3:$AK$3)</f>
        <v>0</v>
      </c>
    </row>
    <row r="53" ht="15.75" customHeight="1">
      <c r="A53" s="79" t="str">
        <f>'Группа 2'!R3</f>
        <v>Андрей Романчев</v>
      </c>
      <c r="B53" s="79">
        <f t="shared" si="17"/>
        <v>0</v>
      </c>
      <c r="C53" s="82"/>
      <c r="D53" s="82"/>
      <c r="E53" s="82"/>
      <c r="F53" s="82"/>
      <c r="G53" s="82"/>
      <c r="H53" s="81"/>
      <c r="I53" s="82"/>
      <c r="J53" s="79"/>
      <c r="K53" s="82"/>
      <c r="L53" s="82"/>
      <c r="M53" s="82"/>
      <c r="N53" s="82"/>
      <c r="O53" s="82"/>
      <c r="P53" s="82"/>
      <c r="Q53" s="82"/>
      <c r="R53" s="81"/>
      <c r="S53" s="81"/>
      <c r="T53" s="82"/>
      <c r="U53" s="82"/>
      <c r="V53" s="79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75">
        <f t="shared" si="18"/>
        <v>0</v>
      </c>
    </row>
    <row r="54" ht="15.75" customHeight="1">
      <c r="A54" s="79" t="str">
        <f>'Группа 2'!R4</f>
        <v>Василий Ковалев</v>
      </c>
      <c r="B54" s="79">
        <f t="shared" si="17"/>
        <v>0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1"/>
      <c r="X54" s="82"/>
      <c r="Y54" s="81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75">
        <f t="shared" si="18"/>
        <v>0</v>
      </c>
    </row>
    <row r="55" ht="15.75" customHeight="1">
      <c r="A55" s="79" t="str">
        <f>'Группа 2'!R5</f>
        <v>Настя Соколова</v>
      </c>
      <c r="B55" s="79">
        <f t="shared" si="17"/>
        <v>0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75">
        <f t="shared" si="18"/>
        <v>0</v>
      </c>
    </row>
    <row r="56" ht="15.75" customHeight="1">
      <c r="A56" s="70" t="str">
        <f>'Группа 2'!R7</f>
        <v>Круг3_Игра2</v>
      </c>
      <c r="B56" s="71" t="s">
        <v>204</v>
      </c>
      <c r="C56" s="72" t="s">
        <v>205</v>
      </c>
      <c r="D56" s="73"/>
      <c r="E56" s="73"/>
      <c r="F56" s="73"/>
      <c r="G56" s="74"/>
      <c r="H56" s="72" t="s">
        <v>206</v>
      </c>
      <c r="I56" s="73"/>
      <c r="J56" s="73"/>
      <c r="K56" s="73"/>
      <c r="L56" s="74"/>
      <c r="M56" s="72" t="s">
        <v>207</v>
      </c>
      <c r="N56" s="73"/>
      <c r="O56" s="73"/>
      <c r="P56" s="73"/>
      <c r="Q56" s="74"/>
      <c r="R56" s="72" t="s">
        <v>208</v>
      </c>
      <c r="S56" s="73"/>
      <c r="T56" s="73"/>
      <c r="U56" s="73"/>
      <c r="V56" s="74"/>
      <c r="W56" s="72" t="s">
        <v>209</v>
      </c>
      <c r="X56" s="73"/>
      <c r="Y56" s="73"/>
      <c r="Z56" s="73"/>
      <c r="AA56" s="74"/>
      <c r="AB56" s="72" t="s">
        <v>210</v>
      </c>
      <c r="AC56" s="73"/>
      <c r="AD56" s="73"/>
      <c r="AE56" s="73"/>
      <c r="AF56" s="74"/>
      <c r="AG56" s="72" t="s">
        <v>211</v>
      </c>
      <c r="AH56" s="73"/>
      <c r="AI56" s="73"/>
      <c r="AJ56" s="73"/>
      <c r="AK56" s="74"/>
      <c r="AL56" s="75" t="s">
        <v>212</v>
      </c>
    </row>
    <row r="57" ht="15.75" customHeight="1">
      <c r="A57" s="76"/>
      <c r="B57" s="76"/>
      <c r="C57" s="77">
        <v>10.0</v>
      </c>
      <c r="D57" s="77">
        <v>20.0</v>
      </c>
      <c r="E57" s="77">
        <v>30.0</v>
      </c>
      <c r="F57" s="77">
        <v>40.0</v>
      </c>
      <c r="G57" s="77">
        <v>50.0</v>
      </c>
      <c r="H57" s="77">
        <v>10.0</v>
      </c>
      <c r="I57" s="77">
        <v>20.0</v>
      </c>
      <c r="J57" s="77">
        <v>30.0</v>
      </c>
      <c r="K57" s="77">
        <v>40.0</v>
      </c>
      <c r="L57" s="77">
        <v>50.0</v>
      </c>
      <c r="M57" s="77">
        <v>10.0</v>
      </c>
      <c r="N57" s="77">
        <v>20.0</v>
      </c>
      <c r="O57" s="77">
        <v>30.0</v>
      </c>
      <c r="P57" s="77">
        <v>40.0</v>
      </c>
      <c r="Q57" s="77">
        <v>50.0</v>
      </c>
      <c r="R57" s="77">
        <v>10.0</v>
      </c>
      <c r="S57" s="77">
        <v>20.0</v>
      </c>
      <c r="T57" s="77">
        <v>30.0</v>
      </c>
      <c r="U57" s="77">
        <v>40.0</v>
      </c>
      <c r="V57" s="77">
        <v>50.0</v>
      </c>
      <c r="W57" s="77">
        <v>10.0</v>
      </c>
      <c r="X57" s="77">
        <v>20.0</v>
      </c>
      <c r="Y57" s="77">
        <v>30.0</v>
      </c>
      <c r="Z57" s="77">
        <v>40.0</v>
      </c>
      <c r="AA57" s="77">
        <v>50.0</v>
      </c>
      <c r="AB57" s="77">
        <v>10.0</v>
      </c>
      <c r="AC57" s="77">
        <v>20.0</v>
      </c>
      <c r="AD57" s="77">
        <v>30.0</v>
      </c>
      <c r="AE57" s="77">
        <v>40.0</v>
      </c>
      <c r="AF57" s="77">
        <v>50.0</v>
      </c>
      <c r="AG57" s="77">
        <v>10.0</v>
      </c>
      <c r="AH57" s="77">
        <v>20.0</v>
      </c>
      <c r="AI57" s="77">
        <v>30.0</v>
      </c>
      <c r="AJ57" s="77">
        <v>40.0</v>
      </c>
      <c r="AK57" s="77">
        <v>50.0</v>
      </c>
    </row>
    <row r="58" ht="15.75" customHeight="1">
      <c r="A58" s="79" t="str">
        <f>'Группа 2'!R8</f>
        <v>Николай Арчак</v>
      </c>
      <c r="B58" s="79">
        <f t="shared" ref="B58:B61" si="19">SUMPRODUCT(C58:AK58,$C$3:$AK$3)</f>
        <v>0</v>
      </c>
      <c r="C58" s="79"/>
      <c r="D58" s="81"/>
      <c r="E58" s="82"/>
      <c r="F58" s="82"/>
      <c r="G58" s="82"/>
      <c r="H58" s="82"/>
      <c r="I58" s="82"/>
      <c r="J58" s="82"/>
      <c r="K58" s="81"/>
      <c r="L58" s="82"/>
      <c r="M58" s="79"/>
      <c r="N58" s="81"/>
      <c r="O58" s="82"/>
      <c r="P58" s="81"/>
      <c r="Q58" s="82"/>
      <c r="R58" s="79"/>
      <c r="S58" s="82"/>
      <c r="T58" s="82"/>
      <c r="U58" s="82"/>
      <c r="V58" s="82"/>
      <c r="W58" s="82"/>
      <c r="X58" s="81"/>
      <c r="Y58" s="82"/>
      <c r="Z58" s="81"/>
      <c r="AA58" s="82"/>
      <c r="AB58" s="79"/>
      <c r="AC58" s="79"/>
      <c r="AD58" s="79"/>
      <c r="AE58" s="79"/>
      <c r="AF58" s="82"/>
      <c r="AG58" s="79"/>
      <c r="AH58" s="79"/>
      <c r="AI58" s="79"/>
      <c r="AJ58" s="79"/>
      <c r="AK58" s="82"/>
      <c r="AL58" s="75">
        <f t="shared" ref="AL58:AL61" si="20">SUMIF(C58:AK58,"&gt;0",$C$3:$AK$3)</f>
        <v>0</v>
      </c>
    </row>
    <row r="59" ht="15.75" customHeight="1">
      <c r="A59" s="79" t="str">
        <f>'Группа 2'!R9</f>
        <v>Вадим Барановский</v>
      </c>
      <c r="B59" s="79">
        <f t="shared" si="19"/>
        <v>0</v>
      </c>
      <c r="C59" s="82"/>
      <c r="D59" s="82"/>
      <c r="E59" s="82"/>
      <c r="F59" s="82"/>
      <c r="G59" s="82"/>
      <c r="H59" s="81"/>
      <c r="I59" s="82"/>
      <c r="J59" s="79"/>
      <c r="K59" s="82"/>
      <c r="L59" s="82"/>
      <c r="M59" s="82"/>
      <c r="N59" s="82"/>
      <c r="O59" s="82"/>
      <c r="P59" s="82"/>
      <c r="Q59" s="82"/>
      <c r="R59" s="81"/>
      <c r="S59" s="81"/>
      <c r="T59" s="82"/>
      <c r="U59" s="82"/>
      <c r="V59" s="79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75">
        <f t="shared" si="20"/>
        <v>0</v>
      </c>
    </row>
    <row r="60" ht="15.75" customHeight="1">
      <c r="A60" s="79" t="str">
        <f>'Группа 2'!R10</f>
        <v>Макс Пинкусович</v>
      </c>
      <c r="B60" s="79">
        <f t="shared" si="19"/>
        <v>0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1"/>
      <c r="X60" s="82"/>
      <c r="Y60" s="81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75">
        <f t="shared" si="20"/>
        <v>0</v>
      </c>
    </row>
    <row r="61" ht="15.75" customHeight="1">
      <c r="A61" s="79" t="str">
        <f>'Группа 2'!R11</f>
        <v>Евгений Новиков</v>
      </c>
      <c r="B61" s="79">
        <f t="shared" si="19"/>
        <v>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75">
        <f t="shared" si="20"/>
        <v>0</v>
      </c>
    </row>
    <row r="62" ht="15.75" customHeight="1">
      <c r="A62" s="70" t="str">
        <f>'Группа 2'!R13</f>
        <v>Круг3_Игра3</v>
      </c>
      <c r="B62" s="71" t="s">
        <v>204</v>
      </c>
      <c r="C62" s="72" t="s">
        <v>205</v>
      </c>
      <c r="D62" s="73"/>
      <c r="E62" s="73"/>
      <c r="F62" s="73"/>
      <c r="G62" s="74"/>
      <c r="H62" s="72" t="s">
        <v>206</v>
      </c>
      <c r="I62" s="73"/>
      <c r="J62" s="73"/>
      <c r="K62" s="73"/>
      <c r="L62" s="74"/>
      <c r="M62" s="72" t="s">
        <v>207</v>
      </c>
      <c r="N62" s="73"/>
      <c r="O62" s="73"/>
      <c r="P62" s="73"/>
      <c r="Q62" s="74"/>
      <c r="R62" s="72" t="s">
        <v>208</v>
      </c>
      <c r="S62" s="73"/>
      <c r="T62" s="73"/>
      <c r="U62" s="73"/>
      <c r="V62" s="74"/>
      <c r="W62" s="72" t="s">
        <v>209</v>
      </c>
      <c r="X62" s="73"/>
      <c r="Y62" s="73"/>
      <c r="Z62" s="73"/>
      <c r="AA62" s="74"/>
      <c r="AB62" s="72" t="s">
        <v>210</v>
      </c>
      <c r="AC62" s="73"/>
      <c r="AD62" s="73"/>
      <c r="AE62" s="73"/>
      <c r="AF62" s="74"/>
      <c r="AG62" s="72" t="s">
        <v>211</v>
      </c>
      <c r="AH62" s="73"/>
      <c r="AI62" s="73"/>
      <c r="AJ62" s="73"/>
      <c r="AK62" s="74"/>
      <c r="AL62" s="75" t="s">
        <v>212</v>
      </c>
    </row>
    <row r="63" ht="15.75" customHeight="1">
      <c r="A63" s="76"/>
      <c r="B63" s="76"/>
      <c r="C63" s="77">
        <v>10.0</v>
      </c>
      <c r="D63" s="77">
        <v>20.0</v>
      </c>
      <c r="E63" s="77">
        <v>30.0</v>
      </c>
      <c r="F63" s="77">
        <v>40.0</v>
      </c>
      <c r="G63" s="77">
        <v>50.0</v>
      </c>
      <c r="H63" s="77">
        <v>10.0</v>
      </c>
      <c r="I63" s="77">
        <v>20.0</v>
      </c>
      <c r="J63" s="77">
        <v>30.0</v>
      </c>
      <c r="K63" s="77">
        <v>40.0</v>
      </c>
      <c r="L63" s="77">
        <v>50.0</v>
      </c>
      <c r="M63" s="77">
        <v>10.0</v>
      </c>
      <c r="N63" s="77">
        <v>20.0</v>
      </c>
      <c r="O63" s="77">
        <v>30.0</v>
      </c>
      <c r="P63" s="77">
        <v>40.0</v>
      </c>
      <c r="Q63" s="77">
        <v>50.0</v>
      </c>
      <c r="R63" s="77">
        <v>10.0</v>
      </c>
      <c r="S63" s="77">
        <v>20.0</v>
      </c>
      <c r="T63" s="77">
        <v>30.0</v>
      </c>
      <c r="U63" s="77">
        <v>40.0</v>
      </c>
      <c r="V63" s="77">
        <v>50.0</v>
      </c>
      <c r="W63" s="77">
        <v>10.0</v>
      </c>
      <c r="X63" s="77">
        <v>20.0</v>
      </c>
      <c r="Y63" s="77">
        <v>30.0</v>
      </c>
      <c r="Z63" s="77">
        <v>40.0</v>
      </c>
      <c r="AA63" s="77">
        <v>50.0</v>
      </c>
      <c r="AB63" s="77">
        <v>10.0</v>
      </c>
      <c r="AC63" s="77">
        <v>20.0</v>
      </c>
      <c r="AD63" s="77">
        <v>30.0</v>
      </c>
      <c r="AE63" s="77">
        <v>40.0</v>
      </c>
      <c r="AF63" s="77">
        <v>50.0</v>
      </c>
      <c r="AG63" s="77">
        <v>10.0</v>
      </c>
      <c r="AH63" s="77">
        <v>20.0</v>
      </c>
      <c r="AI63" s="77">
        <v>30.0</v>
      </c>
      <c r="AJ63" s="77">
        <v>40.0</v>
      </c>
      <c r="AK63" s="77">
        <v>50.0</v>
      </c>
    </row>
    <row r="64" ht="15.75" customHeight="1">
      <c r="A64" s="79" t="str">
        <f>'Группа 2'!R14</f>
        <v>Руслан Лепшоков</v>
      </c>
      <c r="B64" s="79">
        <f t="shared" ref="B64:B67" si="21">SUMPRODUCT(C64:AK64,$C$3:$AK$3)</f>
        <v>0</v>
      </c>
      <c r="C64" s="79"/>
      <c r="D64" s="81"/>
      <c r="E64" s="82"/>
      <c r="F64" s="82"/>
      <c r="G64" s="82"/>
      <c r="H64" s="82"/>
      <c r="I64" s="82"/>
      <c r="J64" s="82"/>
      <c r="K64" s="81"/>
      <c r="L64" s="82"/>
      <c r="M64" s="79"/>
      <c r="N64" s="81"/>
      <c r="O64" s="82"/>
      <c r="P64" s="81"/>
      <c r="Q64" s="82"/>
      <c r="R64" s="79"/>
      <c r="S64" s="82"/>
      <c r="T64" s="82"/>
      <c r="U64" s="82"/>
      <c r="V64" s="82"/>
      <c r="W64" s="82"/>
      <c r="X64" s="81"/>
      <c r="Y64" s="82"/>
      <c r="Z64" s="81"/>
      <c r="AA64" s="82"/>
      <c r="AB64" s="79"/>
      <c r="AC64" s="79"/>
      <c r="AD64" s="79"/>
      <c r="AE64" s="79"/>
      <c r="AF64" s="82"/>
      <c r="AG64" s="79"/>
      <c r="AH64" s="79"/>
      <c r="AI64" s="79"/>
      <c r="AJ64" s="79"/>
      <c r="AK64" s="82"/>
      <c r="AL64" s="75">
        <f t="shared" ref="AL64:AL67" si="22">SUMIF(C64:AK64,"&gt;0",$C$3:$AK$3)</f>
        <v>0</v>
      </c>
    </row>
    <row r="65" ht="15.75" customHeight="1">
      <c r="A65" s="79" t="str">
        <f>'Группа 2'!R15</f>
        <v>Александр Иванов</v>
      </c>
      <c r="B65" s="79">
        <f t="shared" si="21"/>
        <v>0</v>
      </c>
      <c r="C65" s="82"/>
      <c r="D65" s="82"/>
      <c r="E65" s="82"/>
      <c r="F65" s="82"/>
      <c r="G65" s="82"/>
      <c r="H65" s="81"/>
      <c r="I65" s="82"/>
      <c r="J65" s="79"/>
      <c r="K65" s="82"/>
      <c r="L65" s="82"/>
      <c r="M65" s="82"/>
      <c r="N65" s="82"/>
      <c r="O65" s="82"/>
      <c r="P65" s="82"/>
      <c r="Q65" s="82"/>
      <c r="R65" s="81"/>
      <c r="S65" s="81"/>
      <c r="T65" s="82"/>
      <c r="U65" s="82"/>
      <c r="V65" s="79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75">
        <f t="shared" si="22"/>
        <v>0</v>
      </c>
    </row>
    <row r="66" ht="15.75" customHeight="1">
      <c r="A66" s="79" t="str">
        <f>'Группа 2'!R16</f>
        <v>Роман Козелов</v>
      </c>
      <c r="B66" s="79">
        <f t="shared" si="21"/>
        <v>0</v>
      </c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1"/>
      <c r="X66" s="82"/>
      <c r="Y66" s="81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75">
        <f t="shared" si="22"/>
        <v>0</v>
      </c>
    </row>
    <row r="67" ht="15.75" customHeight="1">
      <c r="A67" s="79" t="str">
        <f>'Группа 2'!R17</f>
        <v>Алена Хрисанова</v>
      </c>
      <c r="B67" s="79">
        <f t="shared" si="21"/>
        <v>0</v>
      </c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75">
        <f t="shared" si="22"/>
        <v>0</v>
      </c>
    </row>
    <row r="68" ht="15.75" customHeight="1">
      <c r="A68" s="70" t="str">
        <f>'Группа 2'!R19</f>
        <v>Круг3_Игра4</v>
      </c>
      <c r="B68" s="71" t="s">
        <v>204</v>
      </c>
      <c r="C68" s="72" t="s">
        <v>205</v>
      </c>
      <c r="D68" s="73"/>
      <c r="E68" s="73"/>
      <c r="F68" s="73"/>
      <c r="G68" s="74"/>
      <c r="H68" s="72" t="s">
        <v>206</v>
      </c>
      <c r="I68" s="73"/>
      <c r="J68" s="73"/>
      <c r="K68" s="73"/>
      <c r="L68" s="74"/>
      <c r="M68" s="72" t="s">
        <v>207</v>
      </c>
      <c r="N68" s="73"/>
      <c r="O68" s="73"/>
      <c r="P68" s="73"/>
      <c r="Q68" s="74"/>
      <c r="R68" s="72" t="s">
        <v>208</v>
      </c>
      <c r="S68" s="73"/>
      <c r="T68" s="73"/>
      <c r="U68" s="73"/>
      <c r="V68" s="74"/>
      <c r="W68" s="72" t="s">
        <v>209</v>
      </c>
      <c r="X68" s="73"/>
      <c r="Y68" s="73"/>
      <c r="Z68" s="73"/>
      <c r="AA68" s="74"/>
      <c r="AB68" s="72" t="s">
        <v>210</v>
      </c>
      <c r="AC68" s="73"/>
      <c r="AD68" s="73"/>
      <c r="AE68" s="73"/>
      <c r="AF68" s="74"/>
      <c r="AG68" s="72" t="s">
        <v>211</v>
      </c>
      <c r="AH68" s="73"/>
      <c r="AI68" s="73"/>
      <c r="AJ68" s="73"/>
      <c r="AK68" s="74"/>
      <c r="AL68" s="75" t="s">
        <v>212</v>
      </c>
    </row>
    <row r="69" ht="15.75" customHeight="1">
      <c r="A69" s="76"/>
      <c r="B69" s="76"/>
      <c r="C69" s="77">
        <v>10.0</v>
      </c>
      <c r="D69" s="77">
        <v>20.0</v>
      </c>
      <c r="E69" s="77">
        <v>30.0</v>
      </c>
      <c r="F69" s="77">
        <v>40.0</v>
      </c>
      <c r="G69" s="77">
        <v>50.0</v>
      </c>
      <c r="H69" s="77">
        <v>10.0</v>
      </c>
      <c r="I69" s="77">
        <v>20.0</v>
      </c>
      <c r="J69" s="77">
        <v>30.0</v>
      </c>
      <c r="K69" s="77">
        <v>40.0</v>
      </c>
      <c r="L69" s="77">
        <v>50.0</v>
      </c>
      <c r="M69" s="77">
        <v>10.0</v>
      </c>
      <c r="N69" s="77">
        <v>20.0</v>
      </c>
      <c r="O69" s="77">
        <v>30.0</v>
      </c>
      <c r="P69" s="77">
        <v>40.0</v>
      </c>
      <c r="Q69" s="77">
        <v>50.0</v>
      </c>
      <c r="R69" s="77">
        <v>10.0</v>
      </c>
      <c r="S69" s="77">
        <v>20.0</v>
      </c>
      <c r="T69" s="77">
        <v>30.0</v>
      </c>
      <c r="U69" s="77">
        <v>40.0</v>
      </c>
      <c r="V69" s="77">
        <v>50.0</v>
      </c>
      <c r="W69" s="77">
        <v>10.0</v>
      </c>
      <c r="X69" s="77">
        <v>20.0</v>
      </c>
      <c r="Y69" s="77">
        <v>30.0</v>
      </c>
      <c r="Z69" s="77">
        <v>40.0</v>
      </c>
      <c r="AA69" s="77">
        <v>50.0</v>
      </c>
      <c r="AB69" s="77">
        <v>10.0</v>
      </c>
      <c r="AC69" s="77">
        <v>20.0</v>
      </c>
      <c r="AD69" s="77">
        <v>30.0</v>
      </c>
      <c r="AE69" s="77">
        <v>40.0</v>
      </c>
      <c r="AF69" s="77">
        <v>50.0</v>
      </c>
      <c r="AG69" s="77">
        <v>10.0</v>
      </c>
      <c r="AH69" s="77">
        <v>20.0</v>
      </c>
      <c r="AI69" s="77">
        <v>30.0</v>
      </c>
      <c r="AJ69" s="77">
        <v>40.0</v>
      </c>
      <c r="AK69" s="77">
        <v>50.0</v>
      </c>
    </row>
    <row r="70" ht="15.75" customHeight="1">
      <c r="A70" s="79" t="str">
        <f>'Группа 2'!R20</f>
        <v>Владимир Пузырев</v>
      </c>
      <c r="B70" s="79">
        <f t="shared" ref="B70:B73" si="23">SUMPRODUCT(C70:AK70,$C$3:$AK$3)</f>
        <v>0</v>
      </c>
      <c r="C70" s="79"/>
      <c r="D70" s="81"/>
      <c r="E70" s="82"/>
      <c r="F70" s="82"/>
      <c r="G70" s="82"/>
      <c r="H70" s="82"/>
      <c r="I70" s="82"/>
      <c r="J70" s="82"/>
      <c r="K70" s="81"/>
      <c r="L70" s="82"/>
      <c r="M70" s="79"/>
      <c r="N70" s="81"/>
      <c r="O70" s="82"/>
      <c r="P70" s="81"/>
      <c r="Q70" s="82"/>
      <c r="R70" s="79"/>
      <c r="S70" s="82"/>
      <c r="T70" s="82"/>
      <c r="U70" s="82"/>
      <c r="V70" s="82"/>
      <c r="W70" s="82"/>
      <c r="X70" s="81"/>
      <c r="Y70" s="82"/>
      <c r="Z70" s="81"/>
      <c r="AA70" s="82"/>
      <c r="AB70" s="79"/>
      <c r="AC70" s="79"/>
      <c r="AD70" s="79"/>
      <c r="AE70" s="79"/>
      <c r="AF70" s="82"/>
      <c r="AG70" s="79"/>
      <c r="AH70" s="79"/>
      <c r="AI70" s="79"/>
      <c r="AJ70" s="79"/>
      <c r="AK70" s="82"/>
      <c r="AL70" s="75">
        <f t="shared" ref="AL70:AL73" si="24">SUMIF(C70:AK70,"&gt;0",$C$3:$AK$3)</f>
        <v>0</v>
      </c>
    </row>
    <row r="71" ht="15.75" customHeight="1">
      <c r="A71" s="79" t="str">
        <f>'Группа 2'!R21</f>
        <v>Слава Бельков</v>
      </c>
      <c r="B71" s="79">
        <f t="shared" si="23"/>
        <v>0</v>
      </c>
      <c r="C71" s="82"/>
      <c r="D71" s="82"/>
      <c r="E71" s="82"/>
      <c r="F71" s="82"/>
      <c r="G71" s="82"/>
      <c r="H71" s="81"/>
      <c r="I71" s="82"/>
      <c r="J71" s="79"/>
      <c r="K71" s="82"/>
      <c r="L71" s="82"/>
      <c r="M71" s="82"/>
      <c r="N71" s="82"/>
      <c r="O71" s="82"/>
      <c r="P71" s="82"/>
      <c r="Q71" s="82"/>
      <c r="R71" s="81"/>
      <c r="S71" s="81"/>
      <c r="T71" s="82"/>
      <c r="U71" s="82"/>
      <c r="V71" s="79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75">
        <f t="shared" si="24"/>
        <v>0</v>
      </c>
    </row>
    <row r="72" ht="15.75" customHeight="1">
      <c r="A72" s="79" t="str">
        <f>'Группа 2'!R22</f>
        <v>Влад Сафронов </v>
      </c>
      <c r="B72" s="79">
        <f t="shared" si="23"/>
        <v>0</v>
      </c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1"/>
      <c r="X72" s="82"/>
      <c r="Y72" s="81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75">
        <f t="shared" si="24"/>
        <v>0</v>
      </c>
    </row>
    <row r="73" ht="15.75" customHeight="1">
      <c r="A73" s="79" t="str">
        <f>'Группа 2'!R23</f>
        <v>Константин Бриф</v>
      </c>
      <c r="B73" s="79">
        <f t="shared" si="23"/>
        <v>0</v>
      </c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75">
        <f t="shared" si="24"/>
        <v>0</v>
      </c>
    </row>
    <row r="74" ht="15.75" customHeight="1">
      <c r="A74" s="70" t="str">
        <f>'Группа 2'!V1</f>
        <v>Круг4_Игра1</v>
      </c>
      <c r="B74" s="71" t="s">
        <v>204</v>
      </c>
      <c r="C74" s="72" t="s">
        <v>205</v>
      </c>
      <c r="D74" s="73"/>
      <c r="E74" s="73"/>
      <c r="F74" s="73"/>
      <c r="G74" s="74"/>
      <c r="H74" s="72" t="s">
        <v>206</v>
      </c>
      <c r="I74" s="73"/>
      <c r="J74" s="73"/>
      <c r="K74" s="73"/>
      <c r="L74" s="74"/>
      <c r="M74" s="72" t="s">
        <v>207</v>
      </c>
      <c r="N74" s="73"/>
      <c r="O74" s="73"/>
      <c r="P74" s="73"/>
      <c r="Q74" s="74"/>
      <c r="R74" s="72" t="s">
        <v>208</v>
      </c>
      <c r="S74" s="73"/>
      <c r="T74" s="73"/>
      <c r="U74" s="73"/>
      <c r="V74" s="74"/>
      <c r="W74" s="72" t="s">
        <v>209</v>
      </c>
      <c r="X74" s="73"/>
      <c r="Y74" s="73"/>
      <c r="Z74" s="73"/>
      <c r="AA74" s="74"/>
      <c r="AB74" s="72" t="s">
        <v>210</v>
      </c>
      <c r="AC74" s="73"/>
      <c r="AD74" s="73"/>
      <c r="AE74" s="73"/>
      <c r="AF74" s="74"/>
      <c r="AG74" s="72" t="s">
        <v>211</v>
      </c>
      <c r="AH74" s="73"/>
      <c r="AI74" s="73"/>
      <c r="AJ74" s="73"/>
      <c r="AK74" s="74"/>
      <c r="AL74" s="75" t="s">
        <v>212</v>
      </c>
    </row>
    <row r="75" ht="15.75" customHeight="1">
      <c r="A75" s="76"/>
      <c r="B75" s="76"/>
      <c r="C75" s="77">
        <v>10.0</v>
      </c>
      <c r="D75" s="77">
        <v>20.0</v>
      </c>
      <c r="E75" s="77">
        <v>30.0</v>
      </c>
      <c r="F75" s="77">
        <v>40.0</v>
      </c>
      <c r="G75" s="77">
        <v>50.0</v>
      </c>
      <c r="H75" s="77">
        <v>10.0</v>
      </c>
      <c r="I75" s="77">
        <v>20.0</v>
      </c>
      <c r="J75" s="77">
        <v>30.0</v>
      </c>
      <c r="K75" s="77">
        <v>40.0</v>
      </c>
      <c r="L75" s="77">
        <v>50.0</v>
      </c>
      <c r="M75" s="77">
        <v>10.0</v>
      </c>
      <c r="N75" s="77">
        <v>20.0</v>
      </c>
      <c r="O75" s="77">
        <v>30.0</v>
      </c>
      <c r="P75" s="77">
        <v>40.0</v>
      </c>
      <c r="Q75" s="77">
        <v>50.0</v>
      </c>
      <c r="R75" s="77">
        <v>10.0</v>
      </c>
      <c r="S75" s="77">
        <v>20.0</v>
      </c>
      <c r="T75" s="77">
        <v>30.0</v>
      </c>
      <c r="U75" s="77">
        <v>40.0</v>
      </c>
      <c r="V75" s="77">
        <v>50.0</v>
      </c>
      <c r="W75" s="77">
        <v>10.0</v>
      </c>
      <c r="X75" s="77">
        <v>20.0</v>
      </c>
      <c r="Y75" s="77">
        <v>30.0</v>
      </c>
      <c r="Z75" s="77">
        <v>40.0</v>
      </c>
      <c r="AA75" s="77">
        <v>50.0</v>
      </c>
      <c r="AB75" s="77">
        <v>10.0</v>
      </c>
      <c r="AC75" s="77">
        <v>20.0</v>
      </c>
      <c r="AD75" s="77">
        <v>30.0</v>
      </c>
      <c r="AE75" s="77">
        <v>40.0</v>
      </c>
      <c r="AF75" s="77">
        <v>50.0</v>
      </c>
      <c r="AG75" s="77">
        <v>10.0</v>
      </c>
      <c r="AH75" s="77">
        <v>20.0</v>
      </c>
      <c r="AI75" s="77">
        <v>30.0</v>
      </c>
      <c r="AJ75" s="77">
        <v>40.0</v>
      </c>
      <c r="AK75" s="77">
        <v>50.0</v>
      </c>
    </row>
    <row r="76" ht="15.75" customHeight="1">
      <c r="A76" s="79" t="str">
        <f>'Группа 2'!V2</f>
        <v>Мария Корчёмкина</v>
      </c>
      <c r="B76" s="79">
        <f t="shared" ref="B76:B79" si="25">SUMPRODUCT(C76:AK76,$C$3:$AK$3)</f>
        <v>0</v>
      </c>
      <c r="C76" s="79"/>
      <c r="D76" s="81"/>
      <c r="E76" s="82"/>
      <c r="F76" s="82"/>
      <c r="G76" s="82"/>
      <c r="H76" s="82"/>
      <c r="I76" s="82"/>
      <c r="J76" s="82"/>
      <c r="K76" s="81"/>
      <c r="L76" s="82"/>
      <c r="M76" s="79"/>
      <c r="N76" s="81"/>
      <c r="O76" s="82"/>
      <c r="P76" s="81"/>
      <c r="Q76" s="82"/>
      <c r="R76" s="79"/>
      <c r="S76" s="82"/>
      <c r="T76" s="82"/>
      <c r="U76" s="82"/>
      <c r="V76" s="82"/>
      <c r="W76" s="82"/>
      <c r="X76" s="81"/>
      <c r="Y76" s="82"/>
      <c r="Z76" s="81"/>
      <c r="AA76" s="82"/>
      <c r="AB76" s="79"/>
      <c r="AC76" s="79"/>
      <c r="AD76" s="79"/>
      <c r="AE76" s="79"/>
      <c r="AF76" s="82"/>
      <c r="AG76" s="79"/>
      <c r="AH76" s="79"/>
      <c r="AI76" s="79"/>
      <c r="AJ76" s="79"/>
      <c r="AK76" s="82"/>
      <c r="AL76" s="75">
        <f t="shared" ref="AL76:AL79" si="26">SUMIF(C76:AK76,"&gt;0",$C$3:$AK$3)</f>
        <v>0</v>
      </c>
    </row>
    <row r="77" ht="15.75" customHeight="1">
      <c r="A77" s="79" t="str">
        <f>'Группа 2'!V3</f>
        <v>Слава Бельков</v>
      </c>
      <c r="B77" s="79">
        <f t="shared" si="25"/>
        <v>0</v>
      </c>
      <c r="C77" s="82"/>
      <c r="D77" s="82"/>
      <c r="E77" s="82"/>
      <c r="F77" s="82"/>
      <c r="G77" s="82"/>
      <c r="H77" s="81"/>
      <c r="I77" s="82"/>
      <c r="J77" s="79"/>
      <c r="K77" s="82"/>
      <c r="L77" s="82"/>
      <c r="M77" s="82"/>
      <c r="N77" s="82"/>
      <c r="O77" s="82"/>
      <c r="P77" s="82"/>
      <c r="Q77" s="82"/>
      <c r="R77" s="81"/>
      <c r="S77" s="81"/>
      <c r="T77" s="82"/>
      <c r="U77" s="82"/>
      <c r="V77" s="79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75">
        <f t="shared" si="26"/>
        <v>0</v>
      </c>
    </row>
    <row r="78" ht="15.75" customHeight="1">
      <c r="A78" s="79" t="str">
        <f>'Группа 2'!V4</f>
        <v>Макс Пинкусович</v>
      </c>
      <c r="B78" s="79">
        <f t="shared" si="25"/>
        <v>0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1"/>
      <c r="X78" s="82"/>
      <c r="Y78" s="81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75">
        <f t="shared" si="26"/>
        <v>0</v>
      </c>
    </row>
    <row r="79" ht="15.75" customHeight="1">
      <c r="A79" s="79" t="str">
        <f>'Группа 2'!V5</f>
        <v>Алена Хрисанова</v>
      </c>
      <c r="B79" s="79">
        <f t="shared" si="25"/>
        <v>0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75">
        <f t="shared" si="26"/>
        <v>0</v>
      </c>
    </row>
    <row r="80" ht="15.75" customHeight="1">
      <c r="A80" s="70" t="str">
        <f>'Группа 2'!V7</f>
        <v>Круг4_Игра2</v>
      </c>
      <c r="B80" s="71" t="s">
        <v>204</v>
      </c>
      <c r="C80" s="72" t="s">
        <v>205</v>
      </c>
      <c r="D80" s="73"/>
      <c r="E80" s="73"/>
      <c r="F80" s="73"/>
      <c r="G80" s="74"/>
      <c r="H80" s="72" t="s">
        <v>206</v>
      </c>
      <c r="I80" s="73"/>
      <c r="J80" s="73"/>
      <c r="K80" s="73"/>
      <c r="L80" s="74"/>
      <c r="M80" s="72" t="s">
        <v>207</v>
      </c>
      <c r="N80" s="73"/>
      <c r="O80" s="73"/>
      <c r="P80" s="73"/>
      <c r="Q80" s="74"/>
      <c r="R80" s="72" t="s">
        <v>208</v>
      </c>
      <c r="S80" s="73"/>
      <c r="T80" s="73"/>
      <c r="U80" s="73"/>
      <c r="V80" s="74"/>
      <c r="W80" s="72" t="s">
        <v>209</v>
      </c>
      <c r="X80" s="73"/>
      <c r="Y80" s="73"/>
      <c r="Z80" s="73"/>
      <c r="AA80" s="74"/>
      <c r="AB80" s="72" t="s">
        <v>210</v>
      </c>
      <c r="AC80" s="73"/>
      <c r="AD80" s="73"/>
      <c r="AE80" s="73"/>
      <c r="AF80" s="74"/>
      <c r="AG80" s="72" t="s">
        <v>211</v>
      </c>
      <c r="AH80" s="73"/>
      <c r="AI80" s="73"/>
      <c r="AJ80" s="73"/>
      <c r="AK80" s="74"/>
      <c r="AL80" s="75" t="s">
        <v>212</v>
      </c>
    </row>
    <row r="81" ht="15.75" customHeight="1">
      <c r="A81" s="76"/>
      <c r="B81" s="76"/>
      <c r="C81" s="77">
        <v>10.0</v>
      </c>
      <c r="D81" s="77">
        <v>20.0</v>
      </c>
      <c r="E81" s="77">
        <v>30.0</v>
      </c>
      <c r="F81" s="77">
        <v>40.0</v>
      </c>
      <c r="G81" s="77">
        <v>50.0</v>
      </c>
      <c r="H81" s="77">
        <v>10.0</v>
      </c>
      <c r="I81" s="77">
        <v>20.0</v>
      </c>
      <c r="J81" s="77">
        <v>30.0</v>
      </c>
      <c r="K81" s="77">
        <v>40.0</v>
      </c>
      <c r="L81" s="77">
        <v>50.0</v>
      </c>
      <c r="M81" s="77">
        <v>10.0</v>
      </c>
      <c r="N81" s="77">
        <v>20.0</v>
      </c>
      <c r="O81" s="77">
        <v>30.0</v>
      </c>
      <c r="P81" s="77">
        <v>40.0</v>
      </c>
      <c r="Q81" s="77">
        <v>50.0</v>
      </c>
      <c r="R81" s="77">
        <v>10.0</v>
      </c>
      <c r="S81" s="77">
        <v>20.0</v>
      </c>
      <c r="T81" s="77">
        <v>30.0</v>
      </c>
      <c r="U81" s="77">
        <v>40.0</v>
      </c>
      <c r="V81" s="77">
        <v>50.0</v>
      </c>
      <c r="W81" s="77">
        <v>10.0</v>
      </c>
      <c r="X81" s="77">
        <v>20.0</v>
      </c>
      <c r="Y81" s="77">
        <v>30.0</v>
      </c>
      <c r="Z81" s="77">
        <v>40.0</v>
      </c>
      <c r="AA81" s="77">
        <v>50.0</v>
      </c>
      <c r="AB81" s="77">
        <v>10.0</v>
      </c>
      <c r="AC81" s="77">
        <v>20.0</v>
      </c>
      <c r="AD81" s="77">
        <v>30.0</v>
      </c>
      <c r="AE81" s="77">
        <v>40.0</v>
      </c>
      <c r="AF81" s="77">
        <v>50.0</v>
      </c>
      <c r="AG81" s="77">
        <v>10.0</v>
      </c>
      <c r="AH81" s="77">
        <v>20.0</v>
      </c>
      <c r="AI81" s="77">
        <v>30.0</v>
      </c>
      <c r="AJ81" s="77">
        <v>40.0</v>
      </c>
      <c r="AK81" s="77">
        <v>50.0</v>
      </c>
    </row>
    <row r="82" ht="15.75" customHeight="1">
      <c r="A82" s="79" t="str">
        <f>'Группа 2'!V8</f>
        <v>Николай Арчак</v>
      </c>
      <c r="B82" s="79">
        <f t="shared" ref="B82:B85" si="27">SUMPRODUCT(C82:AK82,$C$3:$AK$3)</f>
        <v>0</v>
      </c>
      <c r="C82" s="79"/>
      <c r="D82" s="81"/>
      <c r="E82" s="82"/>
      <c r="F82" s="82"/>
      <c r="G82" s="82"/>
      <c r="H82" s="82"/>
      <c r="I82" s="82"/>
      <c r="J82" s="82"/>
      <c r="K82" s="81"/>
      <c r="L82" s="82"/>
      <c r="M82" s="79"/>
      <c r="N82" s="81"/>
      <c r="O82" s="82"/>
      <c r="P82" s="81"/>
      <c r="Q82" s="82"/>
      <c r="R82" s="79"/>
      <c r="S82" s="82"/>
      <c r="T82" s="82"/>
      <c r="U82" s="82"/>
      <c r="V82" s="82"/>
      <c r="W82" s="82"/>
      <c r="X82" s="81"/>
      <c r="Y82" s="82"/>
      <c r="Z82" s="81"/>
      <c r="AA82" s="82"/>
      <c r="AB82" s="79"/>
      <c r="AC82" s="79"/>
      <c r="AD82" s="79"/>
      <c r="AE82" s="79"/>
      <c r="AF82" s="82"/>
      <c r="AG82" s="79"/>
      <c r="AH82" s="79"/>
      <c r="AI82" s="79"/>
      <c r="AJ82" s="79"/>
      <c r="AK82" s="82"/>
      <c r="AL82" s="75">
        <f t="shared" ref="AL82:AL85" si="28">SUMIF(C82:AK82,"&gt;0",$C$3:$AK$3)</f>
        <v>0</v>
      </c>
    </row>
    <row r="83" ht="15.75" customHeight="1">
      <c r="A83" s="79" t="str">
        <f>'Группа 2'!V9</f>
        <v>Александр Иванов</v>
      </c>
      <c r="B83" s="79">
        <f t="shared" si="27"/>
        <v>0</v>
      </c>
      <c r="C83" s="82"/>
      <c r="D83" s="82"/>
      <c r="E83" s="82"/>
      <c r="F83" s="82"/>
      <c r="G83" s="82"/>
      <c r="H83" s="81"/>
      <c r="I83" s="82"/>
      <c r="J83" s="79"/>
      <c r="K83" s="82"/>
      <c r="L83" s="82"/>
      <c r="M83" s="82"/>
      <c r="N83" s="82"/>
      <c r="O83" s="82"/>
      <c r="P83" s="82"/>
      <c r="Q83" s="82"/>
      <c r="R83" s="81"/>
      <c r="S83" s="81"/>
      <c r="T83" s="82"/>
      <c r="U83" s="82"/>
      <c r="V83" s="79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75">
        <f t="shared" si="28"/>
        <v>0</v>
      </c>
    </row>
    <row r="84" ht="15.75" customHeight="1">
      <c r="A84" s="79" t="str">
        <f>'Группа 2'!V10</f>
        <v>Василий Ковалев</v>
      </c>
      <c r="B84" s="79">
        <f t="shared" si="27"/>
        <v>0</v>
      </c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1"/>
      <c r="X84" s="82"/>
      <c r="Y84" s="81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75">
        <f t="shared" si="28"/>
        <v>0</v>
      </c>
    </row>
    <row r="85" ht="15.75" customHeight="1">
      <c r="A85" s="79" t="str">
        <f>'Группа 2'!V11</f>
        <v>Константин Бриф</v>
      </c>
      <c r="B85" s="79">
        <f t="shared" si="27"/>
        <v>0</v>
      </c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75">
        <f t="shared" si="28"/>
        <v>0</v>
      </c>
    </row>
    <row r="86" ht="15.75" customHeight="1">
      <c r="A86" s="70" t="str">
        <f>'Группа 2'!V13</f>
        <v>Круг4_Игра3</v>
      </c>
      <c r="B86" s="71" t="s">
        <v>204</v>
      </c>
      <c r="C86" s="72" t="s">
        <v>205</v>
      </c>
      <c r="D86" s="73"/>
      <c r="E86" s="73"/>
      <c r="F86" s="73"/>
      <c r="G86" s="74"/>
      <c r="H86" s="72" t="s">
        <v>206</v>
      </c>
      <c r="I86" s="73"/>
      <c r="J86" s="73"/>
      <c r="K86" s="73"/>
      <c r="L86" s="74"/>
      <c r="M86" s="72" t="s">
        <v>207</v>
      </c>
      <c r="N86" s="73"/>
      <c r="O86" s="73"/>
      <c r="P86" s="73"/>
      <c r="Q86" s="74"/>
      <c r="R86" s="72" t="s">
        <v>208</v>
      </c>
      <c r="S86" s="73"/>
      <c r="T86" s="73"/>
      <c r="U86" s="73"/>
      <c r="V86" s="74"/>
      <c r="W86" s="72" t="s">
        <v>209</v>
      </c>
      <c r="X86" s="73"/>
      <c r="Y86" s="73"/>
      <c r="Z86" s="73"/>
      <c r="AA86" s="74"/>
      <c r="AB86" s="72" t="s">
        <v>210</v>
      </c>
      <c r="AC86" s="73"/>
      <c r="AD86" s="73"/>
      <c r="AE86" s="73"/>
      <c r="AF86" s="74"/>
      <c r="AG86" s="72" t="s">
        <v>211</v>
      </c>
      <c r="AH86" s="73"/>
      <c r="AI86" s="73"/>
      <c r="AJ86" s="73"/>
      <c r="AK86" s="74"/>
      <c r="AL86" s="75" t="s">
        <v>212</v>
      </c>
    </row>
    <row r="87" ht="15.75" customHeight="1">
      <c r="A87" s="76"/>
      <c r="B87" s="76"/>
      <c r="C87" s="77">
        <v>10.0</v>
      </c>
      <c r="D87" s="77">
        <v>20.0</v>
      </c>
      <c r="E87" s="77">
        <v>30.0</v>
      </c>
      <c r="F87" s="77">
        <v>40.0</v>
      </c>
      <c r="G87" s="77">
        <v>50.0</v>
      </c>
      <c r="H87" s="77">
        <v>10.0</v>
      </c>
      <c r="I87" s="77">
        <v>20.0</v>
      </c>
      <c r="J87" s="77">
        <v>30.0</v>
      </c>
      <c r="K87" s="77">
        <v>40.0</v>
      </c>
      <c r="L87" s="77">
        <v>50.0</v>
      </c>
      <c r="M87" s="77">
        <v>10.0</v>
      </c>
      <c r="N87" s="77">
        <v>20.0</v>
      </c>
      <c r="O87" s="77">
        <v>30.0</v>
      </c>
      <c r="P87" s="77">
        <v>40.0</v>
      </c>
      <c r="Q87" s="77">
        <v>50.0</v>
      </c>
      <c r="R87" s="77">
        <v>10.0</v>
      </c>
      <c r="S87" s="77">
        <v>20.0</v>
      </c>
      <c r="T87" s="77">
        <v>30.0</v>
      </c>
      <c r="U87" s="77">
        <v>40.0</v>
      </c>
      <c r="V87" s="77">
        <v>50.0</v>
      </c>
      <c r="W87" s="77">
        <v>10.0</v>
      </c>
      <c r="X87" s="77">
        <v>20.0</v>
      </c>
      <c r="Y87" s="77">
        <v>30.0</v>
      </c>
      <c r="Z87" s="77">
        <v>40.0</v>
      </c>
      <c r="AA87" s="77">
        <v>50.0</v>
      </c>
      <c r="AB87" s="77">
        <v>10.0</v>
      </c>
      <c r="AC87" s="77">
        <v>20.0</v>
      </c>
      <c r="AD87" s="77">
        <v>30.0</v>
      </c>
      <c r="AE87" s="77">
        <v>40.0</v>
      </c>
      <c r="AF87" s="77">
        <v>50.0</v>
      </c>
      <c r="AG87" s="77">
        <v>10.0</v>
      </c>
      <c r="AH87" s="77">
        <v>20.0</v>
      </c>
      <c r="AI87" s="77">
        <v>30.0</v>
      </c>
      <c r="AJ87" s="77">
        <v>40.0</v>
      </c>
      <c r="AK87" s="77">
        <v>50.0</v>
      </c>
    </row>
    <row r="88" ht="15.75" customHeight="1">
      <c r="A88" s="79" t="str">
        <f>'Группа 2'!V14</f>
        <v>Руслан Лепшоков</v>
      </c>
      <c r="B88" s="79">
        <f t="shared" ref="B88:B91" si="29">SUMPRODUCT(C88:AK88,$C$3:$AK$3)</f>
        <v>0</v>
      </c>
      <c r="C88" s="79"/>
      <c r="D88" s="81"/>
      <c r="E88" s="82"/>
      <c r="F88" s="82"/>
      <c r="G88" s="82"/>
      <c r="H88" s="82"/>
      <c r="I88" s="82"/>
      <c r="J88" s="82"/>
      <c r="K88" s="81"/>
      <c r="L88" s="82"/>
      <c r="M88" s="79"/>
      <c r="N88" s="81"/>
      <c r="O88" s="82"/>
      <c r="P88" s="81"/>
      <c r="Q88" s="82"/>
      <c r="R88" s="79"/>
      <c r="S88" s="82"/>
      <c r="T88" s="82"/>
      <c r="U88" s="82"/>
      <c r="V88" s="82"/>
      <c r="W88" s="82"/>
      <c r="X88" s="81"/>
      <c r="Y88" s="82"/>
      <c r="Z88" s="81"/>
      <c r="AA88" s="82"/>
      <c r="AB88" s="79"/>
      <c r="AC88" s="79"/>
      <c r="AD88" s="79"/>
      <c r="AE88" s="79"/>
      <c r="AF88" s="82"/>
      <c r="AG88" s="79"/>
      <c r="AH88" s="79"/>
      <c r="AI88" s="79"/>
      <c r="AJ88" s="79"/>
      <c r="AK88" s="82"/>
      <c r="AL88" s="75">
        <f t="shared" ref="AL88:AL91" si="30">SUMIF(C88:AK88,"&gt;0",$C$3:$AK$3)</f>
        <v>0</v>
      </c>
    </row>
    <row r="89" ht="15.75" customHeight="1">
      <c r="A89" s="79" t="str">
        <f>'Группа 2'!V15</f>
        <v>Вадим Барановский</v>
      </c>
      <c r="B89" s="79">
        <f t="shared" si="29"/>
        <v>0</v>
      </c>
      <c r="C89" s="82"/>
      <c r="D89" s="82"/>
      <c r="E89" s="82"/>
      <c r="F89" s="82"/>
      <c r="G89" s="82"/>
      <c r="H89" s="81"/>
      <c r="I89" s="82"/>
      <c r="J89" s="79"/>
      <c r="K89" s="82"/>
      <c r="L89" s="82"/>
      <c r="M89" s="82"/>
      <c r="N89" s="82"/>
      <c r="O89" s="82"/>
      <c r="P89" s="82"/>
      <c r="Q89" s="82"/>
      <c r="R89" s="81"/>
      <c r="S89" s="81"/>
      <c r="T89" s="82"/>
      <c r="U89" s="82"/>
      <c r="V89" s="79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75">
        <f t="shared" si="30"/>
        <v>0</v>
      </c>
    </row>
    <row r="90" ht="15.75" customHeight="1">
      <c r="A90" s="79" t="str">
        <f>'Группа 2'!V16</f>
        <v>Влад Сафронов </v>
      </c>
      <c r="B90" s="79">
        <f t="shared" si="29"/>
        <v>0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1"/>
      <c r="X90" s="82"/>
      <c r="Y90" s="81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75">
        <f t="shared" si="30"/>
        <v>0</v>
      </c>
    </row>
    <row r="91" ht="15.75" customHeight="1">
      <c r="A91" s="79" t="str">
        <f>'Группа 2'!V17</f>
        <v>Настя Соколова</v>
      </c>
      <c r="B91" s="79">
        <f t="shared" si="29"/>
        <v>0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75">
        <f t="shared" si="30"/>
        <v>0</v>
      </c>
    </row>
    <row r="92" ht="15.75" customHeight="1">
      <c r="A92" s="70" t="str">
        <f>'Группа 2'!V19</f>
        <v>Круг4_Игра4</v>
      </c>
      <c r="B92" s="71" t="s">
        <v>204</v>
      </c>
      <c r="C92" s="72" t="s">
        <v>205</v>
      </c>
      <c r="D92" s="73"/>
      <c r="E92" s="73"/>
      <c r="F92" s="73"/>
      <c r="G92" s="74"/>
      <c r="H92" s="72" t="s">
        <v>206</v>
      </c>
      <c r="I92" s="73"/>
      <c r="J92" s="73"/>
      <c r="K92" s="73"/>
      <c r="L92" s="74"/>
      <c r="M92" s="72" t="s">
        <v>207</v>
      </c>
      <c r="N92" s="73"/>
      <c r="O92" s="73"/>
      <c r="P92" s="73"/>
      <c r="Q92" s="74"/>
      <c r="R92" s="72" t="s">
        <v>208</v>
      </c>
      <c r="S92" s="73"/>
      <c r="T92" s="73"/>
      <c r="U92" s="73"/>
      <c r="V92" s="74"/>
      <c r="W92" s="72" t="s">
        <v>209</v>
      </c>
      <c r="X92" s="73"/>
      <c r="Y92" s="73"/>
      <c r="Z92" s="73"/>
      <c r="AA92" s="74"/>
      <c r="AB92" s="72" t="s">
        <v>210</v>
      </c>
      <c r="AC92" s="73"/>
      <c r="AD92" s="73"/>
      <c r="AE92" s="73"/>
      <c r="AF92" s="74"/>
      <c r="AG92" s="72" t="s">
        <v>211</v>
      </c>
      <c r="AH92" s="73"/>
      <c r="AI92" s="73"/>
      <c r="AJ92" s="73"/>
      <c r="AK92" s="74"/>
      <c r="AL92" s="75" t="s">
        <v>212</v>
      </c>
    </row>
    <row r="93" ht="15.75" customHeight="1">
      <c r="A93" s="76"/>
      <c r="B93" s="76"/>
      <c r="C93" s="77">
        <v>10.0</v>
      </c>
      <c r="D93" s="77">
        <v>20.0</v>
      </c>
      <c r="E93" s="77">
        <v>30.0</v>
      </c>
      <c r="F93" s="77">
        <v>40.0</v>
      </c>
      <c r="G93" s="77">
        <v>50.0</v>
      </c>
      <c r="H93" s="77">
        <v>10.0</v>
      </c>
      <c r="I93" s="77">
        <v>20.0</v>
      </c>
      <c r="J93" s="77">
        <v>30.0</v>
      </c>
      <c r="K93" s="77">
        <v>40.0</v>
      </c>
      <c r="L93" s="77">
        <v>50.0</v>
      </c>
      <c r="M93" s="77">
        <v>10.0</v>
      </c>
      <c r="N93" s="77">
        <v>20.0</v>
      </c>
      <c r="O93" s="77">
        <v>30.0</v>
      </c>
      <c r="P93" s="77">
        <v>40.0</v>
      </c>
      <c r="Q93" s="77">
        <v>50.0</v>
      </c>
      <c r="R93" s="77">
        <v>10.0</v>
      </c>
      <c r="S93" s="77">
        <v>20.0</v>
      </c>
      <c r="T93" s="77">
        <v>30.0</v>
      </c>
      <c r="U93" s="77">
        <v>40.0</v>
      </c>
      <c r="V93" s="77">
        <v>50.0</v>
      </c>
      <c r="W93" s="77">
        <v>10.0</v>
      </c>
      <c r="X93" s="77">
        <v>20.0</v>
      </c>
      <c r="Y93" s="77">
        <v>30.0</v>
      </c>
      <c r="Z93" s="77">
        <v>40.0</v>
      </c>
      <c r="AA93" s="77">
        <v>50.0</v>
      </c>
      <c r="AB93" s="77">
        <v>10.0</v>
      </c>
      <c r="AC93" s="77">
        <v>20.0</v>
      </c>
      <c r="AD93" s="77">
        <v>30.0</v>
      </c>
      <c r="AE93" s="77">
        <v>40.0</v>
      </c>
      <c r="AF93" s="77">
        <v>50.0</v>
      </c>
      <c r="AG93" s="77">
        <v>10.0</v>
      </c>
      <c r="AH93" s="77">
        <v>20.0</v>
      </c>
      <c r="AI93" s="77">
        <v>30.0</v>
      </c>
      <c r="AJ93" s="77">
        <v>40.0</v>
      </c>
      <c r="AK93" s="77">
        <v>50.0</v>
      </c>
    </row>
    <row r="94" ht="15.75" customHeight="1">
      <c r="A94" s="79" t="str">
        <f>'Группа 2'!V20</f>
        <v>Евгений Новиков</v>
      </c>
      <c r="B94" s="79">
        <f t="shared" ref="B94:B97" si="31">SUMPRODUCT(C94:AK94,$C$3:$AK$3)</f>
        <v>0</v>
      </c>
      <c r="C94" s="79"/>
      <c r="D94" s="81"/>
      <c r="E94" s="82"/>
      <c r="F94" s="82"/>
      <c r="G94" s="82"/>
      <c r="H94" s="82"/>
      <c r="I94" s="82"/>
      <c r="J94" s="82"/>
      <c r="K94" s="81"/>
      <c r="L94" s="82"/>
      <c r="M94" s="79"/>
      <c r="N94" s="81"/>
      <c r="O94" s="82"/>
      <c r="P94" s="81"/>
      <c r="Q94" s="82"/>
      <c r="R94" s="79"/>
      <c r="S94" s="82"/>
      <c r="T94" s="82"/>
      <c r="U94" s="82"/>
      <c r="V94" s="82"/>
      <c r="W94" s="82"/>
      <c r="X94" s="81"/>
      <c r="Y94" s="82"/>
      <c r="Z94" s="81"/>
      <c r="AA94" s="82"/>
      <c r="AB94" s="79"/>
      <c r="AC94" s="79"/>
      <c r="AD94" s="79"/>
      <c r="AE94" s="79"/>
      <c r="AF94" s="82"/>
      <c r="AG94" s="79"/>
      <c r="AH94" s="79"/>
      <c r="AI94" s="79"/>
      <c r="AJ94" s="79"/>
      <c r="AK94" s="82"/>
      <c r="AL94" s="75">
        <f t="shared" ref="AL94:AL97" si="32">SUMIF(C94:AK94,"&gt;0",$C$3:$AK$3)</f>
        <v>0</v>
      </c>
    </row>
    <row r="95" ht="15.75" customHeight="1">
      <c r="A95" s="79" t="str">
        <f>'Группа 2'!V21</f>
        <v>Андрей Романчев</v>
      </c>
      <c r="B95" s="79">
        <f t="shared" si="31"/>
        <v>0</v>
      </c>
      <c r="C95" s="82"/>
      <c r="D95" s="82"/>
      <c r="E95" s="82"/>
      <c r="F95" s="82"/>
      <c r="G95" s="82"/>
      <c r="H95" s="81"/>
      <c r="I95" s="82"/>
      <c r="J95" s="79"/>
      <c r="K95" s="82"/>
      <c r="L95" s="82"/>
      <c r="M95" s="82"/>
      <c r="N95" s="82"/>
      <c r="O95" s="82"/>
      <c r="P95" s="82"/>
      <c r="Q95" s="82"/>
      <c r="R95" s="81"/>
      <c r="S95" s="81"/>
      <c r="T95" s="82"/>
      <c r="U95" s="82"/>
      <c r="V95" s="79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75">
        <f t="shared" si="32"/>
        <v>0</v>
      </c>
    </row>
    <row r="96" ht="15.75" customHeight="1">
      <c r="A96" s="79" t="str">
        <f>'Группа 2'!V22</f>
        <v>Роман Козелов</v>
      </c>
      <c r="B96" s="79">
        <f t="shared" si="31"/>
        <v>0</v>
      </c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1"/>
      <c r="X96" s="82"/>
      <c r="Y96" s="81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75">
        <f t="shared" si="32"/>
        <v>0</v>
      </c>
    </row>
    <row r="97" ht="15.75" customHeight="1">
      <c r="A97" s="79" t="str">
        <f>'Группа 2'!V23</f>
        <v>Владимир Пузырев</v>
      </c>
      <c r="B97" s="79">
        <f t="shared" si="31"/>
        <v>0</v>
      </c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75">
        <f t="shared" si="32"/>
        <v>0</v>
      </c>
    </row>
    <row r="98" ht="15.75" customHeight="1">
      <c r="A98" s="70" t="str">
        <f>'Группа 2'!Z1</f>
        <v>Круг5_Игра1</v>
      </c>
      <c r="B98" s="71" t="s">
        <v>204</v>
      </c>
      <c r="C98" s="72" t="s">
        <v>205</v>
      </c>
      <c r="D98" s="73"/>
      <c r="E98" s="73"/>
      <c r="F98" s="73"/>
      <c r="G98" s="74"/>
      <c r="H98" s="72" t="s">
        <v>206</v>
      </c>
      <c r="I98" s="73"/>
      <c r="J98" s="73"/>
      <c r="K98" s="73"/>
      <c r="L98" s="74"/>
      <c r="M98" s="72" t="s">
        <v>207</v>
      </c>
      <c r="N98" s="73"/>
      <c r="O98" s="73"/>
      <c r="P98" s="73"/>
      <c r="Q98" s="74"/>
      <c r="R98" s="72" t="s">
        <v>208</v>
      </c>
      <c r="S98" s="73"/>
      <c r="T98" s="73"/>
      <c r="U98" s="73"/>
      <c r="V98" s="74"/>
      <c r="W98" s="72" t="s">
        <v>209</v>
      </c>
      <c r="X98" s="73"/>
      <c r="Y98" s="73"/>
      <c r="Z98" s="73"/>
      <c r="AA98" s="74"/>
      <c r="AB98" s="72" t="s">
        <v>210</v>
      </c>
      <c r="AC98" s="73"/>
      <c r="AD98" s="73"/>
      <c r="AE98" s="73"/>
      <c r="AF98" s="74"/>
      <c r="AG98" s="72" t="s">
        <v>211</v>
      </c>
      <c r="AH98" s="73"/>
      <c r="AI98" s="73"/>
      <c r="AJ98" s="73"/>
      <c r="AK98" s="74"/>
      <c r="AL98" s="75" t="s">
        <v>212</v>
      </c>
    </row>
    <row r="99" ht="15.75" customHeight="1">
      <c r="A99" s="76"/>
      <c r="B99" s="76"/>
      <c r="C99" s="77">
        <v>10.0</v>
      </c>
      <c r="D99" s="77">
        <v>20.0</v>
      </c>
      <c r="E99" s="77">
        <v>30.0</v>
      </c>
      <c r="F99" s="77">
        <v>40.0</v>
      </c>
      <c r="G99" s="77">
        <v>50.0</v>
      </c>
      <c r="H99" s="77">
        <v>10.0</v>
      </c>
      <c r="I99" s="77">
        <v>20.0</v>
      </c>
      <c r="J99" s="77">
        <v>30.0</v>
      </c>
      <c r="K99" s="77">
        <v>40.0</v>
      </c>
      <c r="L99" s="77">
        <v>50.0</v>
      </c>
      <c r="M99" s="77">
        <v>10.0</v>
      </c>
      <c r="N99" s="77">
        <v>20.0</v>
      </c>
      <c r="O99" s="77">
        <v>30.0</v>
      </c>
      <c r="P99" s="77">
        <v>40.0</v>
      </c>
      <c r="Q99" s="77">
        <v>50.0</v>
      </c>
      <c r="R99" s="77">
        <v>10.0</v>
      </c>
      <c r="S99" s="77">
        <v>20.0</v>
      </c>
      <c r="T99" s="77">
        <v>30.0</v>
      </c>
      <c r="U99" s="77">
        <v>40.0</v>
      </c>
      <c r="V99" s="77">
        <v>50.0</v>
      </c>
      <c r="W99" s="77">
        <v>10.0</v>
      </c>
      <c r="X99" s="77">
        <v>20.0</v>
      </c>
      <c r="Y99" s="77">
        <v>30.0</v>
      </c>
      <c r="Z99" s="77">
        <v>40.0</v>
      </c>
      <c r="AA99" s="77">
        <v>50.0</v>
      </c>
      <c r="AB99" s="77">
        <v>10.0</v>
      </c>
      <c r="AC99" s="77">
        <v>20.0</v>
      </c>
      <c r="AD99" s="77">
        <v>30.0</v>
      </c>
      <c r="AE99" s="77">
        <v>40.0</v>
      </c>
      <c r="AF99" s="77">
        <v>50.0</v>
      </c>
      <c r="AG99" s="77">
        <v>10.0</v>
      </c>
      <c r="AH99" s="77">
        <v>20.0</v>
      </c>
      <c r="AI99" s="77">
        <v>30.0</v>
      </c>
      <c r="AJ99" s="77">
        <v>40.0</v>
      </c>
      <c r="AK99" s="77">
        <v>50.0</v>
      </c>
    </row>
    <row r="100" ht="15.75" customHeight="1">
      <c r="A100" s="79" t="str">
        <f>'Группа 2'!Z2</f>
        <v>Мария Корчёмкина</v>
      </c>
      <c r="B100" s="79">
        <f t="shared" ref="B100:B103" si="33">SUMPRODUCT(C100:AK100,$C$3:$AK$3)</f>
        <v>0</v>
      </c>
      <c r="C100" s="79"/>
      <c r="D100" s="81"/>
      <c r="E100" s="82"/>
      <c r="F100" s="82"/>
      <c r="G100" s="82"/>
      <c r="H100" s="82"/>
      <c r="I100" s="82"/>
      <c r="J100" s="82"/>
      <c r="K100" s="81"/>
      <c r="L100" s="82"/>
      <c r="M100" s="79"/>
      <c r="N100" s="81"/>
      <c r="O100" s="82"/>
      <c r="P100" s="81"/>
      <c r="Q100" s="82"/>
      <c r="R100" s="79"/>
      <c r="S100" s="82"/>
      <c r="T100" s="82"/>
      <c r="U100" s="82"/>
      <c r="V100" s="82"/>
      <c r="W100" s="82"/>
      <c r="X100" s="81"/>
      <c r="Y100" s="82"/>
      <c r="Z100" s="81"/>
      <c r="AA100" s="82"/>
      <c r="AB100" s="79"/>
      <c r="AC100" s="79"/>
      <c r="AD100" s="79"/>
      <c r="AE100" s="79"/>
      <c r="AF100" s="82"/>
      <c r="AG100" s="79"/>
      <c r="AH100" s="79"/>
      <c r="AI100" s="79"/>
      <c r="AJ100" s="79"/>
      <c r="AK100" s="82"/>
      <c r="AL100" s="75">
        <f t="shared" ref="AL100:AL103" si="34">SUMIF(C100:AK100,"&gt;0",$C$3:$AK$3)</f>
        <v>0</v>
      </c>
    </row>
    <row r="101" ht="15.75" customHeight="1">
      <c r="A101" s="79" t="str">
        <f>'Группа 2'!Z3</f>
        <v>Александр Иванов</v>
      </c>
      <c r="B101" s="79">
        <f t="shared" si="33"/>
        <v>0</v>
      </c>
      <c r="C101" s="82"/>
      <c r="D101" s="82"/>
      <c r="E101" s="82"/>
      <c r="F101" s="82"/>
      <c r="G101" s="82"/>
      <c r="H101" s="81"/>
      <c r="I101" s="82"/>
      <c r="J101" s="79"/>
      <c r="K101" s="82"/>
      <c r="L101" s="82"/>
      <c r="M101" s="82"/>
      <c r="N101" s="82"/>
      <c r="O101" s="82"/>
      <c r="P101" s="82"/>
      <c r="Q101" s="82"/>
      <c r="R101" s="81"/>
      <c r="S101" s="81"/>
      <c r="T101" s="82"/>
      <c r="U101" s="82"/>
      <c r="V101" s="79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75">
        <f t="shared" si="34"/>
        <v>0</v>
      </c>
    </row>
    <row r="102" ht="15.75" customHeight="1">
      <c r="A102" s="79" t="str">
        <f>'Группа 2'!Z4</f>
        <v>Евгений Новиков</v>
      </c>
      <c r="B102" s="79">
        <f t="shared" si="33"/>
        <v>0</v>
      </c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1"/>
      <c r="X102" s="82"/>
      <c r="Y102" s="81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75">
        <f t="shared" si="34"/>
        <v>0</v>
      </c>
    </row>
    <row r="103" ht="15.75" customHeight="1">
      <c r="A103" s="79" t="str">
        <f>'Группа 2'!Z5</f>
        <v>Влад Сафронов </v>
      </c>
      <c r="B103" s="79">
        <f t="shared" si="33"/>
        <v>0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75">
        <f t="shared" si="34"/>
        <v>0</v>
      </c>
    </row>
    <row r="104" ht="15.75" customHeight="1">
      <c r="A104" s="70" t="str">
        <f>'Группа 2'!Z7</f>
        <v>Круг5_Игра2</v>
      </c>
      <c r="B104" s="71" t="s">
        <v>204</v>
      </c>
      <c r="C104" s="72" t="s">
        <v>205</v>
      </c>
      <c r="D104" s="73"/>
      <c r="E104" s="73"/>
      <c r="F104" s="73"/>
      <c r="G104" s="74"/>
      <c r="H104" s="72" t="s">
        <v>206</v>
      </c>
      <c r="I104" s="73"/>
      <c r="J104" s="73"/>
      <c r="K104" s="73"/>
      <c r="L104" s="74"/>
      <c r="M104" s="72" t="s">
        <v>207</v>
      </c>
      <c r="N104" s="73"/>
      <c r="O104" s="73"/>
      <c r="P104" s="73"/>
      <c r="Q104" s="74"/>
      <c r="R104" s="72" t="s">
        <v>208</v>
      </c>
      <c r="S104" s="73"/>
      <c r="T104" s="73"/>
      <c r="U104" s="73"/>
      <c r="V104" s="74"/>
      <c r="W104" s="72" t="s">
        <v>209</v>
      </c>
      <c r="X104" s="73"/>
      <c r="Y104" s="73"/>
      <c r="Z104" s="73"/>
      <c r="AA104" s="74"/>
      <c r="AB104" s="72" t="s">
        <v>210</v>
      </c>
      <c r="AC104" s="73"/>
      <c r="AD104" s="73"/>
      <c r="AE104" s="73"/>
      <c r="AF104" s="74"/>
      <c r="AG104" s="72" t="s">
        <v>211</v>
      </c>
      <c r="AH104" s="73"/>
      <c r="AI104" s="73"/>
      <c r="AJ104" s="73"/>
      <c r="AK104" s="74"/>
      <c r="AL104" s="75" t="s">
        <v>212</v>
      </c>
    </row>
    <row r="105" ht="15.75" customHeight="1">
      <c r="A105" s="76"/>
      <c r="B105" s="76"/>
      <c r="C105" s="77">
        <v>10.0</v>
      </c>
      <c r="D105" s="77">
        <v>20.0</v>
      </c>
      <c r="E105" s="77">
        <v>30.0</v>
      </c>
      <c r="F105" s="77">
        <v>40.0</v>
      </c>
      <c r="G105" s="77">
        <v>50.0</v>
      </c>
      <c r="H105" s="77">
        <v>10.0</v>
      </c>
      <c r="I105" s="77">
        <v>20.0</v>
      </c>
      <c r="J105" s="77">
        <v>30.0</v>
      </c>
      <c r="K105" s="77">
        <v>40.0</v>
      </c>
      <c r="L105" s="77">
        <v>50.0</v>
      </c>
      <c r="M105" s="77">
        <v>10.0</v>
      </c>
      <c r="N105" s="77">
        <v>20.0</v>
      </c>
      <c r="O105" s="77">
        <v>30.0</v>
      </c>
      <c r="P105" s="77">
        <v>40.0</v>
      </c>
      <c r="Q105" s="77">
        <v>50.0</v>
      </c>
      <c r="R105" s="77">
        <v>10.0</v>
      </c>
      <c r="S105" s="77">
        <v>20.0</v>
      </c>
      <c r="T105" s="77">
        <v>30.0</v>
      </c>
      <c r="U105" s="77">
        <v>40.0</v>
      </c>
      <c r="V105" s="77">
        <v>50.0</v>
      </c>
      <c r="W105" s="77">
        <v>10.0</v>
      </c>
      <c r="X105" s="77">
        <v>20.0</v>
      </c>
      <c r="Y105" s="77">
        <v>30.0</v>
      </c>
      <c r="Z105" s="77">
        <v>40.0</v>
      </c>
      <c r="AA105" s="77">
        <v>50.0</v>
      </c>
      <c r="AB105" s="77">
        <v>10.0</v>
      </c>
      <c r="AC105" s="77">
        <v>20.0</v>
      </c>
      <c r="AD105" s="77">
        <v>30.0</v>
      </c>
      <c r="AE105" s="77">
        <v>40.0</v>
      </c>
      <c r="AF105" s="77">
        <v>50.0</v>
      </c>
      <c r="AG105" s="77">
        <v>10.0</v>
      </c>
      <c r="AH105" s="77">
        <v>20.0</v>
      </c>
      <c r="AI105" s="77">
        <v>30.0</v>
      </c>
      <c r="AJ105" s="77">
        <v>40.0</v>
      </c>
      <c r="AK105" s="77">
        <v>50.0</v>
      </c>
    </row>
    <row r="106" ht="15.75" customHeight="1">
      <c r="A106" s="79" t="str">
        <f>'Группа 2'!Z8</f>
        <v>Николай Арчак</v>
      </c>
      <c r="B106" s="79">
        <f t="shared" ref="B106:B109" si="35">SUMPRODUCT(C106:AK106,$C$3:$AK$3)</f>
        <v>0</v>
      </c>
      <c r="C106" s="79"/>
      <c r="D106" s="81"/>
      <c r="E106" s="82"/>
      <c r="F106" s="82"/>
      <c r="G106" s="82"/>
      <c r="H106" s="82"/>
      <c r="I106" s="82"/>
      <c r="J106" s="82"/>
      <c r="K106" s="81"/>
      <c r="L106" s="82"/>
      <c r="M106" s="79"/>
      <c r="N106" s="81"/>
      <c r="O106" s="82"/>
      <c r="P106" s="81"/>
      <c r="Q106" s="82"/>
      <c r="R106" s="79"/>
      <c r="S106" s="82"/>
      <c r="T106" s="82"/>
      <c r="U106" s="82"/>
      <c r="V106" s="82"/>
      <c r="W106" s="82"/>
      <c r="X106" s="81"/>
      <c r="Y106" s="82"/>
      <c r="Z106" s="81"/>
      <c r="AA106" s="82"/>
      <c r="AB106" s="79"/>
      <c r="AC106" s="79"/>
      <c r="AD106" s="79"/>
      <c r="AE106" s="79"/>
      <c r="AF106" s="82"/>
      <c r="AG106" s="79"/>
      <c r="AH106" s="79"/>
      <c r="AI106" s="79"/>
      <c r="AJ106" s="79"/>
      <c r="AK106" s="82"/>
      <c r="AL106" s="75">
        <f t="shared" ref="AL106:AL109" si="36">SUMIF(C106:AK106,"&gt;0",$C$3:$AK$3)</f>
        <v>0</v>
      </c>
    </row>
    <row r="107" ht="15.75" customHeight="1">
      <c r="A107" s="79" t="str">
        <f>'Группа 2'!Z9</f>
        <v>Слава Бельков</v>
      </c>
      <c r="B107" s="79">
        <f t="shared" si="35"/>
        <v>0</v>
      </c>
      <c r="C107" s="82"/>
      <c r="D107" s="82"/>
      <c r="E107" s="82"/>
      <c r="F107" s="82"/>
      <c r="G107" s="82"/>
      <c r="H107" s="81"/>
      <c r="I107" s="82"/>
      <c r="J107" s="79"/>
      <c r="K107" s="82"/>
      <c r="L107" s="82"/>
      <c r="M107" s="82"/>
      <c r="N107" s="82"/>
      <c r="O107" s="82"/>
      <c r="P107" s="82"/>
      <c r="Q107" s="82"/>
      <c r="R107" s="81"/>
      <c r="S107" s="81"/>
      <c r="T107" s="82"/>
      <c r="U107" s="82"/>
      <c r="V107" s="79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75">
        <f t="shared" si="36"/>
        <v>0</v>
      </c>
    </row>
    <row r="108" ht="15.75" customHeight="1">
      <c r="A108" s="79" t="str">
        <f>'Группа 2'!Z10</f>
        <v>Роман Козелов</v>
      </c>
      <c r="B108" s="79">
        <f t="shared" si="35"/>
        <v>0</v>
      </c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1"/>
      <c r="X108" s="82"/>
      <c r="Y108" s="81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75">
        <f t="shared" si="36"/>
        <v>0</v>
      </c>
    </row>
    <row r="109" ht="15.75" customHeight="1">
      <c r="A109" s="79" t="str">
        <f>'Группа 2'!Z11</f>
        <v>Настя Соколова</v>
      </c>
      <c r="B109" s="79">
        <f t="shared" si="35"/>
        <v>0</v>
      </c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75">
        <f t="shared" si="36"/>
        <v>0</v>
      </c>
    </row>
    <row r="110" ht="15.75" customHeight="1">
      <c r="A110" s="70" t="s">
        <v>190</v>
      </c>
      <c r="B110" s="71" t="s">
        <v>204</v>
      </c>
      <c r="C110" s="72" t="s">
        <v>205</v>
      </c>
      <c r="D110" s="73"/>
      <c r="E110" s="73"/>
      <c r="F110" s="73"/>
      <c r="G110" s="74"/>
      <c r="H110" s="72" t="s">
        <v>206</v>
      </c>
      <c r="I110" s="73"/>
      <c r="J110" s="73"/>
      <c r="K110" s="73"/>
      <c r="L110" s="74"/>
      <c r="M110" s="72" t="s">
        <v>207</v>
      </c>
      <c r="N110" s="73"/>
      <c r="O110" s="73"/>
      <c r="P110" s="73"/>
      <c r="Q110" s="74"/>
      <c r="R110" s="72" t="s">
        <v>208</v>
      </c>
      <c r="S110" s="73"/>
      <c r="T110" s="73"/>
      <c r="U110" s="73"/>
      <c r="V110" s="74"/>
      <c r="W110" s="72" t="s">
        <v>209</v>
      </c>
      <c r="X110" s="73"/>
      <c r="Y110" s="73"/>
      <c r="Z110" s="73"/>
      <c r="AA110" s="74"/>
      <c r="AB110" s="72" t="s">
        <v>210</v>
      </c>
      <c r="AC110" s="73"/>
      <c r="AD110" s="73"/>
      <c r="AE110" s="73"/>
      <c r="AF110" s="74"/>
      <c r="AG110" s="72" t="s">
        <v>211</v>
      </c>
      <c r="AH110" s="73"/>
      <c r="AI110" s="73"/>
      <c r="AJ110" s="73"/>
      <c r="AK110" s="74"/>
      <c r="AL110" s="75" t="s">
        <v>212</v>
      </c>
    </row>
    <row r="111" ht="15.75" customHeight="1">
      <c r="A111" s="76"/>
      <c r="B111" s="76"/>
      <c r="C111" s="77">
        <v>10.0</v>
      </c>
      <c r="D111" s="77">
        <v>20.0</v>
      </c>
      <c r="E111" s="77">
        <v>30.0</v>
      </c>
      <c r="F111" s="77">
        <v>40.0</v>
      </c>
      <c r="G111" s="77">
        <v>50.0</v>
      </c>
      <c r="H111" s="77">
        <v>10.0</v>
      </c>
      <c r="I111" s="77">
        <v>20.0</v>
      </c>
      <c r="J111" s="77">
        <v>30.0</v>
      </c>
      <c r="K111" s="77">
        <v>40.0</v>
      </c>
      <c r="L111" s="77">
        <v>50.0</v>
      </c>
      <c r="M111" s="77">
        <v>10.0</v>
      </c>
      <c r="N111" s="77">
        <v>20.0</v>
      </c>
      <c r="O111" s="77">
        <v>30.0</v>
      </c>
      <c r="P111" s="77">
        <v>40.0</v>
      </c>
      <c r="Q111" s="77">
        <v>50.0</v>
      </c>
      <c r="R111" s="77">
        <v>10.0</v>
      </c>
      <c r="S111" s="77">
        <v>20.0</v>
      </c>
      <c r="T111" s="77">
        <v>30.0</v>
      </c>
      <c r="U111" s="77">
        <v>40.0</v>
      </c>
      <c r="V111" s="77">
        <v>50.0</v>
      </c>
      <c r="W111" s="77">
        <v>10.0</v>
      </c>
      <c r="X111" s="77">
        <v>20.0</v>
      </c>
      <c r="Y111" s="77">
        <v>30.0</v>
      </c>
      <c r="Z111" s="77">
        <v>40.0</v>
      </c>
      <c r="AA111" s="77">
        <v>50.0</v>
      </c>
      <c r="AB111" s="77">
        <v>10.0</v>
      </c>
      <c r="AC111" s="77">
        <v>20.0</v>
      </c>
      <c r="AD111" s="77">
        <v>30.0</v>
      </c>
      <c r="AE111" s="77">
        <v>40.0</v>
      </c>
      <c r="AF111" s="77">
        <v>50.0</v>
      </c>
      <c r="AG111" s="77">
        <v>10.0</v>
      </c>
      <c r="AH111" s="77">
        <v>20.0</v>
      </c>
      <c r="AI111" s="77">
        <v>30.0</v>
      </c>
      <c r="AJ111" s="77">
        <v>40.0</v>
      </c>
      <c r="AK111" s="77">
        <v>50.0</v>
      </c>
    </row>
    <row r="112" ht="15.75" customHeight="1">
      <c r="A112" s="79" t="str">
        <f>'Группа 2'!Z14</f>
        <v>Руслан Лепшоков</v>
      </c>
      <c r="B112" s="79">
        <f t="shared" ref="B112:B115" si="37">SUMPRODUCT(C112:AK112,$C$3:$AK$3)</f>
        <v>0</v>
      </c>
      <c r="C112" s="79"/>
      <c r="D112" s="81"/>
      <c r="E112" s="82"/>
      <c r="F112" s="82"/>
      <c r="G112" s="82"/>
      <c r="H112" s="82"/>
      <c r="I112" s="82"/>
      <c r="J112" s="82"/>
      <c r="K112" s="81"/>
      <c r="L112" s="82"/>
      <c r="M112" s="79"/>
      <c r="N112" s="81"/>
      <c r="O112" s="82"/>
      <c r="P112" s="81"/>
      <c r="Q112" s="82"/>
      <c r="R112" s="79"/>
      <c r="S112" s="82"/>
      <c r="T112" s="82"/>
      <c r="U112" s="82"/>
      <c r="V112" s="82"/>
      <c r="W112" s="82"/>
      <c r="X112" s="81"/>
      <c r="Y112" s="82"/>
      <c r="Z112" s="81"/>
      <c r="AA112" s="82"/>
      <c r="AB112" s="79"/>
      <c r="AC112" s="79"/>
      <c r="AD112" s="79"/>
      <c r="AE112" s="79"/>
      <c r="AF112" s="82"/>
      <c r="AG112" s="79"/>
      <c r="AH112" s="79"/>
      <c r="AI112" s="79"/>
      <c r="AJ112" s="79"/>
      <c r="AK112" s="82"/>
      <c r="AL112" s="75">
        <f t="shared" ref="AL112:AL115" si="38">SUMIF(C112:AK112,"&gt;0",$C$3:$AK$3)</f>
        <v>0</v>
      </c>
    </row>
    <row r="113" ht="15.75" customHeight="1">
      <c r="A113" s="79" t="str">
        <f>'Группа 2'!Z15</f>
        <v>Андрей Романчев</v>
      </c>
      <c r="B113" s="79">
        <f t="shared" si="37"/>
        <v>0</v>
      </c>
      <c r="C113" s="82"/>
      <c r="D113" s="82"/>
      <c r="E113" s="82"/>
      <c r="F113" s="82"/>
      <c r="G113" s="82"/>
      <c r="H113" s="81"/>
      <c r="I113" s="82"/>
      <c r="J113" s="79"/>
      <c r="K113" s="82"/>
      <c r="L113" s="82"/>
      <c r="M113" s="82"/>
      <c r="N113" s="82"/>
      <c r="O113" s="82"/>
      <c r="P113" s="82"/>
      <c r="Q113" s="82"/>
      <c r="R113" s="81"/>
      <c r="S113" s="81"/>
      <c r="T113" s="82"/>
      <c r="U113" s="82"/>
      <c r="V113" s="79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75">
        <f t="shared" si="38"/>
        <v>0</v>
      </c>
    </row>
    <row r="114" ht="15.75" customHeight="1">
      <c r="A114" s="79" t="str">
        <f>'Группа 2'!Z16</f>
        <v>Макс Пинкусович</v>
      </c>
      <c r="B114" s="79">
        <f t="shared" si="37"/>
        <v>0</v>
      </c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1"/>
      <c r="X114" s="82"/>
      <c r="Y114" s="81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75">
        <f t="shared" si="38"/>
        <v>0</v>
      </c>
    </row>
    <row r="115" ht="15.75" customHeight="1">
      <c r="A115" s="79" t="str">
        <f>'Группа 2'!Z17</f>
        <v>Константин Бриф</v>
      </c>
      <c r="B115" s="79">
        <f t="shared" si="37"/>
        <v>0</v>
      </c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75">
        <f t="shared" si="38"/>
        <v>0</v>
      </c>
    </row>
    <row r="116" ht="15.75" customHeight="1">
      <c r="A116" s="70" t="s">
        <v>203</v>
      </c>
      <c r="B116" s="71" t="s">
        <v>204</v>
      </c>
      <c r="C116" s="72" t="s">
        <v>205</v>
      </c>
      <c r="D116" s="73"/>
      <c r="E116" s="73"/>
      <c r="F116" s="73"/>
      <c r="G116" s="74"/>
      <c r="H116" s="72" t="s">
        <v>206</v>
      </c>
      <c r="I116" s="73"/>
      <c r="J116" s="73"/>
      <c r="K116" s="73"/>
      <c r="L116" s="74"/>
      <c r="M116" s="72" t="s">
        <v>207</v>
      </c>
      <c r="N116" s="73"/>
      <c r="O116" s="73"/>
      <c r="P116" s="73"/>
      <c r="Q116" s="74"/>
      <c r="R116" s="72" t="s">
        <v>208</v>
      </c>
      <c r="S116" s="73"/>
      <c r="T116" s="73"/>
      <c r="U116" s="73"/>
      <c r="V116" s="74"/>
      <c r="W116" s="72" t="s">
        <v>209</v>
      </c>
      <c r="X116" s="73"/>
      <c r="Y116" s="73"/>
      <c r="Z116" s="73"/>
      <c r="AA116" s="74"/>
      <c r="AB116" s="72" t="s">
        <v>210</v>
      </c>
      <c r="AC116" s="73"/>
      <c r="AD116" s="73"/>
      <c r="AE116" s="73"/>
      <c r="AF116" s="74"/>
      <c r="AG116" s="72" t="s">
        <v>211</v>
      </c>
      <c r="AH116" s="73"/>
      <c r="AI116" s="73"/>
      <c r="AJ116" s="73"/>
      <c r="AK116" s="74"/>
      <c r="AL116" s="75" t="s">
        <v>212</v>
      </c>
    </row>
    <row r="117" ht="15.75" customHeight="1">
      <c r="A117" s="76"/>
      <c r="B117" s="76"/>
      <c r="C117" s="77">
        <v>10.0</v>
      </c>
      <c r="D117" s="77">
        <v>20.0</v>
      </c>
      <c r="E117" s="77">
        <v>30.0</v>
      </c>
      <c r="F117" s="77">
        <v>40.0</v>
      </c>
      <c r="G117" s="77">
        <v>50.0</v>
      </c>
      <c r="H117" s="77">
        <v>10.0</v>
      </c>
      <c r="I117" s="77">
        <v>20.0</v>
      </c>
      <c r="J117" s="77">
        <v>30.0</v>
      </c>
      <c r="K117" s="77">
        <v>40.0</v>
      </c>
      <c r="L117" s="77">
        <v>50.0</v>
      </c>
      <c r="M117" s="77">
        <v>10.0</v>
      </c>
      <c r="N117" s="77">
        <v>20.0</v>
      </c>
      <c r="O117" s="77">
        <v>30.0</v>
      </c>
      <c r="P117" s="77">
        <v>40.0</v>
      </c>
      <c r="Q117" s="77">
        <v>50.0</v>
      </c>
      <c r="R117" s="77">
        <v>10.0</v>
      </c>
      <c r="S117" s="77">
        <v>20.0</v>
      </c>
      <c r="T117" s="77">
        <v>30.0</v>
      </c>
      <c r="U117" s="77">
        <v>40.0</v>
      </c>
      <c r="V117" s="77">
        <v>50.0</v>
      </c>
      <c r="W117" s="77">
        <v>10.0</v>
      </c>
      <c r="X117" s="77">
        <v>20.0</v>
      </c>
      <c r="Y117" s="77">
        <v>30.0</v>
      </c>
      <c r="Z117" s="77">
        <v>40.0</v>
      </c>
      <c r="AA117" s="77">
        <v>50.0</v>
      </c>
      <c r="AB117" s="77">
        <v>10.0</v>
      </c>
      <c r="AC117" s="77">
        <v>20.0</v>
      </c>
      <c r="AD117" s="77">
        <v>30.0</v>
      </c>
      <c r="AE117" s="77">
        <v>40.0</v>
      </c>
      <c r="AF117" s="77">
        <v>50.0</v>
      </c>
      <c r="AG117" s="77">
        <v>10.0</v>
      </c>
      <c r="AH117" s="77">
        <v>20.0</v>
      </c>
      <c r="AI117" s="77">
        <v>30.0</v>
      </c>
      <c r="AJ117" s="77">
        <v>40.0</v>
      </c>
      <c r="AK117" s="77">
        <v>50.0</v>
      </c>
    </row>
    <row r="118" ht="15.75" customHeight="1">
      <c r="A118" s="79" t="str">
        <f>'Группа 2'!Z20</f>
        <v>Владимир Пузырев</v>
      </c>
      <c r="B118" s="79">
        <f t="shared" ref="B118:B121" si="39">SUMPRODUCT(C118:AK118,$C$3:$AK$3)</f>
        <v>0</v>
      </c>
      <c r="C118" s="79"/>
      <c r="D118" s="81"/>
      <c r="E118" s="82"/>
      <c r="F118" s="82"/>
      <c r="G118" s="82"/>
      <c r="H118" s="82"/>
      <c r="I118" s="82"/>
      <c r="J118" s="82"/>
      <c r="K118" s="81"/>
      <c r="L118" s="82"/>
      <c r="M118" s="79"/>
      <c r="N118" s="81"/>
      <c r="O118" s="82"/>
      <c r="P118" s="81"/>
      <c r="Q118" s="82"/>
      <c r="R118" s="79"/>
      <c r="S118" s="82"/>
      <c r="T118" s="82"/>
      <c r="U118" s="82"/>
      <c r="V118" s="82"/>
      <c r="W118" s="82"/>
      <c r="X118" s="81"/>
      <c r="Y118" s="82"/>
      <c r="Z118" s="81"/>
      <c r="AA118" s="82"/>
      <c r="AB118" s="79"/>
      <c r="AC118" s="79"/>
      <c r="AD118" s="79"/>
      <c r="AE118" s="79"/>
      <c r="AF118" s="82"/>
      <c r="AG118" s="79"/>
      <c r="AH118" s="79"/>
      <c r="AI118" s="79"/>
      <c r="AJ118" s="79"/>
      <c r="AK118" s="82"/>
      <c r="AL118" s="75">
        <f t="shared" ref="AL118:AL121" si="40">SUMIF(C118:AK118,"&gt;0",$C$3:$AK$3)</f>
        <v>0</v>
      </c>
    </row>
    <row r="119" ht="15.75" customHeight="1">
      <c r="A119" s="79" t="str">
        <f>'Группа 2'!Z21</f>
        <v>Вадим Барановский</v>
      </c>
      <c r="B119" s="79">
        <f t="shared" si="39"/>
        <v>0</v>
      </c>
      <c r="C119" s="82"/>
      <c r="D119" s="82"/>
      <c r="E119" s="82"/>
      <c r="F119" s="82"/>
      <c r="G119" s="82"/>
      <c r="H119" s="81"/>
      <c r="I119" s="82"/>
      <c r="J119" s="79"/>
      <c r="K119" s="82"/>
      <c r="L119" s="82"/>
      <c r="M119" s="82"/>
      <c r="N119" s="82"/>
      <c r="O119" s="82"/>
      <c r="P119" s="82"/>
      <c r="Q119" s="82"/>
      <c r="R119" s="81"/>
      <c r="S119" s="81"/>
      <c r="T119" s="82"/>
      <c r="U119" s="82"/>
      <c r="V119" s="79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75">
        <f t="shared" si="40"/>
        <v>0</v>
      </c>
    </row>
    <row r="120" ht="15.75" customHeight="1">
      <c r="A120" s="79" t="str">
        <f>'Группа 2'!Z22</f>
        <v>Василий Ковалев</v>
      </c>
      <c r="B120" s="79">
        <f t="shared" si="39"/>
        <v>0</v>
      </c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1"/>
      <c r="X120" s="82"/>
      <c r="Y120" s="81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75">
        <f t="shared" si="40"/>
        <v>0</v>
      </c>
    </row>
    <row r="121" ht="15.75" customHeight="1">
      <c r="A121" s="79" t="str">
        <f>'Группа 2'!Z23</f>
        <v>Алена Хрисанова</v>
      </c>
      <c r="B121" s="79">
        <f t="shared" si="39"/>
        <v>0</v>
      </c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75">
        <f t="shared" si="40"/>
        <v>0</v>
      </c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0">
    <mergeCell ref="AB20:AF20"/>
    <mergeCell ref="AG20:AK20"/>
    <mergeCell ref="AL20:AL21"/>
    <mergeCell ref="A20:A21"/>
    <mergeCell ref="B20:B21"/>
    <mergeCell ref="C20:G20"/>
    <mergeCell ref="H20:L20"/>
    <mergeCell ref="M20:Q20"/>
    <mergeCell ref="R20:V20"/>
    <mergeCell ref="W20:AA20"/>
    <mergeCell ref="AB26:AF26"/>
    <mergeCell ref="AG26:AK26"/>
    <mergeCell ref="AL26:AL27"/>
    <mergeCell ref="A26:A27"/>
    <mergeCell ref="B26:B27"/>
    <mergeCell ref="C26:G26"/>
    <mergeCell ref="H26:L26"/>
    <mergeCell ref="M26:Q26"/>
    <mergeCell ref="R26:V26"/>
    <mergeCell ref="W26:AA26"/>
    <mergeCell ref="AB32:AF32"/>
    <mergeCell ref="AG32:AK32"/>
    <mergeCell ref="AL32:AL33"/>
    <mergeCell ref="A32:A33"/>
    <mergeCell ref="B32:B33"/>
    <mergeCell ref="C32:G32"/>
    <mergeCell ref="H32:L32"/>
    <mergeCell ref="M32:Q32"/>
    <mergeCell ref="R32:V32"/>
    <mergeCell ref="W32:AA32"/>
    <mergeCell ref="AB38:AF38"/>
    <mergeCell ref="AG38:AK38"/>
    <mergeCell ref="AL38:AL39"/>
    <mergeCell ref="A38:A39"/>
    <mergeCell ref="B38:B39"/>
    <mergeCell ref="C38:G38"/>
    <mergeCell ref="H38:L38"/>
    <mergeCell ref="M38:Q38"/>
    <mergeCell ref="R38:V38"/>
    <mergeCell ref="W38:AA38"/>
    <mergeCell ref="AB44:AF44"/>
    <mergeCell ref="AG44:AK44"/>
    <mergeCell ref="AL44:AL45"/>
    <mergeCell ref="A44:A45"/>
    <mergeCell ref="B44:B45"/>
    <mergeCell ref="C44:G44"/>
    <mergeCell ref="H44:L44"/>
    <mergeCell ref="M44:Q44"/>
    <mergeCell ref="R44:V44"/>
    <mergeCell ref="W44:AA44"/>
    <mergeCell ref="AB50:AF50"/>
    <mergeCell ref="AG50:AK50"/>
    <mergeCell ref="AL50:AL51"/>
    <mergeCell ref="A50:A51"/>
    <mergeCell ref="B50:B51"/>
    <mergeCell ref="C50:G50"/>
    <mergeCell ref="H50:L50"/>
    <mergeCell ref="M50:Q50"/>
    <mergeCell ref="R50:V50"/>
    <mergeCell ref="W50:AA50"/>
    <mergeCell ref="AB56:AF56"/>
    <mergeCell ref="AG56:AK56"/>
    <mergeCell ref="AL56:AL57"/>
    <mergeCell ref="A56:A57"/>
    <mergeCell ref="B56:B57"/>
    <mergeCell ref="C56:G56"/>
    <mergeCell ref="H56:L56"/>
    <mergeCell ref="M56:Q56"/>
    <mergeCell ref="R56:V56"/>
    <mergeCell ref="W56:AA56"/>
    <mergeCell ref="AB104:AF104"/>
    <mergeCell ref="AG104:AK104"/>
    <mergeCell ref="AL104:AL105"/>
    <mergeCell ref="A104:A105"/>
    <mergeCell ref="B104:B105"/>
    <mergeCell ref="C104:G104"/>
    <mergeCell ref="H104:L104"/>
    <mergeCell ref="M104:Q104"/>
    <mergeCell ref="R104:V104"/>
    <mergeCell ref="W104:AA104"/>
    <mergeCell ref="AB110:AF110"/>
    <mergeCell ref="AG110:AK110"/>
    <mergeCell ref="AL110:AL111"/>
    <mergeCell ref="A110:A111"/>
    <mergeCell ref="B110:B111"/>
    <mergeCell ref="C110:G110"/>
    <mergeCell ref="H110:L110"/>
    <mergeCell ref="M110:Q110"/>
    <mergeCell ref="R110:V110"/>
    <mergeCell ref="W110:AA110"/>
    <mergeCell ref="AB2:AF2"/>
    <mergeCell ref="AG2:AK2"/>
    <mergeCell ref="AL2:AL3"/>
    <mergeCell ref="A2:A3"/>
    <mergeCell ref="B2:B3"/>
    <mergeCell ref="C2:G2"/>
    <mergeCell ref="H2:L2"/>
    <mergeCell ref="M2:Q2"/>
    <mergeCell ref="R2:V2"/>
    <mergeCell ref="W2:AA2"/>
    <mergeCell ref="AB8:AF8"/>
    <mergeCell ref="AG8:AK8"/>
    <mergeCell ref="AL8:AL9"/>
    <mergeCell ref="A8:A9"/>
    <mergeCell ref="B8:B9"/>
    <mergeCell ref="C8:G8"/>
    <mergeCell ref="H8:L8"/>
    <mergeCell ref="M8:Q8"/>
    <mergeCell ref="R8:V8"/>
    <mergeCell ref="W8:AA8"/>
    <mergeCell ref="AB14:AF14"/>
    <mergeCell ref="AG14:AK14"/>
    <mergeCell ref="AL14:AL15"/>
    <mergeCell ref="A14:A15"/>
    <mergeCell ref="B14:B15"/>
    <mergeCell ref="C14:G14"/>
    <mergeCell ref="H14:L14"/>
    <mergeCell ref="M14:Q14"/>
    <mergeCell ref="R14:V14"/>
    <mergeCell ref="W14:AA14"/>
    <mergeCell ref="AB116:AF116"/>
    <mergeCell ref="AG116:AK116"/>
    <mergeCell ref="AL116:AL117"/>
    <mergeCell ref="A116:A117"/>
    <mergeCell ref="B116:B117"/>
    <mergeCell ref="C116:G116"/>
    <mergeCell ref="H116:L116"/>
    <mergeCell ref="M116:Q116"/>
    <mergeCell ref="R116:V116"/>
    <mergeCell ref="W116:AA116"/>
    <mergeCell ref="AB62:AF62"/>
    <mergeCell ref="AG62:AK62"/>
    <mergeCell ref="AL62:AL63"/>
    <mergeCell ref="A62:A63"/>
    <mergeCell ref="B62:B63"/>
    <mergeCell ref="C62:G62"/>
    <mergeCell ref="H62:L62"/>
    <mergeCell ref="M62:Q62"/>
    <mergeCell ref="R62:V62"/>
    <mergeCell ref="W62:AA62"/>
    <mergeCell ref="AB68:AF68"/>
    <mergeCell ref="AG68:AK68"/>
    <mergeCell ref="AL68:AL69"/>
    <mergeCell ref="A68:A69"/>
    <mergeCell ref="B68:B69"/>
    <mergeCell ref="C68:G68"/>
    <mergeCell ref="H68:L68"/>
    <mergeCell ref="M68:Q68"/>
    <mergeCell ref="R68:V68"/>
    <mergeCell ref="W68:AA68"/>
    <mergeCell ref="AB74:AF74"/>
    <mergeCell ref="AG74:AK74"/>
    <mergeCell ref="AL74:AL75"/>
    <mergeCell ref="A74:A75"/>
    <mergeCell ref="B74:B75"/>
    <mergeCell ref="C74:G74"/>
    <mergeCell ref="H74:L74"/>
    <mergeCell ref="M74:Q74"/>
    <mergeCell ref="R74:V74"/>
    <mergeCell ref="W74:AA74"/>
    <mergeCell ref="AB80:AF80"/>
    <mergeCell ref="AG80:AK80"/>
    <mergeCell ref="AL80:AL81"/>
    <mergeCell ref="A80:A81"/>
    <mergeCell ref="B80:B81"/>
    <mergeCell ref="C80:G80"/>
    <mergeCell ref="H80:L80"/>
    <mergeCell ref="M80:Q80"/>
    <mergeCell ref="R80:V80"/>
    <mergeCell ref="W80:AA80"/>
    <mergeCell ref="AB86:AF86"/>
    <mergeCell ref="AG86:AK86"/>
    <mergeCell ref="AL86:AL87"/>
    <mergeCell ref="A86:A87"/>
    <mergeCell ref="B86:B87"/>
    <mergeCell ref="C86:G86"/>
    <mergeCell ref="H86:L86"/>
    <mergeCell ref="M86:Q86"/>
    <mergeCell ref="R86:V86"/>
    <mergeCell ref="W86:AA86"/>
    <mergeCell ref="AB92:AF92"/>
    <mergeCell ref="AG92:AK92"/>
    <mergeCell ref="AL92:AL93"/>
    <mergeCell ref="A92:A93"/>
    <mergeCell ref="B92:B93"/>
    <mergeCell ref="C92:G92"/>
    <mergeCell ref="H92:L92"/>
    <mergeCell ref="M92:Q92"/>
    <mergeCell ref="R92:V92"/>
    <mergeCell ref="W92:AA92"/>
    <mergeCell ref="AB98:AF98"/>
    <mergeCell ref="AG98:AK98"/>
    <mergeCell ref="AL98:AL99"/>
    <mergeCell ref="A98:A99"/>
    <mergeCell ref="B98:B99"/>
    <mergeCell ref="C98:G98"/>
    <mergeCell ref="H98:L98"/>
    <mergeCell ref="M98:Q98"/>
    <mergeCell ref="R98:V98"/>
    <mergeCell ref="W98:AA98"/>
  </mergeCells>
  <drawing r:id="rId1"/>
</worksheet>
</file>