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Case_1_PV+Battery\"/>
    </mc:Choice>
  </mc:AlternateContent>
  <xr:revisionPtr revIDLastSave="0" documentId="13_ncr:1_{426834F4-CF0E-44DE-B68F-5326DB3926B3}" xr6:coauthVersionLast="47" xr6:coauthVersionMax="47" xr10:uidLastSave="{00000000-0000-0000-0000-000000000000}"/>
  <bookViews>
    <workbookView xWindow="28680" yWindow="-120" windowWidth="38640" windowHeight="21240" activeTab="1" xr2:uid="{B49B3911-D362-4212-AA4F-97DDAC8A9F6A}"/>
  </bookViews>
  <sheets>
    <sheet name="Case_1" sheetId="1" r:id="rId1"/>
    <sheet name="Case_1.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2" l="1"/>
  <c r="B56" i="2"/>
  <c r="B55" i="2"/>
  <c r="Q54" i="2"/>
  <c r="B54" i="2"/>
  <c r="Q53" i="2"/>
  <c r="B53" i="2"/>
  <c r="Q52" i="2"/>
  <c r="B52" i="2"/>
  <c r="Q51" i="2"/>
  <c r="B51" i="2"/>
  <c r="Q50" i="2"/>
  <c r="B50" i="2"/>
  <c r="Q49" i="2"/>
  <c r="B49" i="2"/>
  <c r="Q48" i="2"/>
  <c r="B48" i="2"/>
  <c r="Q47" i="2"/>
  <c r="B47" i="2"/>
  <c r="Q46" i="2"/>
  <c r="B46" i="2"/>
  <c r="Q45" i="2"/>
  <c r="B45" i="2"/>
  <c r="Q44" i="2"/>
  <c r="B44" i="2"/>
  <c r="Q43" i="2"/>
  <c r="B43" i="2"/>
  <c r="Q42" i="2"/>
  <c r="B42" i="2"/>
  <c r="Q41" i="2"/>
  <c r="B41" i="2"/>
  <c r="Q40" i="2"/>
  <c r="B40" i="2"/>
  <c r="Q39" i="2"/>
  <c r="B39" i="2"/>
  <c r="Q38" i="2"/>
  <c r="B38" i="2"/>
  <c r="Q37" i="2"/>
  <c r="B37" i="2"/>
  <c r="Q36" i="2"/>
  <c r="B36" i="2"/>
  <c r="Q35" i="2"/>
  <c r="B35" i="2"/>
  <c r="Q34" i="2"/>
  <c r="B34" i="2"/>
  <c r="Q33" i="2"/>
  <c r="Q32" i="2"/>
  <c r="Q31" i="2"/>
  <c r="O25" i="2"/>
  <c r="Q25" i="2" s="1"/>
  <c r="N25" i="2"/>
  <c r="P25" i="2" s="1"/>
  <c r="R25" i="2" s="1"/>
  <c r="Q24" i="2"/>
  <c r="P24" i="2"/>
  <c r="R24" i="2" s="1"/>
  <c r="O24" i="2"/>
  <c r="N24" i="2"/>
  <c r="O23" i="2"/>
  <c r="Q23" i="2" s="1"/>
  <c r="N23" i="2"/>
  <c r="P23" i="2" s="1"/>
  <c r="R23" i="2" s="1"/>
  <c r="O22" i="2"/>
  <c r="Q22" i="2" s="1"/>
  <c r="N22" i="2"/>
  <c r="P22" i="2" s="1"/>
  <c r="R22" i="2" s="1"/>
  <c r="P21" i="2"/>
  <c r="O21" i="2"/>
  <c r="Q21" i="2" s="1"/>
  <c r="N21" i="2"/>
  <c r="Q20" i="2"/>
  <c r="O20" i="2"/>
  <c r="N20" i="2"/>
  <c r="P20" i="2" s="1"/>
  <c r="R20" i="2" s="1"/>
  <c r="Q19" i="2"/>
  <c r="O19" i="2"/>
  <c r="N19" i="2"/>
  <c r="P19" i="2" s="1"/>
  <c r="R19" i="2" s="1"/>
  <c r="O18" i="2"/>
  <c r="Q18" i="2" s="1"/>
  <c r="N18" i="2"/>
  <c r="P18" i="2" s="1"/>
  <c r="R18" i="2" s="1"/>
  <c r="P17" i="2"/>
  <c r="O17" i="2"/>
  <c r="Q17" i="2" s="1"/>
  <c r="N17" i="2"/>
  <c r="Q16" i="2"/>
  <c r="P16" i="2"/>
  <c r="R16" i="2" s="1"/>
  <c r="O16" i="2"/>
  <c r="N16" i="2"/>
  <c r="O15" i="2"/>
  <c r="Q15" i="2" s="1"/>
  <c r="N15" i="2"/>
  <c r="P15" i="2" s="1"/>
  <c r="R15" i="2" s="1"/>
  <c r="O14" i="2"/>
  <c r="Q14" i="2" s="1"/>
  <c r="N14" i="2"/>
  <c r="P14" i="2" s="1"/>
  <c r="R14" i="2" s="1"/>
  <c r="P13" i="2"/>
  <c r="O13" i="2"/>
  <c r="Q13" i="2" s="1"/>
  <c r="N13" i="2"/>
  <c r="Q12" i="2"/>
  <c r="O12" i="2"/>
  <c r="N12" i="2"/>
  <c r="P12" i="2" s="1"/>
  <c r="R12" i="2" s="1"/>
  <c r="Q11" i="2"/>
  <c r="O11" i="2"/>
  <c r="N11" i="2"/>
  <c r="P11" i="2" s="1"/>
  <c r="R11" i="2" s="1"/>
  <c r="O10" i="2"/>
  <c r="Q10" i="2" s="1"/>
  <c r="N10" i="2"/>
  <c r="P10" i="2" s="1"/>
  <c r="P9" i="2"/>
  <c r="O9" i="2"/>
  <c r="Q9" i="2" s="1"/>
  <c r="N9" i="2"/>
  <c r="Q8" i="2"/>
  <c r="P8" i="2"/>
  <c r="R8" i="2" s="1"/>
  <c r="O8" i="2"/>
  <c r="N8" i="2"/>
  <c r="O7" i="2"/>
  <c r="Q7" i="2" s="1"/>
  <c r="N7" i="2"/>
  <c r="P7" i="2" s="1"/>
  <c r="O6" i="2"/>
  <c r="Q6" i="2" s="1"/>
  <c r="N6" i="2"/>
  <c r="P6" i="2" s="1"/>
  <c r="R6" i="2" s="1"/>
  <c r="P5" i="2"/>
  <c r="O5" i="2"/>
  <c r="Q5" i="2" s="1"/>
  <c r="N5" i="2"/>
  <c r="O4" i="2"/>
  <c r="Q4" i="2" s="1"/>
  <c r="N4" i="2"/>
  <c r="P4" i="2" s="1"/>
  <c r="R4" i="2" s="1"/>
  <c r="O3" i="2"/>
  <c r="Q3" i="2" s="1"/>
  <c r="N3" i="2"/>
  <c r="P3" i="2" s="1"/>
  <c r="Q2" i="2"/>
  <c r="P2" i="2"/>
  <c r="R2" i="2" s="1"/>
  <c r="O2" i="2"/>
  <c r="N2" i="2"/>
  <c r="R7" i="2" l="1"/>
  <c r="R9" i="2"/>
  <c r="R17" i="2"/>
  <c r="R10" i="2"/>
  <c r="R21" i="2"/>
  <c r="R3" i="2"/>
  <c r="AB3" i="2" s="1"/>
  <c r="AA3" i="2"/>
  <c r="R5" i="2"/>
  <c r="R13" i="2"/>
  <c r="B34" i="1"/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A3" i="1" l="1"/>
  <c r="AB3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<sst xmlns="http://schemas.openxmlformats.org/spreadsheetml/2006/main" count="40" uniqueCount="16">
  <si>
    <t>Frequency</t>
  </si>
  <si>
    <t>t</t>
  </si>
  <si>
    <t>Battery_F</t>
  </si>
  <si>
    <t>Battery_FCharge</t>
  </si>
  <si>
    <t>Battery_FDisCharge</t>
  </si>
  <si>
    <t>Ch</t>
  </si>
  <si>
    <t>Dis</t>
  </si>
  <si>
    <t>P_Battery_FCR_Installed (MW)</t>
  </si>
  <si>
    <t>Time</t>
  </si>
  <si>
    <t>EnerStorg</t>
  </si>
  <si>
    <t>PowerFCRDisCharge</t>
  </si>
  <si>
    <t>PowerFCRCharge</t>
  </si>
  <si>
    <t>Total__FCR_Charging_demanded</t>
  </si>
  <si>
    <t>Total__FCR_DisCharging_demanded</t>
  </si>
  <si>
    <t>PV_forecast</t>
  </si>
  <si>
    <t>GridP_values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</si>
</sst>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FF0000"/>
      <name val="Aptos Narrow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Case_1!$B$1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Case_1!$B$2:$B$25</c:f>
              <c:numCache>
                <c:formatCode>General</c:formatCode>
                <c:ptCount val="24"/>
                <c:pt idx="0">
                  <c:v>50.029000000000003</c:v>
                </c:pt>
                <c:pt idx="1">
                  <c:v>50.042999999999999</c:v>
                </c:pt>
                <c:pt idx="2">
                  <c:v>50.087000000000003</c:v>
                </c:pt>
                <c:pt idx="3">
                  <c:v>49.853000000000002</c:v>
                </c:pt>
                <c:pt idx="4">
                  <c:v>49.832999999999998</c:v>
                </c:pt>
                <c:pt idx="5">
                  <c:v>49.899000000000001</c:v>
                </c:pt>
                <c:pt idx="6">
                  <c:v>49.857999999999997</c:v>
                </c:pt>
                <c:pt idx="7">
                  <c:v>50.110999999999997</c:v>
                </c:pt>
                <c:pt idx="8">
                  <c:v>49.962000000000003</c:v>
                </c:pt>
                <c:pt idx="9">
                  <c:v>49.811</c:v>
                </c:pt>
                <c:pt idx="10">
                  <c:v>50.045999999999999</c:v>
                </c:pt>
                <c:pt idx="11">
                  <c:v>49.837000000000003</c:v>
                </c:pt>
                <c:pt idx="12">
                  <c:v>49.872</c:v>
                </c:pt>
                <c:pt idx="13">
                  <c:v>49.835999999999999</c:v>
                </c:pt>
                <c:pt idx="14">
                  <c:v>49.884</c:v>
                </c:pt>
                <c:pt idx="15">
                  <c:v>49.92</c:v>
                </c:pt>
                <c:pt idx="16">
                  <c:v>49.918999999999997</c:v>
                </c:pt>
                <c:pt idx="17">
                  <c:v>49.98</c:v>
                </c:pt>
                <c:pt idx="18">
                  <c:v>49.960999999999999</c:v>
                </c:pt>
                <c:pt idx="19">
                  <c:v>49.917000000000002</c:v>
                </c:pt>
                <c:pt idx="20">
                  <c:v>50.164000000000001</c:v>
                </c:pt>
                <c:pt idx="21">
                  <c:v>50.19</c:v>
                </c:pt>
                <c:pt idx="22">
                  <c:v>49.820999999999998</c:v>
                </c:pt>
                <c:pt idx="23">
                  <c:v>49.844000000000001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0-41E5-9DAA-5774A0DCCE9F}"/>
            </c:ext>
          </c:extLst>
        </c:ser>
        <c:ser>
          <c:idx val="1"/>
          <c:order val="1"/>
          <c:tx>
            <c:v>db+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Case_1!$A$2:$A$25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Case_1!$C$2:$C$25</c:f>
              <c:numCache>
                <c:formatCode>General</c:formatCode>
                <c:ptCount val="24"/>
                <c:pt idx="0">
                  <c:v>50.01</c:v>
                </c:pt>
                <c:pt idx="1">
                  <c:v>50.01</c:v>
                </c:pt>
                <c:pt idx="2">
                  <c:v>50.01</c:v>
                </c:pt>
                <c:pt idx="3">
                  <c:v>50.01</c:v>
                </c:pt>
                <c:pt idx="4">
                  <c:v>50.01</c:v>
                </c:pt>
                <c:pt idx="5">
                  <c:v>50.01</c:v>
                </c:pt>
                <c:pt idx="6">
                  <c:v>50.01</c:v>
                </c:pt>
                <c:pt idx="7">
                  <c:v>50.01</c:v>
                </c:pt>
                <c:pt idx="8">
                  <c:v>50.01</c:v>
                </c:pt>
                <c:pt idx="9">
                  <c:v>50.01</c:v>
                </c:pt>
                <c:pt idx="10">
                  <c:v>50.01</c:v>
                </c:pt>
                <c:pt idx="11">
                  <c:v>50.01</c:v>
                </c:pt>
                <c:pt idx="12">
                  <c:v>50.01</c:v>
                </c:pt>
                <c:pt idx="13">
                  <c:v>50.01</c:v>
                </c:pt>
                <c:pt idx="14">
                  <c:v>50.01</c:v>
                </c:pt>
                <c:pt idx="15">
                  <c:v>50.01</c:v>
                </c:pt>
                <c:pt idx="16">
                  <c:v>50.01</c:v>
                </c:pt>
                <c:pt idx="17">
                  <c:v>50.01</c:v>
                </c:pt>
                <c:pt idx="18">
                  <c:v>50.01</c:v>
                </c:pt>
                <c:pt idx="19">
                  <c:v>50.01</c:v>
                </c:pt>
                <c:pt idx="20">
                  <c:v>50.01</c:v>
                </c:pt>
                <c:pt idx="21">
                  <c:v>50.01</c:v>
                </c:pt>
                <c:pt idx="22">
                  <c:v>50.01</c:v>
                </c:pt>
                <c:pt idx="23">
                  <c:v>50.01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0-41E5-9DAA-5774A0DCCE9F}"/>
            </c:ext>
          </c:extLst>
        </c:ser>
        <c:ser>
          <c:idx val="2"/>
          <c:order val="2"/>
          <c:tx>
            <c:v>db-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Case_1!$A$2:$A$25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Case_1!$D$2:$D$25</c:f>
              <c:numCache>
                <c:formatCode>General</c:formatCode>
                <c:ptCount val="24"/>
                <c:pt idx="0">
                  <c:v>49.99</c:v>
                </c:pt>
                <c:pt idx="1">
                  <c:v>49.99</c:v>
                </c:pt>
                <c:pt idx="2">
                  <c:v>49.99</c:v>
                </c:pt>
                <c:pt idx="3">
                  <c:v>49.99</c:v>
                </c:pt>
                <c:pt idx="4">
                  <c:v>49.99</c:v>
                </c:pt>
                <c:pt idx="5">
                  <c:v>49.99</c:v>
                </c:pt>
                <c:pt idx="6">
                  <c:v>49.99</c:v>
                </c:pt>
                <c:pt idx="7">
                  <c:v>49.99</c:v>
                </c:pt>
                <c:pt idx="8">
                  <c:v>49.99</c:v>
                </c:pt>
                <c:pt idx="9">
                  <c:v>49.99</c:v>
                </c:pt>
                <c:pt idx="10">
                  <c:v>49.99</c:v>
                </c:pt>
                <c:pt idx="11">
                  <c:v>49.99</c:v>
                </c:pt>
                <c:pt idx="12">
                  <c:v>49.99</c:v>
                </c:pt>
                <c:pt idx="13">
                  <c:v>49.99</c:v>
                </c:pt>
                <c:pt idx="14">
                  <c:v>49.99</c:v>
                </c:pt>
                <c:pt idx="15">
                  <c:v>49.99</c:v>
                </c:pt>
                <c:pt idx="16">
                  <c:v>49.99</c:v>
                </c:pt>
                <c:pt idx="17">
                  <c:v>49.99</c:v>
                </c:pt>
                <c:pt idx="18">
                  <c:v>49.99</c:v>
                </c:pt>
                <c:pt idx="19">
                  <c:v>49.99</c:v>
                </c:pt>
                <c:pt idx="20">
                  <c:v>49.99</c:v>
                </c:pt>
                <c:pt idx="21">
                  <c:v>49.99</c:v>
                </c:pt>
                <c:pt idx="22">
                  <c:v>49.99</c:v>
                </c:pt>
                <c:pt idx="23">
                  <c:v>49.99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A0-41E5-9DAA-5774A0DC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60864"/>
        <c:axId val="357970464"/>
      </c:scatterChart>
      <c:valAx>
        <c:axId val="3579608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0464"/>
        <c:crosses val="autoZero"/>
        <c:crossBetween val="midCat"/>
      </c:valAx>
      <c:valAx>
        <c:axId val="357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P_FCR demanded for Charging an Discharging in 24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'Case_1.1'!$AA$2:$AB$2</c:f>
              <c:strCache>
                <c:ptCount val="2"/>
                <c:pt idx="0">
                  <c:v>Total__FCR_Charging_demanded</c:v>
                </c:pt>
                <c:pt idx="1">
                  <c:v>Total__FCR_DisCharging_demanded</c:v>
                </c:pt>
              </c:strCache>
            </c:strRef>
          </c:cat>
          <c:val>
            <c:numRef>
              <c:f>'Case_1.1'!$AA$3:$AB$3</c:f>
              <c:numCache>
                <c:formatCode>General</c:formatCode>
                <c:ptCount val="2"/>
                <c:pt idx="0">
                  <c:v>16.080000000000041</c:v>
                </c:pt>
                <c:pt idx="1">
                  <c:v>31.75200000000001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A-485F-9B39-CB6A0B8F88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8608640"/>
        <c:axId val="1438609120"/>
      </c:barChart>
      <c:catAx>
        <c:axId val="14386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9120"/>
        <c:crosses val="autoZero"/>
        <c:auto val="1"/>
        <c:lblAlgn val="ctr"/>
        <c:lblOffset val="100"/>
        <c:noMultiLvlLbl val="0"/>
      </c:catAx>
      <c:valAx>
        <c:axId val="1438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'Case_1.1'!$B$33</c:f>
              <c:strCache>
                <c:ptCount val="1"/>
                <c:pt idx="0">
                  <c:v>PV_forecast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'Case_1.1'!$A$34:$A$57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'Case_1.1'!$B$34:$B$57</c:f>
              <c:numCache>
                <c:formatCode>General</c:formatCode>
                <c:ptCount val="24"/>
                <c:pt idx="0">
                  <c:v>2.0880000124647249</c:v>
                </c:pt>
                <c:pt idx="1">
                  <c:v>2.0880000124647249</c:v>
                </c:pt>
                <c:pt idx="2">
                  <c:v>2.0880000124647249</c:v>
                </c:pt>
                <c:pt idx="3">
                  <c:v>2.0880000124647249</c:v>
                </c:pt>
                <c:pt idx="4">
                  <c:v>2.0880000124647249</c:v>
                </c:pt>
                <c:pt idx="5">
                  <c:v>2.0880000124647249</c:v>
                </c:pt>
                <c:pt idx="6">
                  <c:v>2.0880000124647249</c:v>
                </c:pt>
                <c:pt idx="7">
                  <c:v>2.0880000124647249</c:v>
                </c:pt>
                <c:pt idx="8">
                  <c:v>2.0880000124647249</c:v>
                </c:pt>
                <c:pt idx="9">
                  <c:v>2.0880000124647249</c:v>
                </c:pt>
                <c:pt idx="10">
                  <c:v>2.0880000124647249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7-4C7E-AE7B-54E6DE6E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88112"/>
        <c:axId val="541582352"/>
      </c:scatterChart>
      <c:valAx>
        <c:axId val="5415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352"/>
        <c:crosses val="autoZero"/>
        <c:crossBetween val="midCat"/>
      </c:valAx>
      <c:valAx>
        <c:axId val="5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5892388451444"/>
          <c:y val="5.0925925925925923E-2"/>
          <c:w val="0.84154308836395442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'Case_1.1'!$B$33</c:f>
              <c:strCache>
                <c:ptCount val="1"/>
                <c:pt idx="0">
                  <c:v>PV_forecast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'Case_1.1'!$A$34:$A$57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'Case_1.1'!$B$34:$B$57</c:f>
              <c:numCache>
                <c:formatCode>General</c:formatCode>
                <c:ptCount val="24"/>
                <c:pt idx="0">
                  <c:v>2.0880000124647249</c:v>
                </c:pt>
                <c:pt idx="1">
                  <c:v>2.0880000124647249</c:v>
                </c:pt>
                <c:pt idx="2">
                  <c:v>2.0880000124647249</c:v>
                </c:pt>
                <c:pt idx="3">
                  <c:v>2.0880000124647249</c:v>
                </c:pt>
                <c:pt idx="4">
                  <c:v>2.0880000124647249</c:v>
                </c:pt>
                <c:pt idx="5">
                  <c:v>2.0880000124647249</c:v>
                </c:pt>
                <c:pt idx="6">
                  <c:v>2.0880000124647249</c:v>
                </c:pt>
                <c:pt idx="7">
                  <c:v>2.0880000124647249</c:v>
                </c:pt>
                <c:pt idx="8">
                  <c:v>2.0880000124647249</c:v>
                </c:pt>
                <c:pt idx="9">
                  <c:v>2.0880000124647249</c:v>
                </c:pt>
                <c:pt idx="10">
                  <c:v>2.0880000124647249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B-4AD2-BBF1-4173BB710172}"/>
            </c:ext>
          </c:extLst>
        </c:ser>
        <c:ser>
          <c:idx val="1"/>
          <c:order val="1"/>
          <c:tx>
            <c:v>P_Grid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'Case_1.1'!$A$62:$A$85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'Case_1.1'!$B$62:$B$85</c:f>
              <c:numCache>
                <c:formatCode>General</c:formatCode>
                <c:ptCount val="24"/>
                <c:pt idx="0">
                  <c:v>1.3920000051557799</c:v>
                </c:pt>
                <c:pt idx="1">
                  <c:v>1.05600000180278</c:v>
                </c:pt>
                <c:pt idx="2" formatCode="0.00E+00">
                  <c:v>-8.4038878049175798E-9</c:v>
                </c:pt>
                <c:pt idx="3">
                  <c:v>2.8699724237722801</c:v>
                </c:pt>
                <c:pt idx="4">
                  <c:v>2.9918701263122398</c:v>
                </c:pt>
                <c:pt idx="5">
                  <c:v>3.20022882617257</c:v>
                </c:pt>
                <c:pt idx="6">
                  <c:v>3.3201313540892201</c:v>
                </c:pt>
                <c:pt idx="7">
                  <c:v>-0.57600002406593698</c:v>
                </c:pt>
                <c:pt idx="8">
                  <c:v>2.86141930223206</c:v>
                </c:pt>
                <c:pt idx="9">
                  <c:v>3.08683501325141</c:v>
                </c:pt>
                <c:pt idx="10">
                  <c:v>0.983999991500634</c:v>
                </c:pt>
                <c:pt idx="11">
                  <c:v>7.8603573117533201E-2</c:v>
                </c:pt>
                <c:pt idx="12">
                  <c:v>0.116060089089005</c:v>
                </c:pt>
                <c:pt idx="13">
                  <c:v>0.28769964877521897</c:v>
                </c:pt>
                <c:pt idx="14">
                  <c:v>0.66783015796064804</c:v>
                </c:pt>
                <c:pt idx="15">
                  <c:v>0.99270839883735795</c:v>
                </c:pt>
                <c:pt idx="16">
                  <c:v>1.24985267681311</c:v>
                </c:pt>
                <c:pt idx="17">
                  <c:v>0.237935424678372</c:v>
                </c:pt>
                <c:pt idx="18">
                  <c:v>0.66191013860634595</c:v>
                </c:pt>
                <c:pt idx="19">
                  <c:v>1.4889430273620201</c:v>
                </c:pt>
                <c:pt idx="20">
                  <c:v>-3.8630762144786601</c:v>
                </c:pt>
                <c:pt idx="21">
                  <c:v>-3.9529238344738902</c:v>
                </c:pt>
                <c:pt idx="22">
                  <c:v>4.1578660227683697</c:v>
                </c:pt>
                <c:pt idx="23">
                  <c:v>3.6581340261575801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B-4AD2-BBF1-4173BB710172}"/>
            </c:ext>
          </c:extLst>
        </c:ser>
        <c:ser>
          <c:idx val="2"/>
          <c:order val="2"/>
          <c:tx>
            <c:v>P_FCR_Supplied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'Case_1.1'!$A$62:$A$85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'Case_1.1'!$Q$31:$Q$54</c:f>
              <c:numCache>
                <c:formatCode>General</c:formatCode>
                <c:ptCount val="24"/>
                <c:pt idx="0">
                  <c:v>-0.69600001695993696</c:v>
                </c:pt>
                <c:pt idx="1">
                  <c:v>-1.0320000203198285</c:v>
                </c:pt>
                <c:pt idx="2">
                  <c:v>-2.0880000308790891</c:v>
                </c:pt>
                <c:pt idx="3">
                  <c:v>0.90258067815013721</c:v>
                </c:pt>
                <c:pt idx="4">
                  <c:v>1.2474392251433295</c:v>
                </c:pt>
                <c:pt idx="5">
                  <c:v>1.1040243764215005</c:v>
                </c:pt>
                <c:pt idx="6">
                  <c:v>1.5086371252033945</c:v>
                </c:pt>
                <c:pt idx="7">
                  <c:v>-2.6640000366397412</c:v>
                </c:pt>
                <c:pt idx="8">
                  <c:v>0.90815741288531149</c:v>
                </c:pt>
                <c:pt idx="9">
                  <c:v>1.4589520210736946</c:v>
                </c:pt>
                <c:pt idx="10">
                  <c:v>-1.1040000210398302</c:v>
                </c:pt>
                <c:pt idx="11">
                  <c:v>8.4177387460342111E-3</c:v>
                </c:pt>
                <c:pt idx="12">
                  <c:v>8.1407136681371055E-3</c:v>
                </c:pt>
                <c:pt idx="13">
                  <c:v>0.51186057350866643</c:v>
                </c:pt>
                <c:pt idx="14">
                  <c:v>8.9188150735695429E-3</c:v>
                </c:pt>
                <c:pt idx="15">
                  <c:v>0.69636702786761728</c:v>
                </c:pt>
                <c:pt idx="16">
                  <c:v>1.4795310609910086</c:v>
                </c:pt>
                <c:pt idx="17">
                  <c:v>1.3795694293860538E-3</c:v>
                </c:pt>
                <c:pt idx="18">
                  <c:v>0.35296400704617115</c:v>
                </c:pt>
                <c:pt idx="19">
                  <c:v>1.3866297906303526</c:v>
                </c:pt>
                <c:pt idx="20">
                  <c:v>-3.8922728683855947</c:v>
                </c:pt>
                <c:pt idx="21">
                  <c:v>-4.1477272120113078</c:v>
                </c:pt>
                <c:pt idx="22">
                  <c:v>4.2960000429584086</c:v>
                </c:pt>
                <c:pt idx="23">
                  <c:v>3.7440000374383438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B-4AD2-BBF1-4173BB71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88112"/>
        <c:axId val="541582352"/>
      </c:scatterChart>
      <c:valAx>
        <c:axId val="54158811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  <a:r>
                  <a:rPr lang="en-US" baseline="0"/>
                  <a:t> (Mwh)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352"/>
        <c:crosses val="autoZero"/>
        <c:crossBetween val="midCat"/>
      </c:valAx>
      <c:valAx>
        <c:axId val="5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79090113735782"/>
          <c:y val="0.72540427238261884"/>
          <c:w val="0.25876465441819774"/>
          <c:h val="0.14641367745698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8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P_FCR: TSO</a:t>
            </a:r>
            <a:r>
              <a:rPr lang="en-US" baseline="0"/>
              <a:t> demanded </a:t>
            </a:r>
            <a:r>
              <a:rPr lang="en-US"/>
              <a:t>FCR Charging &amp; Discharing profile</a:t>
            </a:r>
            <a:r>
              <a:rPr lang="en-US" baseline="0"/>
              <a:t> BESS 4.8 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Case_1!$R$2:$R$25</c:f>
              <c:numCache>
                <c:formatCode>General</c:formatCode>
                <c:ptCount val="24"/>
                <c:pt idx="0">
                  <c:v>-0.69600000000008322</c:v>
                </c:pt>
                <c:pt idx="1">
                  <c:v>-1.0319999999999823</c:v>
                </c:pt>
                <c:pt idx="2">
                  <c:v>-2.0880000000000791</c:v>
                </c:pt>
                <c:pt idx="3">
                  <c:v>3.5279999999999632</c:v>
                </c:pt>
                <c:pt idx="4">
                  <c:v>4.0080000000000382</c:v>
                </c:pt>
                <c:pt idx="5">
                  <c:v>2.4239999999999782</c:v>
                </c:pt>
                <c:pt idx="6">
                  <c:v>3.4080000000000723</c:v>
                </c:pt>
                <c:pt idx="7">
                  <c:v>-2.6639999999999304</c:v>
                </c:pt>
                <c:pt idx="8">
                  <c:v>0.91199999999992087</c:v>
                </c:pt>
                <c:pt idx="9">
                  <c:v>4.5360000000000014</c:v>
                </c:pt>
                <c:pt idx="10">
                  <c:v>-1.103999999999985</c:v>
                </c:pt>
                <c:pt idx="11">
                  <c:v>3.9119999999999209</c:v>
                </c:pt>
                <c:pt idx="12">
                  <c:v>3.0720000000000027</c:v>
                </c:pt>
                <c:pt idx="13">
                  <c:v>3.9360000000000355</c:v>
                </c:pt>
                <c:pt idx="14">
                  <c:v>2.7839999999999918</c:v>
                </c:pt>
                <c:pt idx="15">
                  <c:v>1.9199999999999591</c:v>
                </c:pt>
                <c:pt idx="16">
                  <c:v>1.9440000000000737</c:v>
                </c:pt>
                <c:pt idx="17">
                  <c:v>0.48000000000007503</c:v>
                </c:pt>
                <c:pt idx="18">
                  <c:v>0.93600000000003547</c:v>
                </c:pt>
                <c:pt idx="19">
                  <c:v>1.9919999999999618</c:v>
                </c:pt>
                <c:pt idx="20">
                  <c:v>-3.9360000000000355</c:v>
                </c:pt>
                <c:pt idx="21">
                  <c:v>-4.5599999999999454</c:v>
                </c:pt>
                <c:pt idx="22">
                  <c:v>4.2960000000000491</c:v>
                </c:pt>
                <c:pt idx="23">
                  <c:v>3.7439999999999714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A-49ED-86B2-8AC945BB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57984"/>
        <c:axId val="1441758944"/>
      </c:scatterChart>
      <c:valAx>
        <c:axId val="14417579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8944"/>
        <c:crosses val="autoZero"/>
        <c:crossBetween val="midCat"/>
      </c:valAx>
      <c:valAx>
        <c:axId val="1441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TSO</a:t>
            </a:r>
            <a:r>
              <a:rPr lang="en-US" baseline="0"/>
              <a:t> demanded </a:t>
            </a:r>
            <a:r>
              <a:rPr lang="en-US"/>
              <a:t>FCR Charging &amp; Discharing profile</a:t>
            </a:r>
            <a:r>
              <a:rPr lang="en-US" baseline="0"/>
              <a:t> BESS 4.8 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41251093613295E-2"/>
          <c:y val="0.25083333333333335"/>
          <c:w val="0.81800595978799451"/>
          <c:h val="0.61858778069407994"/>
        </c:manualLayout>
      </c:layout>
      <c:scatterChart>
        <c:scatterStyle val="smoothMarker"/>
        <c:varyColors val="0"/>
        <c:ser>
          <c:idx val="0"/>
          <c:order val="0"/>
          <c:tx>
            <c:v>P_FCR_Demanded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Case_1!$R$2:$R$25</c:f>
              <c:numCache>
                <c:formatCode>General</c:formatCode>
                <c:ptCount val="24"/>
                <c:pt idx="0">
                  <c:v>-0.69600000000008322</c:v>
                </c:pt>
                <c:pt idx="1">
                  <c:v>-1.0319999999999823</c:v>
                </c:pt>
                <c:pt idx="2">
                  <c:v>-2.0880000000000791</c:v>
                </c:pt>
                <c:pt idx="3">
                  <c:v>3.5279999999999632</c:v>
                </c:pt>
                <c:pt idx="4">
                  <c:v>4.0080000000000382</c:v>
                </c:pt>
                <c:pt idx="5">
                  <c:v>2.4239999999999782</c:v>
                </c:pt>
                <c:pt idx="6">
                  <c:v>3.4080000000000723</c:v>
                </c:pt>
                <c:pt idx="7">
                  <c:v>-2.6639999999999304</c:v>
                </c:pt>
                <c:pt idx="8">
                  <c:v>0.91199999999992087</c:v>
                </c:pt>
                <c:pt idx="9">
                  <c:v>4.5360000000000014</c:v>
                </c:pt>
                <c:pt idx="10">
                  <c:v>-1.103999999999985</c:v>
                </c:pt>
                <c:pt idx="11">
                  <c:v>3.9119999999999209</c:v>
                </c:pt>
                <c:pt idx="12">
                  <c:v>3.0720000000000027</c:v>
                </c:pt>
                <c:pt idx="13">
                  <c:v>3.9360000000000355</c:v>
                </c:pt>
                <c:pt idx="14">
                  <c:v>2.7839999999999918</c:v>
                </c:pt>
                <c:pt idx="15">
                  <c:v>1.9199999999999591</c:v>
                </c:pt>
                <c:pt idx="16">
                  <c:v>1.9440000000000737</c:v>
                </c:pt>
                <c:pt idx="17">
                  <c:v>0.48000000000007503</c:v>
                </c:pt>
                <c:pt idx="18">
                  <c:v>0.93600000000003547</c:v>
                </c:pt>
                <c:pt idx="19">
                  <c:v>1.9919999999999618</c:v>
                </c:pt>
                <c:pt idx="20">
                  <c:v>-3.9360000000000355</c:v>
                </c:pt>
                <c:pt idx="21">
                  <c:v>-4.5599999999999454</c:v>
                </c:pt>
                <c:pt idx="22">
                  <c:v>4.2960000000000491</c:v>
                </c:pt>
                <c:pt idx="23">
                  <c:v>3.7439999999999714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8-413F-ABDB-AD6D9339D2C1}"/>
            </c:ext>
          </c:extLst>
        </c:ser>
        <c:ser>
          <c:idx val="1"/>
          <c:order val="1"/>
          <c:tx>
            <c:v>P_FCR_Supplied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Case_1!$M$31:$M$54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Case_1!$Q$31:$Q$54</c:f>
              <c:numCache>
                <c:formatCode>General</c:formatCode>
                <c:ptCount val="24"/>
                <c:pt idx="0">
                  <c:v>-0.69600001695993696</c:v>
                </c:pt>
                <c:pt idx="1">
                  <c:v>-1.0320000203198285</c:v>
                </c:pt>
                <c:pt idx="2">
                  <c:v>-2.0880000308790891</c:v>
                </c:pt>
                <c:pt idx="3">
                  <c:v>0.90258067815013721</c:v>
                </c:pt>
                <c:pt idx="4">
                  <c:v>1.2474392251433295</c:v>
                </c:pt>
                <c:pt idx="5">
                  <c:v>1.1040243764215005</c:v>
                </c:pt>
                <c:pt idx="6">
                  <c:v>1.5086371252033945</c:v>
                </c:pt>
                <c:pt idx="7">
                  <c:v>-2.6640000366397412</c:v>
                </c:pt>
                <c:pt idx="8">
                  <c:v>0.90815741288531149</c:v>
                </c:pt>
                <c:pt idx="9">
                  <c:v>1.4589520210736946</c:v>
                </c:pt>
                <c:pt idx="10">
                  <c:v>-1.1040000210398302</c:v>
                </c:pt>
                <c:pt idx="11">
                  <c:v>8.4177387460342111E-3</c:v>
                </c:pt>
                <c:pt idx="12">
                  <c:v>8.1407136681371055E-3</c:v>
                </c:pt>
                <c:pt idx="13">
                  <c:v>0.51186057350866643</c:v>
                </c:pt>
                <c:pt idx="14">
                  <c:v>8.9188150735695429E-3</c:v>
                </c:pt>
                <c:pt idx="15">
                  <c:v>0.69636702786761728</c:v>
                </c:pt>
                <c:pt idx="16">
                  <c:v>1.4795310609910086</c:v>
                </c:pt>
                <c:pt idx="17">
                  <c:v>1.3795694293860538E-3</c:v>
                </c:pt>
                <c:pt idx="18">
                  <c:v>0.35296400704617115</c:v>
                </c:pt>
                <c:pt idx="19">
                  <c:v>1.3866297906303526</c:v>
                </c:pt>
                <c:pt idx="20">
                  <c:v>-3.8922728683855947</c:v>
                </c:pt>
                <c:pt idx="21">
                  <c:v>-4.1477272120113078</c:v>
                </c:pt>
                <c:pt idx="22">
                  <c:v>4.2960000429584086</c:v>
                </c:pt>
                <c:pt idx="23">
                  <c:v>3.7440000374383438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08-413F-ABDB-AD6D9339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57984"/>
        <c:axId val="1441758944"/>
      </c:scatterChart>
      <c:scatterChart>
        <c:scatterStyle val="smoothMarker"/>
        <c:varyColors val="0"/>
        <c:ser>
          <c:idx val="2"/>
          <c:order val="2"/>
          <c:tx>
            <c:v>MWh_Storaged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Case_1!$M$31:$M$54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Case_1!$R$31:$R$54</c:f>
              <c:numCache>
                <c:formatCode>General</c:formatCode>
                <c:ptCount val="24"/>
                <c:pt idx="0">
                  <c:v>4.6960000169599372</c:v>
                </c:pt>
                <c:pt idx="1">
                  <c:v>5.7280000372797648</c:v>
                </c:pt>
                <c:pt idx="2">
                  <c:v>7.8160000681588544</c:v>
                </c:pt>
                <c:pt idx="3">
                  <c:v>6.9134193900087171</c:v>
                </c:pt>
                <c:pt idx="4">
                  <c:v>5.6659801648653882</c:v>
                </c:pt>
                <c:pt idx="5">
                  <c:v>4.5619557884438882</c:v>
                </c:pt>
                <c:pt idx="6">
                  <c:v>3.0533186632404932</c:v>
                </c:pt>
                <c:pt idx="7">
                  <c:v>5.7173186998802343</c:v>
                </c:pt>
                <c:pt idx="8">
                  <c:v>4.8091612869949234</c:v>
                </c:pt>
                <c:pt idx="9">
                  <c:v>3.3502092659212281</c:v>
                </c:pt>
                <c:pt idx="10">
                  <c:v>4.4542092869610572</c:v>
                </c:pt>
                <c:pt idx="11">
                  <c:v>4.4457915482150234</c:v>
                </c:pt>
                <c:pt idx="12">
                  <c:v>4.4376508345468846</c:v>
                </c:pt>
                <c:pt idx="13">
                  <c:v>3.9257902610382192</c:v>
                </c:pt>
                <c:pt idx="14">
                  <c:v>3.9168714459646501</c:v>
                </c:pt>
                <c:pt idx="15">
                  <c:v>3.2205044180970321</c:v>
                </c:pt>
                <c:pt idx="16">
                  <c:v>1.740973357106024</c:v>
                </c:pt>
                <c:pt idx="17">
                  <c:v>1.7395937876766381</c:v>
                </c:pt>
                <c:pt idx="18">
                  <c:v>1.3866297806304659</c:v>
                </c:pt>
                <c:pt idx="19">
                  <c:v>0</c:v>
                </c:pt>
                <c:pt idx="20">
                  <c:v>3.8922728583857089</c:v>
                </c:pt>
                <c:pt idx="21">
                  <c:v>8.0400000703970154</c:v>
                </c:pt>
                <c:pt idx="22">
                  <c:v>3.744000027438608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08-413F-ABDB-AD6D9339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7920"/>
        <c:axId val="456718400"/>
      </c:scatterChart>
      <c:valAx>
        <c:axId val="14417579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8944"/>
        <c:crosses val="autoZero"/>
        <c:crossBetween val="midCat"/>
      </c:valAx>
      <c:valAx>
        <c:axId val="1441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7984"/>
        <c:crosses val="autoZero"/>
        <c:crossBetween val="midCat"/>
      </c:valAx>
      <c:valAx>
        <c:axId val="45671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7920"/>
        <c:crosses val="max"/>
        <c:crossBetween val="midCat"/>
      </c:valAx>
      <c:valAx>
        <c:axId val="4567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05468066491686"/>
          <c:y val="0.70701334208223976"/>
          <c:w val="0.35527865266841646"/>
          <c:h val="0.15567293671624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P_FCR demanded for Charging an Discharging in 24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Case_1!$AA$2:$AB$2</c:f>
              <c:strCache>
                <c:ptCount val="2"/>
                <c:pt idx="0">
                  <c:v>Total__FCR_Charging_demanded</c:v>
                </c:pt>
                <c:pt idx="1">
                  <c:v>Total__FCR_DisCharging_demanded</c:v>
                </c:pt>
              </c:strCache>
            </c:strRef>
          </c:cat>
          <c:val>
            <c:numRef>
              <c:f>Case_1!$AA$3:$AB$3</c:f>
              <c:numCache>
                <c:formatCode>General</c:formatCode>
                <c:ptCount val="2"/>
                <c:pt idx="0">
                  <c:v>16.080000000000041</c:v>
                </c:pt>
                <c:pt idx="1">
                  <c:v>31.75200000000001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0-40B8-BE3F-F116A3C567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8608640"/>
        <c:axId val="1438609120"/>
      </c:barChart>
      <c:catAx>
        <c:axId val="14386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9120"/>
        <c:crosses val="autoZero"/>
        <c:auto val="1"/>
        <c:lblAlgn val="ctr"/>
        <c:lblOffset val="100"/>
        <c:noMultiLvlLbl val="0"/>
      </c:catAx>
      <c:valAx>
        <c:axId val="1438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Case_1!$B$33</c:f>
              <c:strCache>
                <c:ptCount val="1"/>
                <c:pt idx="0">
                  <c:v>PV_forecast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Case_1!$A$34:$A$57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Case_1!$B$34:$B$57</c:f>
              <c:numCache>
                <c:formatCode>General</c:formatCode>
                <c:ptCount val="24"/>
                <c:pt idx="0">
                  <c:v>2.0880000124647249</c:v>
                </c:pt>
                <c:pt idx="1">
                  <c:v>2.0880000124647249</c:v>
                </c:pt>
                <c:pt idx="2">
                  <c:v>2.0880000124647249</c:v>
                </c:pt>
                <c:pt idx="3">
                  <c:v>2.0880000124647249</c:v>
                </c:pt>
                <c:pt idx="4">
                  <c:v>2.0880000124647249</c:v>
                </c:pt>
                <c:pt idx="5">
                  <c:v>2.0880000124647249</c:v>
                </c:pt>
                <c:pt idx="6">
                  <c:v>2.0880000124647249</c:v>
                </c:pt>
                <c:pt idx="7">
                  <c:v>2.0880000124647249</c:v>
                </c:pt>
                <c:pt idx="8">
                  <c:v>2.0880000124647249</c:v>
                </c:pt>
                <c:pt idx="9">
                  <c:v>2.0880000124647249</c:v>
                </c:pt>
                <c:pt idx="10">
                  <c:v>2.0880000124647249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3-4CA7-BBED-E31B2CB6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88112"/>
        <c:axId val="541582352"/>
      </c:scatterChart>
      <c:valAx>
        <c:axId val="5415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352"/>
        <c:crosses val="autoZero"/>
        <c:crossBetween val="midCat"/>
      </c:valAx>
      <c:valAx>
        <c:axId val="5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5892388451444"/>
          <c:y val="5.0925925925925923E-2"/>
          <c:w val="0.84154308836395442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Case_1!$B$33</c:f>
              <c:strCache>
                <c:ptCount val="1"/>
                <c:pt idx="0">
                  <c:v>PV_forecast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Case_1!$A$34:$A$57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Case_1!$B$34:$B$57</c:f>
              <c:numCache>
                <c:formatCode>General</c:formatCode>
                <c:ptCount val="24"/>
                <c:pt idx="0">
                  <c:v>2.0880000124647249</c:v>
                </c:pt>
                <c:pt idx="1">
                  <c:v>2.0880000124647249</c:v>
                </c:pt>
                <c:pt idx="2">
                  <c:v>2.0880000124647249</c:v>
                </c:pt>
                <c:pt idx="3">
                  <c:v>2.0880000124647249</c:v>
                </c:pt>
                <c:pt idx="4">
                  <c:v>2.0880000124647249</c:v>
                </c:pt>
                <c:pt idx="5">
                  <c:v>2.0880000124647249</c:v>
                </c:pt>
                <c:pt idx="6">
                  <c:v>2.0880000124647249</c:v>
                </c:pt>
                <c:pt idx="7">
                  <c:v>2.0880000124647249</c:v>
                </c:pt>
                <c:pt idx="8">
                  <c:v>2.0880000124647249</c:v>
                </c:pt>
                <c:pt idx="9">
                  <c:v>2.0880000124647249</c:v>
                </c:pt>
                <c:pt idx="10">
                  <c:v>2.0880000124647249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2-468A-9497-41C7BE7A8277}"/>
            </c:ext>
          </c:extLst>
        </c:ser>
        <c:ser>
          <c:idx val="1"/>
          <c:order val="1"/>
          <c:tx>
            <c:v>P_Grid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Case_1!$A$62:$A$85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Case_1!$B$62:$B$85</c:f>
              <c:numCache>
                <c:formatCode>General</c:formatCode>
                <c:ptCount val="24"/>
                <c:pt idx="0">
                  <c:v>1.3920000051557799</c:v>
                </c:pt>
                <c:pt idx="1">
                  <c:v>1.05600000180278</c:v>
                </c:pt>
                <c:pt idx="2" formatCode="0.00E+00">
                  <c:v>-8.4038878049175798E-9</c:v>
                </c:pt>
                <c:pt idx="3">
                  <c:v>2.8699724237722801</c:v>
                </c:pt>
                <c:pt idx="4">
                  <c:v>2.9918701263122398</c:v>
                </c:pt>
                <c:pt idx="5">
                  <c:v>3.20022882617257</c:v>
                </c:pt>
                <c:pt idx="6">
                  <c:v>3.3201313540892201</c:v>
                </c:pt>
                <c:pt idx="7">
                  <c:v>-0.57600002406593698</c:v>
                </c:pt>
                <c:pt idx="8">
                  <c:v>2.86141930223206</c:v>
                </c:pt>
                <c:pt idx="9">
                  <c:v>3.08683501325141</c:v>
                </c:pt>
                <c:pt idx="10">
                  <c:v>0.983999991500634</c:v>
                </c:pt>
                <c:pt idx="11">
                  <c:v>7.8603573117533201E-2</c:v>
                </c:pt>
                <c:pt idx="12">
                  <c:v>0.116060089089005</c:v>
                </c:pt>
                <c:pt idx="13">
                  <c:v>0.28769964877521897</c:v>
                </c:pt>
                <c:pt idx="14">
                  <c:v>0.66783015796064804</c:v>
                </c:pt>
                <c:pt idx="15">
                  <c:v>0.99270839883735795</c:v>
                </c:pt>
                <c:pt idx="16">
                  <c:v>1.24985267681311</c:v>
                </c:pt>
                <c:pt idx="17">
                  <c:v>0.237935424678372</c:v>
                </c:pt>
                <c:pt idx="18">
                  <c:v>0.66191013860634595</c:v>
                </c:pt>
                <c:pt idx="19">
                  <c:v>1.4889430273620201</c:v>
                </c:pt>
                <c:pt idx="20">
                  <c:v>-3.8630762144786601</c:v>
                </c:pt>
                <c:pt idx="21">
                  <c:v>-3.9529238344738902</c:v>
                </c:pt>
                <c:pt idx="22">
                  <c:v>4.1578660227683697</c:v>
                </c:pt>
                <c:pt idx="23">
                  <c:v>3.6581340261575801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2-468A-9497-41C7BE7A8277}"/>
            </c:ext>
          </c:extLst>
        </c:ser>
        <c:ser>
          <c:idx val="2"/>
          <c:order val="2"/>
          <c:tx>
            <c:v>P_FCR_Supplied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Case_1!$A$62:$A$85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Case_1!$Q$31:$Q$54</c:f>
              <c:numCache>
                <c:formatCode>General</c:formatCode>
                <c:ptCount val="24"/>
                <c:pt idx="0">
                  <c:v>-0.69600001695993696</c:v>
                </c:pt>
                <c:pt idx="1">
                  <c:v>-1.0320000203198285</c:v>
                </c:pt>
                <c:pt idx="2">
                  <c:v>-2.0880000308790891</c:v>
                </c:pt>
                <c:pt idx="3">
                  <c:v>0.90258067815013721</c:v>
                </c:pt>
                <c:pt idx="4">
                  <c:v>1.2474392251433295</c:v>
                </c:pt>
                <c:pt idx="5">
                  <c:v>1.1040243764215005</c:v>
                </c:pt>
                <c:pt idx="6">
                  <c:v>1.5086371252033945</c:v>
                </c:pt>
                <c:pt idx="7">
                  <c:v>-2.6640000366397412</c:v>
                </c:pt>
                <c:pt idx="8">
                  <c:v>0.90815741288531149</c:v>
                </c:pt>
                <c:pt idx="9">
                  <c:v>1.4589520210736946</c:v>
                </c:pt>
                <c:pt idx="10">
                  <c:v>-1.1040000210398302</c:v>
                </c:pt>
                <c:pt idx="11">
                  <c:v>8.4177387460342111E-3</c:v>
                </c:pt>
                <c:pt idx="12">
                  <c:v>8.1407136681371055E-3</c:v>
                </c:pt>
                <c:pt idx="13">
                  <c:v>0.51186057350866643</c:v>
                </c:pt>
                <c:pt idx="14">
                  <c:v>8.9188150735695429E-3</c:v>
                </c:pt>
                <c:pt idx="15">
                  <c:v>0.69636702786761728</c:v>
                </c:pt>
                <c:pt idx="16">
                  <c:v>1.4795310609910086</c:v>
                </c:pt>
                <c:pt idx="17">
                  <c:v>1.3795694293860538E-3</c:v>
                </c:pt>
                <c:pt idx="18">
                  <c:v>0.35296400704617115</c:v>
                </c:pt>
                <c:pt idx="19">
                  <c:v>1.3866297906303526</c:v>
                </c:pt>
                <c:pt idx="20">
                  <c:v>-3.8922728683855947</c:v>
                </c:pt>
                <c:pt idx="21">
                  <c:v>-4.1477272120113078</c:v>
                </c:pt>
                <c:pt idx="22">
                  <c:v>4.2960000429584086</c:v>
                </c:pt>
                <c:pt idx="23">
                  <c:v>3.7440000374383438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2-468A-9497-41C7BE7A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88112"/>
        <c:axId val="541582352"/>
      </c:scatterChart>
      <c:valAx>
        <c:axId val="54158811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  <a:r>
                  <a:rPr lang="en-US" baseline="0"/>
                  <a:t> (Mwh)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352"/>
        <c:crosses val="autoZero"/>
        <c:crossBetween val="midCat"/>
      </c:valAx>
      <c:valAx>
        <c:axId val="5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79090113735782"/>
          <c:y val="0.72540427238261884"/>
          <c:w val="0.25876465441819774"/>
          <c:h val="0.14641367745698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8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'Case_1.1'!$B$1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'Case_1.1'!$A$2:$A$25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'Case_1.1'!$B$2:$B$25</c:f>
              <c:numCache>
                <c:formatCode>General</c:formatCode>
                <c:ptCount val="24"/>
                <c:pt idx="0">
                  <c:v>50.029000000000003</c:v>
                </c:pt>
                <c:pt idx="1">
                  <c:v>50.042999999999999</c:v>
                </c:pt>
                <c:pt idx="2">
                  <c:v>50.087000000000003</c:v>
                </c:pt>
                <c:pt idx="3">
                  <c:v>49.853000000000002</c:v>
                </c:pt>
                <c:pt idx="4">
                  <c:v>49.832999999999998</c:v>
                </c:pt>
                <c:pt idx="5">
                  <c:v>49.899000000000001</c:v>
                </c:pt>
                <c:pt idx="6">
                  <c:v>49.857999999999997</c:v>
                </c:pt>
                <c:pt idx="7">
                  <c:v>50.110999999999997</c:v>
                </c:pt>
                <c:pt idx="8">
                  <c:v>49.962000000000003</c:v>
                </c:pt>
                <c:pt idx="9">
                  <c:v>49.811</c:v>
                </c:pt>
                <c:pt idx="10">
                  <c:v>50.045999999999999</c:v>
                </c:pt>
                <c:pt idx="11">
                  <c:v>49.837000000000003</c:v>
                </c:pt>
                <c:pt idx="12">
                  <c:v>49.872</c:v>
                </c:pt>
                <c:pt idx="13">
                  <c:v>49.835999999999999</c:v>
                </c:pt>
                <c:pt idx="14">
                  <c:v>49.884</c:v>
                </c:pt>
                <c:pt idx="15">
                  <c:v>49.92</c:v>
                </c:pt>
                <c:pt idx="16">
                  <c:v>49.918999999999997</c:v>
                </c:pt>
                <c:pt idx="17">
                  <c:v>49.98</c:v>
                </c:pt>
                <c:pt idx="18">
                  <c:v>49.960999999999999</c:v>
                </c:pt>
                <c:pt idx="19">
                  <c:v>49.917000000000002</c:v>
                </c:pt>
                <c:pt idx="20">
                  <c:v>50.164000000000001</c:v>
                </c:pt>
                <c:pt idx="21">
                  <c:v>50.19</c:v>
                </c:pt>
                <c:pt idx="22">
                  <c:v>49.820999999999998</c:v>
                </c:pt>
                <c:pt idx="23">
                  <c:v>49.844000000000001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9-4ECF-B820-6788C73828A6}"/>
            </c:ext>
          </c:extLst>
        </c:ser>
        <c:ser>
          <c:idx val="1"/>
          <c:order val="1"/>
          <c:tx>
            <c:v>db+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'Case_1.1'!$A$2:$A$25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'Case_1.1'!$C$2:$C$25</c:f>
              <c:numCache>
                <c:formatCode>General</c:formatCode>
                <c:ptCount val="24"/>
                <c:pt idx="0">
                  <c:v>50.01</c:v>
                </c:pt>
                <c:pt idx="1">
                  <c:v>50.01</c:v>
                </c:pt>
                <c:pt idx="2">
                  <c:v>50.01</c:v>
                </c:pt>
                <c:pt idx="3">
                  <c:v>50.01</c:v>
                </c:pt>
                <c:pt idx="4">
                  <c:v>50.01</c:v>
                </c:pt>
                <c:pt idx="5">
                  <c:v>50.01</c:v>
                </c:pt>
                <c:pt idx="6">
                  <c:v>50.01</c:v>
                </c:pt>
                <c:pt idx="7">
                  <c:v>50.01</c:v>
                </c:pt>
                <c:pt idx="8">
                  <c:v>50.01</c:v>
                </c:pt>
                <c:pt idx="9">
                  <c:v>50.01</c:v>
                </c:pt>
                <c:pt idx="10">
                  <c:v>50.01</c:v>
                </c:pt>
                <c:pt idx="11">
                  <c:v>50.01</c:v>
                </c:pt>
                <c:pt idx="12">
                  <c:v>50.01</c:v>
                </c:pt>
                <c:pt idx="13">
                  <c:v>50.01</c:v>
                </c:pt>
                <c:pt idx="14">
                  <c:v>50.01</c:v>
                </c:pt>
                <c:pt idx="15">
                  <c:v>50.01</c:v>
                </c:pt>
                <c:pt idx="16">
                  <c:v>50.01</c:v>
                </c:pt>
                <c:pt idx="17">
                  <c:v>50.01</c:v>
                </c:pt>
                <c:pt idx="18">
                  <c:v>50.01</c:v>
                </c:pt>
                <c:pt idx="19">
                  <c:v>50.01</c:v>
                </c:pt>
                <c:pt idx="20">
                  <c:v>50.01</c:v>
                </c:pt>
                <c:pt idx="21">
                  <c:v>50.01</c:v>
                </c:pt>
                <c:pt idx="22">
                  <c:v>50.01</c:v>
                </c:pt>
                <c:pt idx="23">
                  <c:v>50.01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9-4ECF-B820-6788C73828A6}"/>
            </c:ext>
          </c:extLst>
        </c:ser>
        <c:ser>
          <c:idx val="2"/>
          <c:order val="2"/>
          <c:tx>
            <c:v>db-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'Case_1.1'!$A$2:$A$25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'Case_1.1'!$D$2:$D$25</c:f>
              <c:numCache>
                <c:formatCode>General</c:formatCode>
                <c:ptCount val="24"/>
                <c:pt idx="0">
                  <c:v>49.99</c:v>
                </c:pt>
                <c:pt idx="1">
                  <c:v>49.99</c:v>
                </c:pt>
                <c:pt idx="2">
                  <c:v>49.99</c:v>
                </c:pt>
                <c:pt idx="3">
                  <c:v>49.99</c:v>
                </c:pt>
                <c:pt idx="4">
                  <c:v>49.99</c:v>
                </c:pt>
                <c:pt idx="5">
                  <c:v>49.99</c:v>
                </c:pt>
                <c:pt idx="6">
                  <c:v>49.99</c:v>
                </c:pt>
                <c:pt idx="7">
                  <c:v>49.99</c:v>
                </c:pt>
                <c:pt idx="8">
                  <c:v>49.99</c:v>
                </c:pt>
                <c:pt idx="9">
                  <c:v>49.99</c:v>
                </c:pt>
                <c:pt idx="10">
                  <c:v>49.99</c:v>
                </c:pt>
                <c:pt idx="11">
                  <c:v>49.99</c:v>
                </c:pt>
                <c:pt idx="12">
                  <c:v>49.99</c:v>
                </c:pt>
                <c:pt idx="13">
                  <c:v>49.99</c:v>
                </c:pt>
                <c:pt idx="14">
                  <c:v>49.99</c:v>
                </c:pt>
                <c:pt idx="15">
                  <c:v>49.99</c:v>
                </c:pt>
                <c:pt idx="16">
                  <c:v>49.99</c:v>
                </c:pt>
                <c:pt idx="17">
                  <c:v>49.99</c:v>
                </c:pt>
                <c:pt idx="18">
                  <c:v>49.99</c:v>
                </c:pt>
                <c:pt idx="19">
                  <c:v>49.99</c:v>
                </c:pt>
                <c:pt idx="20">
                  <c:v>49.99</c:v>
                </c:pt>
                <c:pt idx="21">
                  <c:v>49.99</c:v>
                </c:pt>
                <c:pt idx="22">
                  <c:v>49.99</c:v>
                </c:pt>
                <c:pt idx="23">
                  <c:v>49.99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9-4ECF-B820-6788C738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60864"/>
        <c:axId val="357970464"/>
      </c:scatterChart>
      <c:valAx>
        <c:axId val="3579608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0464"/>
        <c:crosses val="autoZero"/>
        <c:crossBetween val="midCat"/>
      </c:valAx>
      <c:valAx>
        <c:axId val="357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P_FCR: TSO</a:t>
            </a:r>
            <a:r>
              <a:rPr lang="en-US" baseline="0"/>
              <a:t> demanded </a:t>
            </a:r>
            <a:r>
              <a:rPr lang="en-US"/>
              <a:t>FCR Charging &amp; Discharing profile</a:t>
            </a:r>
            <a:r>
              <a:rPr lang="en-US" baseline="0"/>
              <a:t> BESS 4.8 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'Case_1.1'!$A$2:$A$25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'Case_1.1'!$R$2:$R$25</c:f>
              <c:numCache>
                <c:formatCode>General</c:formatCode>
                <c:ptCount val="24"/>
                <c:pt idx="0">
                  <c:v>-0.69600000000008322</c:v>
                </c:pt>
                <c:pt idx="1">
                  <c:v>-1.0319999999999823</c:v>
                </c:pt>
                <c:pt idx="2">
                  <c:v>-2.0880000000000791</c:v>
                </c:pt>
                <c:pt idx="3">
                  <c:v>3.5279999999999632</c:v>
                </c:pt>
                <c:pt idx="4">
                  <c:v>4.0080000000000382</c:v>
                </c:pt>
                <c:pt idx="5">
                  <c:v>2.4239999999999782</c:v>
                </c:pt>
                <c:pt idx="6">
                  <c:v>3.4080000000000723</c:v>
                </c:pt>
                <c:pt idx="7">
                  <c:v>-2.6639999999999304</c:v>
                </c:pt>
                <c:pt idx="8">
                  <c:v>0.91199999999992087</c:v>
                </c:pt>
                <c:pt idx="9">
                  <c:v>4.5360000000000014</c:v>
                </c:pt>
                <c:pt idx="10">
                  <c:v>-1.103999999999985</c:v>
                </c:pt>
                <c:pt idx="11">
                  <c:v>3.9119999999999209</c:v>
                </c:pt>
                <c:pt idx="12">
                  <c:v>3.0720000000000027</c:v>
                </c:pt>
                <c:pt idx="13">
                  <c:v>3.9360000000000355</c:v>
                </c:pt>
                <c:pt idx="14">
                  <c:v>2.7839999999999918</c:v>
                </c:pt>
                <c:pt idx="15">
                  <c:v>1.9199999999999591</c:v>
                </c:pt>
                <c:pt idx="16">
                  <c:v>1.9440000000000737</c:v>
                </c:pt>
                <c:pt idx="17">
                  <c:v>0.48000000000007503</c:v>
                </c:pt>
                <c:pt idx="18">
                  <c:v>0.93600000000003547</c:v>
                </c:pt>
                <c:pt idx="19">
                  <c:v>1.9919999999999618</c:v>
                </c:pt>
                <c:pt idx="20">
                  <c:v>-3.9360000000000355</c:v>
                </c:pt>
                <c:pt idx="21">
                  <c:v>-4.5599999999999454</c:v>
                </c:pt>
                <c:pt idx="22">
                  <c:v>4.2960000000000491</c:v>
                </c:pt>
                <c:pt idx="23">
                  <c:v>3.7439999999999714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8-41D2-A0E5-AE2C76BE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57984"/>
        <c:axId val="1441758944"/>
      </c:scatterChart>
      <c:valAx>
        <c:axId val="14417579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8944"/>
        <c:crosses val="autoZero"/>
        <c:crossBetween val="midCat"/>
      </c:valAx>
      <c:valAx>
        <c:axId val="1441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TSO</a:t>
            </a:r>
            <a:r>
              <a:rPr lang="en-US" baseline="0"/>
              <a:t> demanded </a:t>
            </a:r>
            <a:r>
              <a:rPr lang="en-US"/>
              <a:t>FCR Charging &amp; Discharing profile</a:t>
            </a:r>
            <a:r>
              <a:rPr lang="en-US" baseline="0"/>
              <a:t> BESS 4.8 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41251093613295E-2"/>
          <c:y val="0.25083333333333335"/>
          <c:w val="0.81800595978799451"/>
          <c:h val="0.61858778069407994"/>
        </c:manualLayout>
      </c:layout>
      <c:scatterChart>
        <c:scatterStyle val="smoothMarker"/>
        <c:varyColors val="0"/>
        <c:ser>
          <c:idx val="0"/>
          <c:order val="0"/>
          <c:tx>
            <c:v>P_FCR_Demanded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'Case_1.1'!$A$2:$A$25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'Case_1.1'!$R$2:$R$25</c:f>
              <c:numCache>
                <c:formatCode>General</c:formatCode>
                <c:ptCount val="24"/>
                <c:pt idx="0">
                  <c:v>-0.69600000000008322</c:v>
                </c:pt>
                <c:pt idx="1">
                  <c:v>-1.0319999999999823</c:v>
                </c:pt>
                <c:pt idx="2">
                  <c:v>-2.0880000000000791</c:v>
                </c:pt>
                <c:pt idx="3">
                  <c:v>3.5279999999999632</c:v>
                </c:pt>
                <c:pt idx="4">
                  <c:v>4.0080000000000382</c:v>
                </c:pt>
                <c:pt idx="5">
                  <c:v>2.4239999999999782</c:v>
                </c:pt>
                <c:pt idx="6">
                  <c:v>3.4080000000000723</c:v>
                </c:pt>
                <c:pt idx="7">
                  <c:v>-2.6639999999999304</c:v>
                </c:pt>
                <c:pt idx="8">
                  <c:v>0.91199999999992087</c:v>
                </c:pt>
                <c:pt idx="9">
                  <c:v>4.5360000000000014</c:v>
                </c:pt>
                <c:pt idx="10">
                  <c:v>-1.103999999999985</c:v>
                </c:pt>
                <c:pt idx="11">
                  <c:v>3.9119999999999209</c:v>
                </c:pt>
                <c:pt idx="12">
                  <c:v>3.0720000000000027</c:v>
                </c:pt>
                <c:pt idx="13">
                  <c:v>3.9360000000000355</c:v>
                </c:pt>
                <c:pt idx="14">
                  <c:v>2.7839999999999918</c:v>
                </c:pt>
                <c:pt idx="15">
                  <c:v>1.9199999999999591</c:v>
                </c:pt>
                <c:pt idx="16">
                  <c:v>1.9440000000000737</c:v>
                </c:pt>
                <c:pt idx="17">
                  <c:v>0.48000000000007503</c:v>
                </c:pt>
                <c:pt idx="18">
                  <c:v>0.93600000000003547</c:v>
                </c:pt>
                <c:pt idx="19">
                  <c:v>1.9919999999999618</c:v>
                </c:pt>
                <c:pt idx="20">
                  <c:v>-3.9360000000000355</c:v>
                </c:pt>
                <c:pt idx="21">
                  <c:v>-4.5599999999999454</c:v>
                </c:pt>
                <c:pt idx="22">
                  <c:v>4.2960000000000491</c:v>
                </c:pt>
                <c:pt idx="23">
                  <c:v>3.7439999999999714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9-4D16-A173-CFC9503C865D}"/>
            </c:ext>
          </c:extLst>
        </c:ser>
        <c:ser>
          <c:idx val="1"/>
          <c:order val="1"/>
          <c:tx>
            <c:v>P_FCR_Supplied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'Case_1.1'!$M$31:$M$54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'Case_1.1'!$Q$31:$Q$54</c:f>
              <c:numCache>
                <c:formatCode>General</c:formatCode>
                <c:ptCount val="24"/>
                <c:pt idx="0">
                  <c:v>-0.69600001695993696</c:v>
                </c:pt>
                <c:pt idx="1">
                  <c:v>-1.0320000203198285</c:v>
                </c:pt>
                <c:pt idx="2">
                  <c:v>-2.0880000308790891</c:v>
                </c:pt>
                <c:pt idx="3">
                  <c:v>0.90258067815013721</c:v>
                </c:pt>
                <c:pt idx="4">
                  <c:v>1.2474392251433295</c:v>
                </c:pt>
                <c:pt idx="5">
                  <c:v>1.1040243764215005</c:v>
                </c:pt>
                <c:pt idx="6">
                  <c:v>1.5086371252033945</c:v>
                </c:pt>
                <c:pt idx="7">
                  <c:v>-2.6640000366397412</c:v>
                </c:pt>
                <c:pt idx="8">
                  <c:v>0.90815741288531149</c:v>
                </c:pt>
                <c:pt idx="9">
                  <c:v>1.4589520210736946</c:v>
                </c:pt>
                <c:pt idx="10">
                  <c:v>-1.1040000210398302</c:v>
                </c:pt>
                <c:pt idx="11">
                  <c:v>8.4177387460342111E-3</c:v>
                </c:pt>
                <c:pt idx="12">
                  <c:v>8.1407136681371055E-3</c:v>
                </c:pt>
                <c:pt idx="13">
                  <c:v>0.51186057350866643</c:v>
                </c:pt>
                <c:pt idx="14">
                  <c:v>8.9188150735695429E-3</c:v>
                </c:pt>
                <c:pt idx="15">
                  <c:v>0.69636702786761728</c:v>
                </c:pt>
                <c:pt idx="16">
                  <c:v>1.4795310609910086</c:v>
                </c:pt>
                <c:pt idx="17">
                  <c:v>1.3795694293860538E-3</c:v>
                </c:pt>
                <c:pt idx="18">
                  <c:v>0.35296400704617115</c:v>
                </c:pt>
                <c:pt idx="19">
                  <c:v>1.3866297906303526</c:v>
                </c:pt>
                <c:pt idx="20">
                  <c:v>-3.8922728683855947</c:v>
                </c:pt>
                <c:pt idx="21">
                  <c:v>-4.1477272120113078</c:v>
                </c:pt>
                <c:pt idx="22">
                  <c:v>4.2960000429584086</c:v>
                </c:pt>
                <c:pt idx="23">
                  <c:v>3.7440000374383438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9-4D16-A173-CFC9503C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57984"/>
        <c:axId val="1441758944"/>
      </c:scatterChart>
      <c:scatterChart>
        <c:scatterStyle val="smoothMarker"/>
        <c:varyColors val="0"/>
        <c:ser>
          <c:idx val="2"/>
          <c:order val="2"/>
          <c:tx>
            <c:v>MWh_Storaged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'Case_1.1'!$M$31:$M$54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'Case_1.1'!$R$31:$R$54</c:f>
              <c:numCache>
                <c:formatCode>General</c:formatCode>
                <c:ptCount val="24"/>
                <c:pt idx="0">
                  <c:v>4.6960000169599372</c:v>
                </c:pt>
                <c:pt idx="1">
                  <c:v>5.7280000372797648</c:v>
                </c:pt>
                <c:pt idx="2">
                  <c:v>7.8160000681588544</c:v>
                </c:pt>
                <c:pt idx="3">
                  <c:v>6.9134193900087171</c:v>
                </c:pt>
                <c:pt idx="4">
                  <c:v>5.6659801648653882</c:v>
                </c:pt>
                <c:pt idx="5">
                  <c:v>4.5619557884438882</c:v>
                </c:pt>
                <c:pt idx="6">
                  <c:v>3.0533186632404932</c:v>
                </c:pt>
                <c:pt idx="7">
                  <c:v>5.7173186998802343</c:v>
                </c:pt>
                <c:pt idx="8">
                  <c:v>4.8091612869949234</c:v>
                </c:pt>
                <c:pt idx="9">
                  <c:v>3.3502092659212281</c:v>
                </c:pt>
                <c:pt idx="10">
                  <c:v>4.4542092869610572</c:v>
                </c:pt>
                <c:pt idx="11">
                  <c:v>4.4457915482150234</c:v>
                </c:pt>
                <c:pt idx="12">
                  <c:v>4.4376508345468846</c:v>
                </c:pt>
                <c:pt idx="13">
                  <c:v>3.9257902610382192</c:v>
                </c:pt>
                <c:pt idx="14">
                  <c:v>3.9168714459646501</c:v>
                </c:pt>
                <c:pt idx="15">
                  <c:v>3.2205044180970321</c:v>
                </c:pt>
                <c:pt idx="16">
                  <c:v>1.740973357106024</c:v>
                </c:pt>
                <c:pt idx="17">
                  <c:v>1.7395937876766381</c:v>
                </c:pt>
                <c:pt idx="18">
                  <c:v>1.3866297806304659</c:v>
                </c:pt>
                <c:pt idx="19">
                  <c:v>0</c:v>
                </c:pt>
                <c:pt idx="20">
                  <c:v>3.8922728583857089</c:v>
                </c:pt>
                <c:pt idx="21">
                  <c:v>8.0400000703970154</c:v>
                </c:pt>
                <c:pt idx="22">
                  <c:v>3.744000027438608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9-4D16-A173-CFC9503C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17920"/>
        <c:axId val="456718400"/>
      </c:scatterChart>
      <c:valAx>
        <c:axId val="14417579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8944"/>
        <c:crosses val="autoZero"/>
        <c:crossBetween val="midCat"/>
      </c:valAx>
      <c:valAx>
        <c:axId val="1441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57984"/>
        <c:crosses val="autoZero"/>
        <c:crossBetween val="midCat"/>
      </c:valAx>
      <c:valAx>
        <c:axId val="45671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7920"/>
        <c:crosses val="max"/>
        <c:crossBetween val="midCat"/>
      </c:valAx>
      <c:valAx>
        <c:axId val="4567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05468066491686"/>
          <c:y val="0.70701334208223976"/>
          <c:w val="0.35527865266841646"/>
          <c:h val="0.15567293671624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10</xdr:col>
      <xdr:colOff>581025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F6054A-3B45-5DF0-6E8B-ACD7FE9CC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</xdr:colOff>
      <xdr:row>2</xdr:row>
      <xdr:rowOff>33337</xdr:rowOff>
    </xdr:from>
    <xdr:to>
      <xdr:col>25</xdr:col>
      <xdr:colOff>33337</xdr:colOff>
      <xdr:row>16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35A3FC-088E-3C8F-C499-33DF9E70A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19048</xdr:colOff>
      <xdr:row>29</xdr:row>
      <xdr:rowOff>9525</xdr:rowOff>
    </xdr:from>
    <xdr:to>
      <xdr:col>26</xdr:col>
      <xdr:colOff>571499</xdr:colOff>
      <xdr:row>43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9DEE33F-2EA9-4408-B72D-E0392DB3E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719137</xdr:colOff>
      <xdr:row>3</xdr:row>
      <xdr:rowOff>100012</xdr:rowOff>
    </xdr:from>
    <xdr:to>
      <xdr:col>28</xdr:col>
      <xdr:colOff>347662</xdr:colOff>
      <xdr:row>17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4F2B134-97A5-BBA1-3A64-2074A15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271462</xdr:colOff>
      <xdr:row>33</xdr:row>
      <xdr:rowOff>23812</xdr:rowOff>
    </xdr:from>
    <xdr:to>
      <xdr:col>9</xdr:col>
      <xdr:colOff>271462</xdr:colOff>
      <xdr:row>47</xdr:row>
      <xdr:rowOff>100012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A1F9A8-8F1C-C4B5-AF25-4E0AB02E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664745</xdr:colOff>
      <xdr:row>59</xdr:row>
      <xdr:rowOff>99762</xdr:rowOff>
    </xdr:from>
    <xdr:to>
      <xdr:col>8</xdr:col>
      <xdr:colOff>664745</xdr:colOff>
      <xdr:row>73</xdr:row>
      <xdr:rowOff>175962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A58942-AD11-46D5-90E3-425708D5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10</xdr:col>
      <xdr:colOff>581025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BADD83-C39C-488A-BCCA-1F914DFFC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</xdr:colOff>
      <xdr:row>2</xdr:row>
      <xdr:rowOff>33337</xdr:rowOff>
    </xdr:from>
    <xdr:to>
      <xdr:col>25</xdr:col>
      <xdr:colOff>33337</xdr:colOff>
      <xdr:row>16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5292F5-C86E-442F-92AD-47C9F7583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19048</xdr:colOff>
      <xdr:row>29</xdr:row>
      <xdr:rowOff>9525</xdr:rowOff>
    </xdr:from>
    <xdr:to>
      <xdr:col>26</xdr:col>
      <xdr:colOff>571499</xdr:colOff>
      <xdr:row>43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0E330B-18ED-4F83-A68F-9B0BC3368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719137</xdr:colOff>
      <xdr:row>3</xdr:row>
      <xdr:rowOff>100012</xdr:rowOff>
    </xdr:from>
    <xdr:to>
      <xdr:col>28</xdr:col>
      <xdr:colOff>347662</xdr:colOff>
      <xdr:row>17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0D63623-3990-475C-BC1D-E4D40AEC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271462</xdr:colOff>
      <xdr:row>33</xdr:row>
      <xdr:rowOff>23812</xdr:rowOff>
    </xdr:from>
    <xdr:to>
      <xdr:col>9</xdr:col>
      <xdr:colOff>271462</xdr:colOff>
      <xdr:row>47</xdr:row>
      <xdr:rowOff>100012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05AABC6-4990-4502-A750-A54F7C705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664745</xdr:colOff>
      <xdr:row>59</xdr:row>
      <xdr:rowOff>99762</xdr:rowOff>
    </xdr:from>
    <xdr:to>
      <xdr:col>8</xdr:col>
      <xdr:colOff>664745</xdr:colOff>
      <xdr:row>73</xdr:row>
      <xdr:rowOff>175962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4A898A1-E9A4-4D83-AF03-295E8E7F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735B-8BAD-43E8-92D9-92AC23D6C765}">
  <dimension ref="A1:AB85"/>
  <sheetViews>
    <sheetView zoomScale="85" zoomScaleNormal="85" workbookViewId="0">
      <selection activeCell="B34" sqref="B34:B56"/>
    </sheetView>
  </sheetViews>
  <sheetFormatPr baseColWidth="10" defaultRowHeight="15" x14ac:dyDescent="0.25"/>
  <cols>
    <col min="14" max="14" width="15" bestFit="1" customWidth="1"/>
    <col min="15" max="15" width="19" bestFit="1" customWidth="1"/>
    <col min="27" max="27" width="29.85546875" bestFit="1" customWidth="1"/>
    <col min="28" max="28" width="32.85546875" bestFit="1" customWidth="1"/>
  </cols>
  <sheetData>
    <row r="1" spans="1:28" x14ac:dyDescent="0.25">
      <c r="A1" t="s">
        <v>1</v>
      </c>
      <c r="B1" s="5" t="s">
        <v>0</v>
      </c>
      <c r="L1" t="s">
        <v>1</v>
      </c>
      <c r="M1" s="6" t="s">
        <v>2</v>
      </c>
      <c r="N1" s="1" t="s">
        <v>3</v>
      </c>
      <c r="O1" t="s">
        <v>4</v>
      </c>
      <c r="P1" t="s">
        <v>5</v>
      </c>
      <c r="Q1" t="s">
        <v>6</v>
      </c>
      <c r="U1" t="s">
        <v>7</v>
      </c>
    </row>
    <row r="2" spans="1:28" x14ac:dyDescent="0.25">
      <c r="A2">
        <v>1</v>
      </c>
      <c r="B2">
        <v>50.029000000000003</v>
      </c>
      <c r="C2" s="4">
        <v>50.01</v>
      </c>
      <c r="D2" s="4">
        <v>49.99</v>
      </c>
      <c r="L2">
        <v>1</v>
      </c>
      <c r="M2">
        <v>50.029000000000003</v>
      </c>
      <c r="N2">
        <f>IF(M2&gt;=50,M2,50)</f>
        <v>50.029000000000003</v>
      </c>
      <c r="O2">
        <f>IF(M2&lt;=50,M2,50)</f>
        <v>50</v>
      </c>
      <c r="P2">
        <f>(50-N2)*5*$U$2</f>
        <v>-0.69600000000008322</v>
      </c>
      <c r="Q2">
        <f>(50-O2)*5*$U$2</f>
        <v>0</v>
      </c>
      <c r="R2">
        <f>P2+Q2</f>
        <v>-0.69600000000008322</v>
      </c>
      <c r="U2">
        <v>4.8</v>
      </c>
      <c r="AA2" t="s">
        <v>12</v>
      </c>
      <c r="AB2" t="s">
        <v>13</v>
      </c>
    </row>
    <row r="3" spans="1:28" x14ac:dyDescent="0.25">
      <c r="A3">
        <v>2</v>
      </c>
      <c r="B3">
        <v>50.042999999999999</v>
      </c>
      <c r="C3" s="4">
        <v>50.01</v>
      </c>
      <c r="D3" s="4">
        <v>49.99</v>
      </c>
      <c r="L3">
        <v>2</v>
      </c>
      <c r="M3">
        <v>50.042999999999999</v>
      </c>
      <c r="N3">
        <f t="shared" ref="N3:N25" si="0">IF(M3&gt;=50,M3,50)</f>
        <v>50.042999999999999</v>
      </c>
      <c r="O3">
        <f t="shared" ref="O3:O25" si="1">IF(M3&lt;=50,M3,50)</f>
        <v>50</v>
      </c>
      <c r="P3">
        <f t="shared" ref="P3:P25" si="2">(50-N3)*5*$U$2</f>
        <v>-1.0319999999999823</v>
      </c>
      <c r="Q3">
        <f t="shared" ref="Q3:Q25" si="3">(50-O3)*5*$U$2</f>
        <v>0</v>
      </c>
      <c r="R3">
        <f t="shared" ref="R3:R25" si="4">P3+Q3</f>
        <v>-1.0319999999999823</v>
      </c>
      <c r="AA3">
        <f>-1*SUM(P2:P25)</f>
        <v>16.080000000000041</v>
      </c>
      <c r="AB3">
        <f>SUM(R2:R25)</f>
        <v>31.75200000000001</v>
      </c>
    </row>
    <row r="4" spans="1:28" x14ac:dyDescent="0.25">
      <c r="A4">
        <v>3</v>
      </c>
      <c r="B4">
        <v>50.087000000000003</v>
      </c>
      <c r="C4" s="4">
        <v>50.01</v>
      </c>
      <c r="D4" s="4">
        <v>49.99</v>
      </c>
      <c r="L4">
        <v>3</v>
      </c>
      <c r="M4">
        <v>50.087000000000003</v>
      </c>
      <c r="N4">
        <f t="shared" si="0"/>
        <v>50.087000000000003</v>
      </c>
      <c r="O4">
        <f t="shared" si="1"/>
        <v>50</v>
      </c>
      <c r="P4">
        <f t="shared" si="2"/>
        <v>-2.0880000000000791</v>
      </c>
      <c r="Q4">
        <f t="shared" si="3"/>
        <v>0</v>
      </c>
      <c r="R4">
        <f t="shared" si="4"/>
        <v>-2.0880000000000791</v>
      </c>
    </row>
    <row r="5" spans="1:28" x14ac:dyDescent="0.25">
      <c r="A5">
        <v>4</v>
      </c>
      <c r="B5">
        <v>49.853000000000002</v>
      </c>
      <c r="C5" s="4">
        <v>50.01</v>
      </c>
      <c r="D5" s="4">
        <v>49.99</v>
      </c>
      <c r="L5">
        <v>4</v>
      </c>
      <c r="M5">
        <v>49.853000000000002</v>
      </c>
      <c r="N5">
        <f t="shared" si="0"/>
        <v>50</v>
      </c>
      <c r="O5">
        <f t="shared" si="1"/>
        <v>49.853000000000002</v>
      </c>
      <c r="P5">
        <f t="shared" si="2"/>
        <v>0</v>
      </c>
      <c r="Q5">
        <f t="shared" si="3"/>
        <v>3.5279999999999632</v>
      </c>
      <c r="R5">
        <f t="shared" si="4"/>
        <v>3.5279999999999632</v>
      </c>
    </row>
    <row r="6" spans="1:28" x14ac:dyDescent="0.25">
      <c r="A6">
        <v>5</v>
      </c>
      <c r="B6">
        <v>49.832999999999998</v>
      </c>
      <c r="C6" s="4">
        <v>50.01</v>
      </c>
      <c r="D6" s="4">
        <v>49.99</v>
      </c>
      <c r="L6">
        <v>5</v>
      </c>
      <c r="M6">
        <v>49.832999999999998</v>
      </c>
      <c r="N6">
        <f t="shared" si="0"/>
        <v>50</v>
      </c>
      <c r="O6">
        <f t="shared" si="1"/>
        <v>49.832999999999998</v>
      </c>
      <c r="P6">
        <f t="shared" si="2"/>
        <v>0</v>
      </c>
      <c r="Q6">
        <f t="shared" si="3"/>
        <v>4.0080000000000382</v>
      </c>
      <c r="R6">
        <f t="shared" si="4"/>
        <v>4.0080000000000382</v>
      </c>
    </row>
    <row r="7" spans="1:28" x14ac:dyDescent="0.25">
      <c r="A7">
        <v>6</v>
      </c>
      <c r="B7">
        <v>49.899000000000001</v>
      </c>
      <c r="C7" s="4">
        <v>50.01</v>
      </c>
      <c r="D7" s="4">
        <v>49.99</v>
      </c>
      <c r="L7">
        <v>6</v>
      </c>
      <c r="M7">
        <v>49.899000000000001</v>
      </c>
      <c r="N7">
        <f t="shared" si="0"/>
        <v>50</v>
      </c>
      <c r="O7">
        <f t="shared" si="1"/>
        <v>49.899000000000001</v>
      </c>
      <c r="P7">
        <f t="shared" si="2"/>
        <v>0</v>
      </c>
      <c r="Q7">
        <f t="shared" si="3"/>
        <v>2.4239999999999782</v>
      </c>
      <c r="R7">
        <f t="shared" si="4"/>
        <v>2.4239999999999782</v>
      </c>
    </row>
    <row r="8" spans="1:28" x14ac:dyDescent="0.25">
      <c r="A8">
        <v>7</v>
      </c>
      <c r="B8">
        <v>49.857999999999997</v>
      </c>
      <c r="C8" s="4">
        <v>50.01</v>
      </c>
      <c r="D8" s="4">
        <v>49.99</v>
      </c>
      <c r="L8">
        <v>7</v>
      </c>
      <c r="M8">
        <v>49.857999999999997</v>
      </c>
      <c r="N8">
        <f t="shared" si="0"/>
        <v>50</v>
      </c>
      <c r="O8">
        <f t="shared" si="1"/>
        <v>49.857999999999997</v>
      </c>
      <c r="P8">
        <f t="shared" si="2"/>
        <v>0</v>
      </c>
      <c r="Q8">
        <f t="shared" si="3"/>
        <v>3.4080000000000723</v>
      </c>
      <c r="R8">
        <f t="shared" si="4"/>
        <v>3.4080000000000723</v>
      </c>
    </row>
    <row r="9" spans="1:28" x14ac:dyDescent="0.25">
      <c r="A9">
        <v>8</v>
      </c>
      <c r="B9">
        <v>50.110999999999997</v>
      </c>
      <c r="C9" s="4">
        <v>50.01</v>
      </c>
      <c r="D9" s="4">
        <v>49.99</v>
      </c>
      <c r="L9">
        <v>8</v>
      </c>
      <c r="M9">
        <v>50.110999999999997</v>
      </c>
      <c r="N9">
        <f t="shared" si="0"/>
        <v>50.110999999999997</v>
      </c>
      <c r="O9">
        <f t="shared" si="1"/>
        <v>50</v>
      </c>
      <c r="P9">
        <f t="shared" si="2"/>
        <v>-2.6639999999999304</v>
      </c>
      <c r="Q9">
        <f t="shared" si="3"/>
        <v>0</v>
      </c>
      <c r="R9">
        <f t="shared" si="4"/>
        <v>-2.6639999999999304</v>
      </c>
    </row>
    <row r="10" spans="1:28" x14ac:dyDescent="0.25">
      <c r="A10">
        <v>9</v>
      </c>
      <c r="B10">
        <v>49.962000000000003</v>
      </c>
      <c r="C10" s="4">
        <v>50.01</v>
      </c>
      <c r="D10" s="4">
        <v>49.99</v>
      </c>
      <c r="L10">
        <v>9</v>
      </c>
      <c r="M10">
        <v>49.962000000000003</v>
      </c>
      <c r="N10">
        <f t="shared" si="0"/>
        <v>50</v>
      </c>
      <c r="O10">
        <f t="shared" si="1"/>
        <v>49.962000000000003</v>
      </c>
      <c r="P10">
        <f t="shared" si="2"/>
        <v>0</v>
      </c>
      <c r="Q10">
        <f t="shared" si="3"/>
        <v>0.91199999999992087</v>
      </c>
      <c r="R10">
        <f t="shared" si="4"/>
        <v>0.91199999999992087</v>
      </c>
    </row>
    <row r="11" spans="1:28" x14ac:dyDescent="0.25">
      <c r="A11">
        <v>10</v>
      </c>
      <c r="B11">
        <v>49.811</v>
      </c>
      <c r="C11" s="4">
        <v>50.01</v>
      </c>
      <c r="D11" s="4">
        <v>49.99</v>
      </c>
      <c r="L11">
        <v>10</v>
      </c>
      <c r="M11">
        <v>49.811</v>
      </c>
      <c r="N11">
        <f t="shared" si="0"/>
        <v>50</v>
      </c>
      <c r="O11">
        <f t="shared" si="1"/>
        <v>49.811</v>
      </c>
      <c r="P11">
        <f t="shared" si="2"/>
        <v>0</v>
      </c>
      <c r="Q11">
        <f t="shared" si="3"/>
        <v>4.5360000000000014</v>
      </c>
      <c r="R11">
        <f t="shared" si="4"/>
        <v>4.5360000000000014</v>
      </c>
    </row>
    <row r="12" spans="1:28" x14ac:dyDescent="0.25">
      <c r="A12">
        <v>11</v>
      </c>
      <c r="B12">
        <v>50.045999999999999</v>
      </c>
      <c r="C12" s="4">
        <v>50.01</v>
      </c>
      <c r="D12" s="4">
        <v>49.99</v>
      </c>
      <c r="L12">
        <v>11</v>
      </c>
      <c r="M12">
        <v>50.045999999999999</v>
      </c>
      <c r="N12">
        <f t="shared" si="0"/>
        <v>50.045999999999999</v>
      </c>
      <c r="O12">
        <f t="shared" si="1"/>
        <v>50</v>
      </c>
      <c r="P12">
        <f t="shared" si="2"/>
        <v>-1.103999999999985</v>
      </c>
      <c r="Q12">
        <f t="shared" si="3"/>
        <v>0</v>
      </c>
      <c r="R12">
        <f t="shared" si="4"/>
        <v>-1.103999999999985</v>
      </c>
    </row>
    <row r="13" spans="1:28" x14ac:dyDescent="0.25">
      <c r="A13">
        <v>12</v>
      </c>
      <c r="B13">
        <v>49.837000000000003</v>
      </c>
      <c r="C13" s="4">
        <v>50.01</v>
      </c>
      <c r="D13" s="4">
        <v>49.99</v>
      </c>
      <c r="L13">
        <v>12</v>
      </c>
      <c r="M13">
        <v>49.837000000000003</v>
      </c>
      <c r="N13">
        <f t="shared" si="0"/>
        <v>50</v>
      </c>
      <c r="O13">
        <f t="shared" si="1"/>
        <v>49.837000000000003</v>
      </c>
      <c r="P13">
        <f t="shared" si="2"/>
        <v>0</v>
      </c>
      <c r="Q13">
        <f t="shared" si="3"/>
        <v>3.9119999999999209</v>
      </c>
      <c r="R13">
        <f t="shared" si="4"/>
        <v>3.9119999999999209</v>
      </c>
    </row>
    <row r="14" spans="1:28" x14ac:dyDescent="0.25">
      <c r="A14">
        <v>13</v>
      </c>
      <c r="B14">
        <v>49.872</v>
      </c>
      <c r="C14" s="4">
        <v>50.01</v>
      </c>
      <c r="D14" s="4">
        <v>49.99</v>
      </c>
      <c r="L14">
        <v>13</v>
      </c>
      <c r="M14">
        <v>49.872</v>
      </c>
      <c r="N14">
        <f t="shared" si="0"/>
        <v>50</v>
      </c>
      <c r="O14">
        <f t="shared" si="1"/>
        <v>49.872</v>
      </c>
      <c r="P14">
        <f t="shared" si="2"/>
        <v>0</v>
      </c>
      <c r="Q14">
        <f t="shared" si="3"/>
        <v>3.0720000000000027</v>
      </c>
      <c r="R14">
        <f t="shared" si="4"/>
        <v>3.0720000000000027</v>
      </c>
    </row>
    <row r="15" spans="1:28" x14ac:dyDescent="0.25">
      <c r="A15">
        <v>14</v>
      </c>
      <c r="B15">
        <v>49.835999999999999</v>
      </c>
      <c r="C15" s="4">
        <v>50.01</v>
      </c>
      <c r="D15" s="4">
        <v>49.99</v>
      </c>
      <c r="L15">
        <v>14</v>
      </c>
      <c r="M15">
        <v>49.835999999999999</v>
      </c>
      <c r="N15">
        <f t="shared" si="0"/>
        <v>50</v>
      </c>
      <c r="O15">
        <f t="shared" si="1"/>
        <v>49.835999999999999</v>
      </c>
      <c r="P15">
        <f t="shared" si="2"/>
        <v>0</v>
      </c>
      <c r="Q15">
        <f t="shared" si="3"/>
        <v>3.9360000000000355</v>
      </c>
      <c r="R15">
        <f t="shared" si="4"/>
        <v>3.9360000000000355</v>
      </c>
    </row>
    <row r="16" spans="1:28" x14ac:dyDescent="0.25">
      <c r="A16">
        <v>15</v>
      </c>
      <c r="B16">
        <v>49.884</v>
      </c>
      <c r="C16" s="4">
        <v>50.01</v>
      </c>
      <c r="D16" s="4">
        <v>49.99</v>
      </c>
      <c r="L16">
        <v>15</v>
      </c>
      <c r="M16">
        <v>49.884</v>
      </c>
      <c r="N16">
        <f t="shared" si="0"/>
        <v>50</v>
      </c>
      <c r="O16">
        <f t="shared" si="1"/>
        <v>49.884</v>
      </c>
      <c r="P16">
        <f t="shared" si="2"/>
        <v>0</v>
      </c>
      <c r="Q16">
        <f t="shared" si="3"/>
        <v>2.7839999999999918</v>
      </c>
      <c r="R16">
        <f t="shared" si="4"/>
        <v>2.7839999999999918</v>
      </c>
    </row>
    <row r="17" spans="1:18" x14ac:dyDescent="0.25">
      <c r="A17">
        <v>16</v>
      </c>
      <c r="B17">
        <v>49.92</v>
      </c>
      <c r="C17" s="4">
        <v>50.01</v>
      </c>
      <c r="D17" s="4">
        <v>49.99</v>
      </c>
      <c r="L17">
        <v>16</v>
      </c>
      <c r="M17">
        <v>49.92</v>
      </c>
      <c r="N17">
        <f t="shared" si="0"/>
        <v>50</v>
      </c>
      <c r="O17">
        <f t="shared" si="1"/>
        <v>49.92</v>
      </c>
      <c r="P17">
        <f t="shared" si="2"/>
        <v>0</v>
      </c>
      <c r="Q17">
        <f t="shared" si="3"/>
        <v>1.9199999999999591</v>
      </c>
      <c r="R17">
        <f t="shared" si="4"/>
        <v>1.9199999999999591</v>
      </c>
    </row>
    <row r="18" spans="1:18" x14ac:dyDescent="0.25">
      <c r="A18">
        <v>17</v>
      </c>
      <c r="B18">
        <v>49.918999999999997</v>
      </c>
      <c r="C18" s="4">
        <v>50.01</v>
      </c>
      <c r="D18" s="4">
        <v>49.99</v>
      </c>
      <c r="L18">
        <v>17</v>
      </c>
      <c r="M18">
        <v>49.918999999999997</v>
      </c>
      <c r="N18">
        <f t="shared" si="0"/>
        <v>50</v>
      </c>
      <c r="O18">
        <f t="shared" si="1"/>
        <v>49.918999999999997</v>
      </c>
      <c r="P18">
        <f t="shared" si="2"/>
        <v>0</v>
      </c>
      <c r="Q18">
        <f t="shared" si="3"/>
        <v>1.9440000000000737</v>
      </c>
      <c r="R18">
        <f t="shared" si="4"/>
        <v>1.9440000000000737</v>
      </c>
    </row>
    <row r="19" spans="1:18" x14ac:dyDescent="0.25">
      <c r="A19">
        <v>18</v>
      </c>
      <c r="B19">
        <v>49.98</v>
      </c>
      <c r="C19" s="4">
        <v>50.01</v>
      </c>
      <c r="D19" s="4">
        <v>49.99</v>
      </c>
      <c r="L19">
        <v>18</v>
      </c>
      <c r="M19">
        <v>49.98</v>
      </c>
      <c r="N19">
        <f t="shared" si="0"/>
        <v>50</v>
      </c>
      <c r="O19">
        <f t="shared" si="1"/>
        <v>49.98</v>
      </c>
      <c r="P19">
        <f t="shared" si="2"/>
        <v>0</v>
      </c>
      <c r="Q19">
        <f t="shared" si="3"/>
        <v>0.48000000000007503</v>
      </c>
      <c r="R19">
        <f t="shared" si="4"/>
        <v>0.48000000000007503</v>
      </c>
    </row>
    <row r="20" spans="1:18" x14ac:dyDescent="0.25">
      <c r="A20">
        <v>19</v>
      </c>
      <c r="B20">
        <v>49.960999999999999</v>
      </c>
      <c r="C20" s="4">
        <v>50.01</v>
      </c>
      <c r="D20" s="4">
        <v>49.99</v>
      </c>
      <c r="L20">
        <v>19</v>
      </c>
      <c r="M20">
        <v>49.960999999999999</v>
      </c>
      <c r="N20">
        <f t="shared" si="0"/>
        <v>50</v>
      </c>
      <c r="O20">
        <f t="shared" si="1"/>
        <v>49.960999999999999</v>
      </c>
      <c r="P20">
        <f t="shared" si="2"/>
        <v>0</v>
      </c>
      <c r="Q20">
        <f t="shared" si="3"/>
        <v>0.93600000000003547</v>
      </c>
      <c r="R20">
        <f t="shared" si="4"/>
        <v>0.93600000000003547</v>
      </c>
    </row>
    <row r="21" spans="1:18" x14ac:dyDescent="0.25">
      <c r="A21">
        <v>20</v>
      </c>
      <c r="B21">
        <v>49.917000000000002</v>
      </c>
      <c r="C21" s="4">
        <v>50.01</v>
      </c>
      <c r="D21" s="4">
        <v>49.99</v>
      </c>
      <c r="L21">
        <v>20</v>
      </c>
      <c r="M21">
        <v>49.917000000000002</v>
      </c>
      <c r="N21">
        <f t="shared" si="0"/>
        <v>50</v>
      </c>
      <c r="O21">
        <f t="shared" si="1"/>
        <v>49.917000000000002</v>
      </c>
      <c r="P21">
        <f t="shared" si="2"/>
        <v>0</v>
      </c>
      <c r="Q21">
        <f t="shared" si="3"/>
        <v>1.9919999999999618</v>
      </c>
      <c r="R21">
        <f t="shared" si="4"/>
        <v>1.9919999999999618</v>
      </c>
    </row>
    <row r="22" spans="1:18" x14ac:dyDescent="0.25">
      <c r="A22">
        <v>21</v>
      </c>
      <c r="B22">
        <v>50.164000000000001</v>
      </c>
      <c r="C22" s="4">
        <v>50.01</v>
      </c>
      <c r="D22" s="4">
        <v>49.99</v>
      </c>
      <c r="L22">
        <v>21</v>
      </c>
      <c r="M22">
        <v>50.164000000000001</v>
      </c>
      <c r="N22">
        <f t="shared" si="0"/>
        <v>50.164000000000001</v>
      </c>
      <c r="O22">
        <f t="shared" si="1"/>
        <v>50</v>
      </c>
      <c r="P22">
        <f t="shared" si="2"/>
        <v>-3.9360000000000355</v>
      </c>
      <c r="Q22">
        <f t="shared" si="3"/>
        <v>0</v>
      </c>
      <c r="R22">
        <f t="shared" si="4"/>
        <v>-3.9360000000000355</v>
      </c>
    </row>
    <row r="23" spans="1:18" x14ac:dyDescent="0.25">
      <c r="A23">
        <v>22</v>
      </c>
      <c r="B23">
        <v>50.19</v>
      </c>
      <c r="C23" s="4">
        <v>50.01</v>
      </c>
      <c r="D23" s="4">
        <v>49.99</v>
      </c>
      <c r="L23">
        <v>22</v>
      </c>
      <c r="M23">
        <v>50.19</v>
      </c>
      <c r="N23">
        <f t="shared" si="0"/>
        <v>50.19</v>
      </c>
      <c r="O23">
        <f t="shared" si="1"/>
        <v>50</v>
      </c>
      <c r="P23">
        <f t="shared" si="2"/>
        <v>-4.5599999999999454</v>
      </c>
      <c r="Q23">
        <f t="shared" si="3"/>
        <v>0</v>
      </c>
      <c r="R23">
        <f t="shared" si="4"/>
        <v>-4.5599999999999454</v>
      </c>
    </row>
    <row r="24" spans="1:18" x14ac:dyDescent="0.25">
      <c r="A24">
        <v>23</v>
      </c>
      <c r="B24">
        <v>49.820999999999998</v>
      </c>
      <c r="C24" s="4">
        <v>50.01</v>
      </c>
      <c r="D24" s="4">
        <v>49.99</v>
      </c>
      <c r="L24">
        <v>23</v>
      </c>
      <c r="M24">
        <v>49.820999999999998</v>
      </c>
      <c r="N24">
        <f t="shared" si="0"/>
        <v>50</v>
      </c>
      <c r="O24">
        <f t="shared" si="1"/>
        <v>49.820999999999998</v>
      </c>
      <c r="P24">
        <f t="shared" si="2"/>
        <v>0</v>
      </c>
      <c r="Q24">
        <f t="shared" si="3"/>
        <v>4.2960000000000491</v>
      </c>
      <c r="R24">
        <f t="shared" si="4"/>
        <v>4.2960000000000491</v>
      </c>
    </row>
    <row r="25" spans="1:18" x14ac:dyDescent="0.25">
      <c r="A25">
        <v>24</v>
      </c>
      <c r="B25">
        <v>49.844000000000001</v>
      </c>
      <c r="C25" s="4">
        <v>50.01</v>
      </c>
      <c r="D25" s="4">
        <v>49.99</v>
      </c>
      <c r="L25">
        <v>24</v>
      </c>
      <c r="M25">
        <v>49.844000000000001</v>
      </c>
      <c r="N25">
        <f t="shared" si="0"/>
        <v>50</v>
      </c>
      <c r="O25">
        <f t="shared" si="1"/>
        <v>49.844000000000001</v>
      </c>
      <c r="P25">
        <f t="shared" si="2"/>
        <v>0</v>
      </c>
      <c r="Q25">
        <f t="shared" si="3"/>
        <v>3.7439999999999714</v>
      </c>
      <c r="R25">
        <f t="shared" si="4"/>
        <v>3.7439999999999714</v>
      </c>
    </row>
    <row r="30" spans="1:18" x14ac:dyDescent="0.25">
      <c r="M30" s="2" t="s">
        <v>8</v>
      </c>
      <c r="N30" s="7" t="s">
        <v>9</v>
      </c>
      <c r="O30" s="7" t="s">
        <v>10</v>
      </c>
      <c r="P30" s="7" t="s">
        <v>11</v>
      </c>
      <c r="R30" s="7" t="s">
        <v>9</v>
      </c>
    </row>
    <row r="31" spans="1:18" x14ac:dyDescent="0.25">
      <c r="M31">
        <v>1</v>
      </c>
      <c r="N31">
        <v>4.6960000169599372</v>
      </c>
      <c r="O31">
        <v>-1.7266331954841651E-14</v>
      </c>
      <c r="P31">
        <v>0.69600001695995428</v>
      </c>
      <c r="Q31">
        <f>(P31+O31)*-1</f>
        <v>-0.69600001695993696</v>
      </c>
      <c r="R31">
        <v>4.6960000169599372</v>
      </c>
    </row>
    <row r="32" spans="1:18" x14ac:dyDescent="0.25">
      <c r="M32">
        <v>2</v>
      </c>
      <c r="N32">
        <v>5.7280000372797648</v>
      </c>
      <c r="O32">
        <v>-1.7575283083374299E-14</v>
      </c>
      <c r="P32">
        <v>1.0320000203198461</v>
      </c>
      <c r="Q32">
        <f t="shared" ref="Q32:Q54" si="5">(P32+O32)*-1</f>
        <v>-1.0320000203198285</v>
      </c>
      <c r="R32">
        <v>5.7280000372797648</v>
      </c>
    </row>
    <row r="33" spans="1:18" x14ac:dyDescent="0.25">
      <c r="A33" t="s">
        <v>1</v>
      </c>
      <c r="B33" s="5" t="s">
        <v>14</v>
      </c>
      <c r="M33">
        <v>3</v>
      </c>
      <c r="N33">
        <v>7.8160000681588544</v>
      </c>
      <c r="O33">
        <v>-8.2982489829135817E-13</v>
      </c>
      <c r="P33">
        <v>2.0880000308799191</v>
      </c>
      <c r="Q33">
        <f t="shared" si="5"/>
        <v>-2.0880000308790891</v>
      </c>
      <c r="R33">
        <v>7.8160000681588544</v>
      </c>
    </row>
    <row r="34" spans="1:18" x14ac:dyDescent="0.25">
      <c r="A34">
        <v>1</v>
      </c>
      <c r="B34">
        <f>C34*(2.4+1.77600002492945)</f>
        <v>2.0880000124647249</v>
      </c>
      <c r="C34">
        <v>0.5</v>
      </c>
      <c r="M34">
        <v>4</v>
      </c>
      <c r="N34">
        <v>6.9134193900087171</v>
      </c>
      <c r="O34">
        <v>-0.90258068815002357</v>
      </c>
      <c r="P34">
        <v>9.9998863636360753E-9</v>
      </c>
      <c r="Q34">
        <f t="shared" si="5"/>
        <v>0.90258067815013721</v>
      </c>
      <c r="R34">
        <v>6.9134193900087171</v>
      </c>
    </row>
    <row r="35" spans="1:18" x14ac:dyDescent="0.25">
      <c r="A35">
        <v>2</v>
      </c>
      <c r="B35">
        <f t="shared" ref="B35:B57" si="6">C35*(2.4+1.77600002492945)</f>
        <v>2.0880000124647249</v>
      </c>
      <c r="C35">
        <v>0.5</v>
      </c>
      <c r="M35">
        <v>5</v>
      </c>
      <c r="N35">
        <v>5.6659801648653882</v>
      </c>
      <c r="O35">
        <v>-1.247439235143216</v>
      </c>
      <c r="P35">
        <v>9.9998863636364194E-9</v>
      </c>
      <c r="Q35">
        <f t="shared" si="5"/>
        <v>1.2474392251433295</v>
      </c>
      <c r="R35">
        <v>5.6659801648653882</v>
      </c>
    </row>
    <row r="36" spans="1:18" x14ac:dyDescent="0.25">
      <c r="A36">
        <v>3</v>
      </c>
      <c r="B36">
        <f t="shared" si="6"/>
        <v>2.0880000124647249</v>
      </c>
      <c r="C36">
        <v>0.5</v>
      </c>
      <c r="M36">
        <v>6</v>
      </c>
      <c r="N36">
        <v>4.5619557884438882</v>
      </c>
      <c r="O36">
        <v>-1.104024386421387</v>
      </c>
      <c r="P36">
        <v>9.9998863636367271E-9</v>
      </c>
      <c r="Q36">
        <f t="shared" si="5"/>
        <v>1.1040243764215005</v>
      </c>
      <c r="R36">
        <v>4.5619557884438882</v>
      </c>
    </row>
    <row r="37" spans="1:18" x14ac:dyDescent="0.25">
      <c r="A37">
        <v>4</v>
      </c>
      <c r="B37">
        <f t="shared" si="6"/>
        <v>2.0880000124647249</v>
      </c>
      <c r="C37">
        <v>0.5</v>
      </c>
      <c r="M37">
        <v>7</v>
      </c>
      <c r="N37">
        <v>3.0533186632404932</v>
      </c>
      <c r="O37">
        <v>-1.508637135203281</v>
      </c>
      <c r="P37">
        <v>9.9998863636367767E-9</v>
      </c>
      <c r="Q37">
        <f t="shared" si="5"/>
        <v>1.5086371252033945</v>
      </c>
      <c r="R37">
        <v>3.0533186632404932</v>
      </c>
    </row>
    <row r="38" spans="1:18" x14ac:dyDescent="0.25">
      <c r="A38">
        <v>5</v>
      </c>
      <c r="B38">
        <f t="shared" si="6"/>
        <v>2.0880000124647249</v>
      </c>
      <c r="C38">
        <v>0.5</v>
      </c>
      <c r="M38">
        <v>8</v>
      </c>
      <c r="N38">
        <v>5.7173186998802343</v>
      </c>
      <c r="O38">
        <v>-1.690750587854431E-14</v>
      </c>
      <c r="P38">
        <v>2.664000036639758</v>
      </c>
      <c r="Q38">
        <f t="shared" si="5"/>
        <v>-2.6640000366397412</v>
      </c>
      <c r="R38">
        <v>5.7173186998802343</v>
      </c>
    </row>
    <row r="39" spans="1:18" x14ac:dyDescent="0.25">
      <c r="A39">
        <v>6</v>
      </c>
      <c r="B39">
        <f t="shared" si="6"/>
        <v>2.0880000124647249</v>
      </c>
      <c r="C39">
        <v>0.5</v>
      </c>
      <c r="M39">
        <v>9</v>
      </c>
      <c r="N39">
        <v>4.8091612869949234</v>
      </c>
      <c r="O39">
        <v>-0.90815742288519785</v>
      </c>
      <c r="P39">
        <v>9.9998863639143388E-9</v>
      </c>
      <c r="Q39">
        <f t="shared" si="5"/>
        <v>0.90815741288531149</v>
      </c>
      <c r="R39">
        <v>4.8091612869949234</v>
      </c>
    </row>
    <row r="40" spans="1:18" x14ac:dyDescent="0.25">
      <c r="A40">
        <v>7</v>
      </c>
      <c r="B40">
        <f t="shared" si="6"/>
        <v>2.0880000124647249</v>
      </c>
      <c r="C40">
        <v>0.5</v>
      </c>
      <c r="M40">
        <v>10</v>
      </c>
      <c r="N40">
        <v>3.3502092659212281</v>
      </c>
      <c r="O40">
        <v>-1.4589520310735811</v>
      </c>
      <c r="P40">
        <v>9.9998863636365252E-9</v>
      </c>
      <c r="Q40">
        <f t="shared" si="5"/>
        <v>1.4589520210736946</v>
      </c>
      <c r="R40">
        <v>3.3502092659212281</v>
      </c>
    </row>
    <row r="41" spans="1:18" x14ac:dyDescent="0.25">
      <c r="A41">
        <v>8</v>
      </c>
      <c r="B41">
        <f t="shared" si="6"/>
        <v>2.0880000124647249</v>
      </c>
      <c r="C41">
        <v>0.5</v>
      </c>
      <c r="M41">
        <v>11</v>
      </c>
      <c r="N41">
        <v>4.4542092869610572</v>
      </c>
      <c r="O41">
        <v>-1.6800484704277989E-14</v>
      </c>
      <c r="P41">
        <v>1.1040000210398471</v>
      </c>
      <c r="Q41">
        <f t="shared" si="5"/>
        <v>-1.1040000210398302</v>
      </c>
      <c r="R41">
        <v>4.4542092869610572</v>
      </c>
    </row>
    <row r="42" spans="1:18" x14ac:dyDescent="0.25">
      <c r="A42">
        <v>9</v>
      </c>
      <c r="B42">
        <f t="shared" si="6"/>
        <v>2.0880000124647249</v>
      </c>
      <c r="C42">
        <v>0.5</v>
      </c>
      <c r="M42">
        <v>12</v>
      </c>
      <c r="N42">
        <v>4.4457915482150234</v>
      </c>
      <c r="O42">
        <v>-8.4177487459205745E-3</v>
      </c>
      <c r="P42">
        <v>9.9998863635072419E-9</v>
      </c>
      <c r="Q42">
        <f t="shared" si="5"/>
        <v>8.4177387460342111E-3</v>
      </c>
      <c r="R42">
        <v>4.4457915482150234</v>
      </c>
    </row>
    <row r="43" spans="1:18" x14ac:dyDescent="0.25">
      <c r="A43">
        <v>10</v>
      </c>
      <c r="B43">
        <f t="shared" si="6"/>
        <v>2.0880000124647249</v>
      </c>
      <c r="C43">
        <v>0.5</v>
      </c>
      <c r="M43">
        <v>13</v>
      </c>
      <c r="N43">
        <v>4.4376508345468846</v>
      </c>
      <c r="O43">
        <v>-8.1407236680234689E-3</v>
      </c>
      <c r="P43">
        <v>9.9998863635029654E-9</v>
      </c>
      <c r="Q43">
        <f t="shared" si="5"/>
        <v>8.1407136681371055E-3</v>
      </c>
      <c r="R43">
        <v>4.4376508345468846</v>
      </c>
    </row>
    <row r="44" spans="1:18" x14ac:dyDescent="0.25">
      <c r="A44">
        <v>11</v>
      </c>
      <c r="B44">
        <f t="shared" si="6"/>
        <v>2.0880000124647249</v>
      </c>
      <c r="C44">
        <v>0.5</v>
      </c>
      <c r="M44">
        <v>14</v>
      </c>
      <c r="N44">
        <v>3.9257902610382192</v>
      </c>
      <c r="O44">
        <v>-0.51186058350855279</v>
      </c>
      <c r="P44">
        <v>9.9998863636350231E-9</v>
      </c>
      <c r="Q44">
        <f t="shared" si="5"/>
        <v>0.51186057350866643</v>
      </c>
      <c r="R44">
        <v>3.9257902610382192</v>
      </c>
    </row>
    <row r="45" spans="1:18" x14ac:dyDescent="0.25">
      <c r="A45">
        <v>12</v>
      </c>
      <c r="B45">
        <f t="shared" si="6"/>
        <v>0</v>
      </c>
      <c r="C45">
        <v>0</v>
      </c>
      <c r="M45">
        <v>15</v>
      </c>
      <c r="N45">
        <v>3.9168714459646501</v>
      </c>
      <c r="O45">
        <v>-8.9188250734559063E-3</v>
      </c>
      <c r="P45">
        <v>9.9998863635145575E-9</v>
      </c>
      <c r="Q45">
        <f t="shared" si="5"/>
        <v>8.9188150735695429E-3</v>
      </c>
      <c r="R45">
        <v>3.9168714459646501</v>
      </c>
    </row>
    <row r="46" spans="1:18" x14ac:dyDescent="0.25">
      <c r="A46">
        <v>13</v>
      </c>
      <c r="B46">
        <f t="shared" si="6"/>
        <v>0</v>
      </c>
      <c r="C46">
        <v>0</v>
      </c>
      <c r="M46">
        <v>16</v>
      </c>
      <c r="N46">
        <v>3.2205044180970321</v>
      </c>
      <c r="O46">
        <v>-0.69636703786750365</v>
      </c>
      <c r="P46">
        <v>9.9998863636361811E-9</v>
      </c>
      <c r="Q46">
        <f t="shared" si="5"/>
        <v>0.69636702786761728</v>
      </c>
      <c r="R46">
        <v>3.2205044180970321</v>
      </c>
    </row>
    <row r="47" spans="1:18" x14ac:dyDescent="0.25">
      <c r="A47">
        <v>14</v>
      </c>
      <c r="B47">
        <f t="shared" si="6"/>
        <v>0</v>
      </c>
      <c r="C47">
        <v>0</v>
      </c>
      <c r="M47">
        <v>17</v>
      </c>
      <c r="N47">
        <v>1.740973357106024</v>
      </c>
      <c r="O47">
        <v>-1.4795310709908951</v>
      </c>
      <c r="P47">
        <v>9.9998863636385452E-9</v>
      </c>
      <c r="Q47">
        <f t="shared" si="5"/>
        <v>1.4795310609910086</v>
      </c>
      <c r="R47">
        <v>1.740973357106024</v>
      </c>
    </row>
    <row r="48" spans="1:18" x14ac:dyDescent="0.25">
      <c r="A48">
        <v>15</v>
      </c>
      <c r="B48">
        <f t="shared" si="6"/>
        <v>0</v>
      </c>
      <c r="C48">
        <v>0</v>
      </c>
      <c r="M48">
        <v>18</v>
      </c>
      <c r="N48">
        <v>1.7395937876766381</v>
      </c>
      <c r="O48">
        <v>-1.379579429272417E-3</v>
      </c>
      <c r="P48">
        <v>9.9998863631345209E-9</v>
      </c>
      <c r="Q48">
        <f t="shared" si="5"/>
        <v>1.3795694293860538E-3</v>
      </c>
      <c r="R48">
        <v>1.7395937876766381</v>
      </c>
    </row>
    <row r="49" spans="1:18" x14ac:dyDescent="0.25">
      <c r="A49">
        <v>16</v>
      </c>
      <c r="B49">
        <f t="shared" si="6"/>
        <v>0</v>
      </c>
      <c r="C49">
        <v>0</v>
      </c>
      <c r="M49">
        <v>19</v>
      </c>
      <c r="N49">
        <v>1.3866297806304659</v>
      </c>
      <c r="O49">
        <v>-0.35296401704605751</v>
      </c>
      <c r="P49">
        <v>9.999886363635612E-9</v>
      </c>
      <c r="Q49">
        <f t="shared" si="5"/>
        <v>0.35296400704617115</v>
      </c>
      <c r="R49">
        <v>1.3866297806304659</v>
      </c>
    </row>
    <row r="50" spans="1:18" x14ac:dyDescent="0.25">
      <c r="A50">
        <v>17</v>
      </c>
      <c r="B50">
        <f t="shared" si="6"/>
        <v>0</v>
      </c>
      <c r="C50">
        <v>0</v>
      </c>
      <c r="M50">
        <v>20</v>
      </c>
      <c r="N50">
        <v>0</v>
      </c>
      <c r="O50">
        <v>-1.3866298006302391</v>
      </c>
      <c r="P50">
        <v>9.9998863636379364E-9</v>
      </c>
      <c r="Q50">
        <f t="shared" si="5"/>
        <v>1.3866297906303526</v>
      </c>
      <c r="R50">
        <v>0</v>
      </c>
    </row>
    <row r="51" spans="1:18" x14ac:dyDescent="0.25">
      <c r="A51">
        <v>18</v>
      </c>
      <c r="B51">
        <f t="shared" si="6"/>
        <v>0</v>
      </c>
      <c r="C51">
        <v>0</v>
      </c>
      <c r="M51">
        <v>21</v>
      </c>
      <c r="N51">
        <v>3.8922728583857089</v>
      </c>
      <c r="O51">
        <v>-9.9998352729542056E-9</v>
      </c>
      <c r="P51">
        <v>3.8922728783854299</v>
      </c>
      <c r="Q51">
        <f t="shared" si="5"/>
        <v>-3.8922728683855947</v>
      </c>
      <c r="R51">
        <v>3.8922728583857089</v>
      </c>
    </row>
    <row r="52" spans="1:18" x14ac:dyDescent="0.25">
      <c r="A52">
        <v>19</v>
      </c>
      <c r="B52">
        <f t="shared" si="6"/>
        <v>0</v>
      </c>
      <c r="C52">
        <v>0</v>
      </c>
      <c r="M52">
        <v>22</v>
      </c>
      <c r="N52">
        <v>8.0400000703970154</v>
      </c>
      <c r="O52">
        <v>-9.9998352708869803E-9</v>
      </c>
      <c r="P52">
        <v>4.1477272220111434</v>
      </c>
      <c r="Q52">
        <f t="shared" si="5"/>
        <v>-4.1477272120113078</v>
      </c>
      <c r="R52">
        <v>8.0400000703970154</v>
      </c>
    </row>
    <row r="53" spans="1:18" x14ac:dyDescent="0.25">
      <c r="A53">
        <v>20</v>
      </c>
      <c r="B53">
        <f t="shared" si="6"/>
        <v>0</v>
      </c>
      <c r="C53">
        <v>0</v>
      </c>
      <c r="M53">
        <v>23</v>
      </c>
      <c r="N53">
        <v>3.744000027438608</v>
      </c>
      <c r="O53">
        <v>-4.2960000529582869</v>
      </c>
      <c r="P53">
        <v>9.9998780487158503E-9</v>
      </c>
      <c r="Q53">
        <f t="shared" si="5"/>
        <v>4.2960000429584086</v>
      </c>
      <c r="R53">
        <v>3.744000027438608</v>
      </c>
    </row>
    <row r="54" spans="1:18" x14ac:dyDescent="0.25">
      <c r="A54">
        <v>21</v>
      </c>
      <c r="B54">
        <f t="shared" si="6"/>
        <v>0</v>
      </c>
      <c r="C54">
        <v>0</v>
      </c>
      <c r="M54">
        <v>24</v>
      </c>
      <c r="N54">
        <v>0</v>
      </c>
      <c r="O54">
        <v>-3.744000047438222</v>
      </c>
      <c r="P54">
        <v>9.9998780487200805E-9</v>
      </c>
      <c r="Q54">
        <f t="shared" si="5"/>
        <v>3.7440000374383438</v>
      </c>
      <c r="R54">
        <v>0</v>
      </c>
    </row>
    <row r="55" spans="1:18" x14ac:dyDescent="0.25">
      <c r="A55">
        <v>22</v>
      </c>
      <c r="B55">
        <f t="shared" si="6"/>
        <v>0</v>
      </c>
      <c r="C55">
        <v>0</v>
      </c>
    </row>
    <row r="56" spans="1:18" x14ac:dyDescent="0.25">
      <c r="A56">
        <v>23</v>
      </c>
      <c r="B56">
        <f t="shared" si="6"/>
        <v>0</v>
      </c>
      <c r="C56">
        <v>0</v>
      </c>
    </row>
    <row r="57" spans="1:18" x14ac:dyDescent="0.25">
      <c r="A57">
        <v>24</v>
      </c>
      <c r="B57">
        <f t="shared" si="6"/>
        <v>0</v>
      </c>
      <c r="C57">
        <v>0</v>
      </c>
    </row>
    <row r="61" spans="1:18" x14ac:dyDescent="0.25">
      <c r="A61" t="s">
        <v>1</v>
      </c>
      <c r="B61" s="5" t="s">
        <v>15</v>
      </c>
    </row>
    <row r="62" spans="1:18" x14ac:dyDescent="0.25">
      <c r="A62">
        <v>1</v>
      </c>
      <c r="B62">
        <v>1.3920000051557799</v>
      </c>
    </row>
    <row r="63" spans="1:18" x14ac:dyDescent="0.25">
      <c r="A63">
        <v>2</v>
      </c>
      <c r="B63">
        <v>1.05600000180278</v>
      </c>
    </row>
    <row r="64" spans="1:18" x14ac:dyDescent="0.25">
      <c r="A64">
        <v>3</v>
      </c>
      <c r="B64" s="3">
        <v>-8.4038878049175798E-9</v>
      </c>
    </row>
    <row r="65" spans="1:2" x14ac:dyDescent="0.25">
      <c r="A65">
        <v>4</v>
      </c>
      <c r="B65">
        <v>2.8699724237722801</v>
      </c>
    </row>
    <row r="66" spans="1:2" x14ac:dyDescent="0.25">
      <c r="A66">
        <v>5</v>
      </c>
      <c r="B66">
        <v>2.9918701263122398</v>
      </c>
    </row>
    <row r="67" spans="1:2" x14ac:dyDescent="0.25">
      <c r="A67">
        <v>6</v>
      </c>
      <c r="B67">
        <v>3.20022882617257</v>
      </c>
    </row>
    <row r="68" spans="1:2" x14ac:dyDescent="0.25">
      <c r="A68">
        <v>7</v>
      </c>
      <c r="B68">
        <v>3.3201313540892201</v>
      </c>
    </row>
    <row r="69" spans="1:2" x14ac:dyDescent="0.25">
      <c r="A69">
        <v>8</v>
      </c>
      <c r="B69">
        <v>-0.57600002406593698</v>
      </c>
    </row>
    <row r="70" spans="1:2" x14ac:dyDescent="0.25">
      <c r="A70">
        <v>9</v>
      </c>
      <c r="B70">
        <v>2.86141930223206</v>
      </c>
    </row>
    <row r="71" spans="1:2" x14ac:dyDescent="0.25">
      <c r="A71">
        <v>10</v>
      </c>
      <c r="B71">
        <v>3.08683501325141</v>
      </c>
    </row>
    <row r="72" spans="1:2" x14ac:dyDescent="0.25">
      <c r="A72">
        <v>11</v>
      </c>
      <c r="B72">
        <v>0.983999991500634</v>
      </c>
    </row>
    <row r="73" spans="1:2" x14ac:dyDescent="0.25">
      <c r="A73">
        <v>12</v>
      </c>
      <c r="B73">
        <v>7.8603573117533201E-2</v>
      </c>
    </row>
    <row r="74" spans="1:2" x14ac:dyDescent="0.25">
      <c r="A74">
        <v>13</v>
      </c>
      <c r="B74">
        <v>0.116060089089005</v>
      </c>
    </row>
    <row r="75" spans="1:2" x14ac:dyDescent="0.25">
      <c r="A75">
        <v>14</v>
      </c>
      <c r="B75">
        <v>0.28769964877521897</v>
      </c>
    </row>
    <row r="76" spans="1:2" x14ac:dyDescent="0.25">
      <c r="A76">
        <v>15</v>
      </c>
      <c r="B76">
        <v>0.66783015796064804</v>
      </c>
    </row>
    <row r="77" spans="1:2" x14ac:dyDescent="0.25">
      <c r="A77">
        <v>16</v>
      </c>
      <c r="B77">
        <v>0.99270839883735795</v>
      </c>
    </row>
    <row r="78" spans="1:2" x14ac:dyDescent="0.25">
      <c r="A78">
        <v>17</v>
      </c>
      <c r="B78">
        <v>1.24985267681311</v>
      </c>
    </row>
    <row r="79" spans="1:2" x14ac:dyDescent="0.25">
      <c r="A79">
        <v>18</v>
      </c>
      <c r="B79">
        <v>0.237935424678372</v>
      </c>
    </row>
    <row r="80" spans="1:2" x14ac:dyDescent="0.25">
      <c r="A80">
        <v>19</v>
      </c>
      <c r="B80">
        <v>0.66191013860634595</v>
      </c>
    </row>
    <row r="81" spans="1:2" x14ac:dyDescent="0.25">
      <c r="A81">
        <v>20</v>
      </c>
      <c r="B81">
        <v>1.4889430273620201</v>
      </c>
    </row>
    <row r="82" spans="1:2" x14ac:dyDescent="0.25">
      <c r="A82">
        <v>21</v>
      </c>
      <c r="B82">
        <v>-3.8630762144786601</v>
      </c>
    </row>
    <row r="83" spans="1:2" x14ac:dyDescent="0.25">
      <c r="A83">
        <v>22</v>
      </c>
      <c r="B83">
        <v>-3.9529238344738902</v>
      </c>
    </row>
    <row r="84" spans="1:2" x14ac:dyDescent="0.25">
      <c r="A84">
        <v>23</v>
      </c>
      <c r="B84">
        <v>4.1578660227683697</v>
      </c>
    </row>
    <row r="85" spans="1:2" x14ac:dyDescent="0.25">
      <c r="A85">
        <v>24</v>
      </c>
      <c r="B85">
        <v>3.6581340261575801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25E2-CB37-4C13-9E6C-A8D1EBC919B0}">
  <dimension ref="A1:AB85"/>
  <sheetViews>
    <sheetView tabSelected="1" zoomScale="85" zoomScaleNormal="85" workbookViewId="0">
      <selection activeCell="F55" sqref="F55"/>
    </sheetView>
  </sheetViews>
  <sheetFormatPr baseColWidth="10" defaultRowHeight="15" x14ac:dyDescent="0.25"/>
  <cols>
    <col min="14" max="14" width="15" bestFit="1" customWidth="1"/>
    <col min="15" max="15" width="19" bestFit="1" customWidth="1"/>
    <col min="27" max="27" width="29.85546875" bestFit="1" customWidth="1"/>
    <col min="28" max="28" width="32.85546875" bestFit="1" customWidth="1"/>
  </cols>
  <sheetData>
    <row r="1" spans="1:28" x14ac:dyDescent="0.25">
      <c r="A1" t="s">
        <v>1</v>
      </c>
      <c r="B1" s="5" t="s">
        <v>0</v>
      </c>
      <c r="L1" t="s">
        <v>1</v>
      </c>
      <c r="M1" s="6" t="s">
        <v>2</v>
      </c>
      <c r="N1" s="1" t="s">
        <v>3</v>
      </c>
      <c r="O1" t="s">
        <v>4</v>
      </c>
      <c r="P1" t="s">
        <v>5</v>
      </c>
      <c r="Q1" t="s">
        <v>6</v>
      </c>
      <c r="U1" t="s">
        <v>7</v>
      </c>
    </row>
    <row r="2" spans="1:28" x14ac:dyDescent="0.25">
      <c r="A2">
        <v>1</v>
      </c>
      <c r="B2">
        <v>50.029000000000003</v>
      </c>
      <c r="C2" s="4">
        <v>50.01</v>
      </c>
      <c r="D2" s="4">
        <v>49.99</v>
      </c>
      <c r="L2">
        <v>1</v>
      </c>
      <c r="M2">
        <v>50.029000000000003</v>
      </c>
      <c r="N2">
        <f>IF(M2&gt;=50,M2,50)</f>
        <v>50.029000000000003</v>
      </c>
      <c r="O2">
        <f>IF(M2&lt;=50,M2,50)</f>
        <v>50</v>
      </c>
      <c r="P2">
        <f>(50-N2)*5*$U$2</f>
        <v>-0.69600000000008322</v>
      </c>
      <c r="Q2">
        <f>(50-O2)*5*$U$2</f>
        <v>0</v>
      </c>
      <c r="R2">
        <f>P2+Q2</f>
        <v>-0.69600000000008322</v>
      </c>
      <c r="U2">
        <v>4.8</v>
      </c>
      <c r="AA2" t="s">
        <v>12</v>
      </c>
      <c r="AB2" t="s">
        <v>13</v>
      </c>
    </row>
    <row r="3" spans="1:28" x14ac:dyDescent="0.25">
      <c r="A3">
        <v>2</v>
      </c>
      <c r="B3">
        <v>50.042999999999999</v>
      </c>
      <c r="C3" s="4">
        <v>50.01</v>
      </c>
      <c r="D3" s="4">
        <v>49.99</v>
      </c>
      <c r="L3">
        <v>2</v>
      </c>
      <c r="M3">
        <v>50.042999999999999</v>
      </c>
      <c r="N3">
        <f t="shared" ref="N3:N25" si="0">IF(M3&gt;=50,M3,50)</f>
        <v>50.042999999999999</v>
      </c>
      <c r="O3">
        <f t="shared" ref="O3:O25" si="1">IF(M3&lt;=50,M3,50)</f>
        <v>50</v>
      </c>
      <c r="P3">
        <f t="shared" ref="P3:Q25" si="2">(50-N3)*5*$U$2</f>
        <v>-1.0319999999999823</v>
      </c>
      <c r="Q3">
        <f t="shared" si="2"/>
        <v>0</v>
      </c>
      <c r="R3">
        <f t="shared" ref="R3:R25" si="3">P3+Q3</f>
        <v>-1.0319999999999823</v>
      </c>
      <c r="AA3">
        <f>-1*SUM(P2:P25)</f>
        <v>16.080000000000041</v>
      </c>
      <c r="AB3">
        <f>SUM(R2:R25)</f>
        <v>31.75200000000001</v>
      </c>
    </row>
    <row r="4" spans="1:28" x14ac:dyDescent="0.25">
      <c r="A4">
        <v>3</v>
      </c>
      <c r="B4">
        <v>50.087000000000003</v>
      </c>
      <c r="C4" s="4">
        <v>50.01</v>
      </c>
      <c r="D4" s="4">
        <v>49.99</v>
      </c>
      <c r="L4">
        <v>3</v>
      </c>
      <c r="M4">
        <v>50.087000000000003</v>
      </c>
      <c r="N4">
        <f t="shared" si="0"/>
        <v>50.087000000000003</v>
      </c>
      <c r="O4">
        <f t="shared" si="1"/>
        <v>50</v>
      </c>
      <c r="P4">
        <f t="shared" si="2"/>
        <v>-2.0880000000000791</v>
      </c>
      <c r="Q4">
        <f t="shared" si="2"/>
        <v>0</v>
      </c>
      <c r="R4">
        <f t="shared" si="3"/>
        <v>-2.0880000000000791</v>
      </c>
    </row>
    <row r="5" spans="1:28" x14ac:dyDescent="0.25">
      <c r="A5">
        <v>4</v>
      </c>
      <c r="B5">
        <v>49.853000000000002</v>
      </c>
      <c r="C5" s="4">
        <v>50.01</v>
      </c>
      <c r="D5" s="4">
        <v>49.99</v>
      </c>
      <c r="L5">
        <v>4</v>
      </c>
      <c r="M5">
        <v>49.853000000000002</v>
      </c>
      <c r="N5">
        <f t="shared" si="0"/>
        <v>50</v>
      </c>
      <c r="O5">
        <f t="shared" si="1"/>
        <v>49.853000000000002</v>
      </c>
      <c r="P5">
        <f t="shared" si="2"/>
        <v>0</v>
      </c>
      <c r="Q5">
        <f t="shared" si="2"/>
        <v>3.5279999999999632</v>
      </c>
      <c r="R5">
        <f t="shared" si="3"/>
        <v>3.5279999999999632</v>
      </c>
    </row>
    <row r="6" spans="1:28" x14ac:dyDescent="0.25">
      <c r="A6">
        <v>5</v>
      </c>
      <c r="B6">
        <v>49.832999999999998</v>
      </c>
      <c r="C6" s="4">
        <v>50.01</v>
      </c>
      <c r="D6" s="4">
        <v>49.99</v>
      </c>
      <c r="L6">
        <v>5</v>
      </c>
      <c r="M6">
        <v>49.832999999999998</v>
      </c>
      <c r="N6">
        <f t="shared" si="0"/>
        <v>50</v>
      </c>
      <c r="O6">
        <f t="shared" si="1"/>
        <v>49.832999999999998</v>
      </c>
      <c r="P6">
        <f t="shared" si="2"/>
        <v>0</v>
      </c>
      <c r="Q6">
        <f t="shared" si="2"/>
        <v>4.0080000000000382</v>
      </c>
      <c r="R6">
        <f t="shared" si="3"/>
        <v>4.0080000000000382</v>
      </c>
    </row>
    <row r="7" spans="1:28" x14ac:dyDescent="0.25">
      <c r="A7">
        <v>6</v>
      </c>
      <c r="B7">
        <v>49.899000000000001</v>
      </c>
      <c r="C7" s="4">
        <v>50.01</v>
      </c>
      <c r="D7" s="4">
        <v>49.99</v>
      </c>
      <c r="L7">
        <v>6</v>
      </c>
      <c r="M7">
        <v>49.899000000000001</v>
      </c>
      <c r="N7">
        <f t="shared" si="0"/>
        <v>50</v>
      </c>
      <c r="O7">
        <f t="shared" si="1"/>
        <v>49.899000000000001</v>
      </c>
      <c r="P7">
        <f t="shared" si="2"/>
        <v>0</v>
      </c>
      <c r="Q7">
        <f t="shared" si="2"/>
        <v>2.4239999999999782</v>
      </c>
      <c r="R7">
        <f t="shared" si="3"/>
        <v>2.4239999999999782</v>
      </c>
    </row>
    <row r="8" spans="1:28" x14ac:dyDescent="0.25">
      <c r="A8">
        <v>7</v>
      </c>
      <c r="B8">
        <v>49.857999999999997</v>
      </c>
      <c r="C8" s="4">
        <v>50.01</v>
      </c>
      <c r="D8" s="4">
        <v>49.99</v>
      </c>
      <c r="L8">
        <v>7</v>
      </c>
      <c r="M8">
        <v>49.857999999999997</v>
      </c>
      <c r="N8">
        <f t="shared" si="0"/>
        <v>50</v>
      </c>
      <c r="O8">
        <f t="shared" si="1"/>
        <v>49.857999999999997</v>
      </c>
      <c r="P8">
        <f t="shared" si="2"/>
        <v>0</v>
      </c>
      <c r="Q8">
        <f t="shared" si="2"/>
        <v>3.4080000000000723</v>
      </c>
      <c r="R8">
        <f t="shared" si="3"/>
        <v>3.4080000000000723</v>
      </c>
    </row>
    <row r="9" spans="1:28" x14ac:dyDescent="0.25">
      <c r="A9">
        <v>8</v>
      </c>
      <c r="B9">
        <v>50.110999999999997</v>
      </c>
      <c r="C9" s="4">
        <v>50.01</v>
      </c>
      <c r="D9" s="4">
        <v>49.99</v>
      </c>
      <c r="L9">
        <v>8</v>
      </c>
      <c r="M9">
        <v>50.110999999999997</v>
      </c>
      <c r="N9">
        <f t="shared" si="0"/>
        <v>50.110999999999997</v>
      </c>
      <c r="O9">
        <f t="shared" si="1"/>
        <v>50</v>
      </c>
      <c r="P9">
        <f t="shared" si="2"/>
        <v>-2.6639999999999304</v>
      </c>
      <c r="Q9">
        <f t="shared" si="2"/>
        <v>0</v>
      </c>
      <c r="R9">
        <f t="shared" si="3"/>
        <v>-2.6639999999999304</v>
      </c>
    </row>
    <row r="10" spans="1:28" x14ac:dyDescent="0.25">
      <c r="A10">
        <v>9</v>
      </c>
      <c r="B10">
        <v>49.962000000000003</v>
      </c>
      <c r="C10" s="4">
        <v>50.01</v>
      </c>
      <c r="D10" s="4">
        <v>49.99</v>
      </c>
      <c r="L10">
        <v>9</v>
      </c>
      <c r="M10">
        <v>49.962000000000003</v>
      </c>
      <c r="N10">
        <f t="shared" si="0"/>
        <v>50</v>
      </c>
      <c r="O10">
        <f t="shared" si="1"/>
        <v>49.962000000000003</v>
      </c>
      <c r="P10">
        <f t="shared" si="2"/>
        <v>0</v>
      </c>
      <c r="Q10">
        <f t="shared" si="2"/>
        <v>0.91199999999992087</v>
      </c>
      <c r="R10">
        <f t="shared" si="3"/>
        <v>0.91199999999992087</v>
      </c>
    </row>
    <row r="11" spans="1:28" x14ac:dyDescent="0.25">
      <c r="A11">
        <v>10</v>
      </c>
      <c r="B11">
        <v>49.811</v>
      </c>
      <c r="C11" s="4">
        <v>50.01</v>
      </c>
      <c r="D11" s="4">
        <v>49.99</v>
      </c>
      <c r="L11">
        <v>10</v>
      </c>
      <c r="M11">
        <v>49.811</v>
      </c>
      <c r="N11">
        <f t="shared" si="0"/>
        <v>50</v>
      </c>
      <c r="O11">
        <f t="shared" si="1"/>
        <v>49.811</v>
      </c>
      <c r="P11">
        <f t="shared" si="2"/>
        <v>0</v>
      </c>
      <c r="Q11">
        <f t="shared" si="2"/>
        <v>4.5360000000000014</v>
      </c>
      <c r="R11">
        <f t="shared" si="3"/>
        <v>4.5360000000000014</v>
      </c>
    </row>
    <row r="12" spans="1:28" x14ac:dyDescent="0.25">
      <c r="A12">
        <v>11</v>
      </c>
      <c r="B12">
        <v>50.045999999999999</v>
      </c>
      <c r="C12" s="4">
        <v>50.01</v>
      </c>
      <c r="D12" s="4">
        <v>49.99</v>
      </c>
      <c r="L12">
        <v>11</v>
      </c>
      <c r="M12">
        <v>50.045999999999999</v>
      </c>
      <c r="N12">
        <f t="shared" si="0"/>
        <v>50.045999999999999</v>
      </c>
      <c r="O12">
        <f t="shared" si="1"/>
        <v>50</v>
      </c>
      <c r="P12">
        <f t="shared" si="2"/>
        <v>-1.103999999999985</v>
      </c>
      <c r="Q12">
        <f t="shared" si="2"/>
        <v>0</v>
      </c>
      <c r="R12">
        <f t="shared" si="3"/>
        <v>-1.103999999999985</v>
      </c>
    </row>
    <row r="13" spans="1:28" x14ac:dyDescent="0.25">
      <c r="A13">
        <v>12</v>
      </c>
      <c r="B13">
        <v>49.837000000000003</v>
      </c>
      <c r="C13" s="4">
        <v>50.01</v>
      </c>
      <c r="D13" s="4">
        <v>49.99</v>
      </c>
      <c r="L13">
        <v>12</v>
      </c>
      <c r="M13">
        <v>49.837000000000003</v>
      </c>
      <c r="N13">
        <f t="shared" si="0"/>
        <v>50</v>
      </c>
      <c r="O13">
        <f t="shared" si="1"/>
        <v>49.837000000000003</v>
      </c>
      <c r="P13">
        <f t="shared" si="2"/>
        <v>0</v>
      </c>
      <c r="Q13">
        <f t="shared" si="2"/>
        <v>3.9119999999999209</v>
      </c>
      <c r="R13">
        <f t="shared" si="3"/>
        <v>3.9119999999999209</v>
      </c>
    </row>
    <row r="14" spans="1:28" x14ac:dyDescent="0.25">
      <c r="A14">
        <v>13</v>
      </c>
      <c r="B14">
        <v>49.872</v>
      </c>
      <c r="C14" s="4">
        <v>50.01</v>
      </c>
      <c r="D14" s="4">
        <v>49.99</v>
      </c>
      <c r="L14">
        <v>13</v>
      </c>
      <c r="M14">
        <v>49.872</v>
      </c>
      <c r="N14">
        <f t="shared" si="0"/>
        <v>50</v>
      </c>
      <c r="O14">
        <f t="shared" si="1"/>
        <v>49.872</v>
      </c>
      <c r="P14">
        <f t="shared" si="2"/>
        <v>0</v>
      </c>
      <c r="Q14">
        <f t="shared" si="2"/>
        <v>3.0720000000000027</v>
      </c>
      <c r="R14">
        <f t="shared" si="3"/>
        <v>3.0720000000000027</v>
      </c>
    </row>
    <row r="15" spans="1:28" x14ac:dyDescent="0.25">
      <c r="A15">
        <v>14</v>
      </c>
      <c r="B15">
        <v>49.835999999999999</v>
      </c>
      <c r="C15" s="4">
        <v>50.01</v>
      </c>
      <c r="D15" s="4">
        <v>49.99</v>
      </c>
      <c r="L15">
        <v>14</v>
      </c>
      <c r="M15">
        <v>49.835999999999999</v>
      </c>
      <c r="N15">
        <f t="shared" si="0"/>
        <v>50</v>
      </c>
      <c r="O15">
        <f t="shared" si="1"/>
        <v>49.835999999999999</v>
      </c>
      <c r="P15">
        <f t="shared" si="2"/>
        <v>0</v>
      </c>
      <c r="Q15">
        <f t="shared" si="2"/>
        <v>3.9360000000000355</v>
      </c>
      <c r="R15">
        <f t="shared" si="3"/>
        <v>3.9360000000000355</v>
      </c>
    </row>
    <row r="16" spans="1:28" x14ac:dyDescent="0.25">
      <c r="A16">
        <v>15</v>
      </c>
      <c r="B16">
        <v>49.884</v>
      </c>
      <c r="C16" s="4">
        <v>50.01</v>
      </c>
      <c r="D16" s="4">
        <v>49.99</v>
      </c>
      <c r="L16">
        <v>15</v>
      </c>
      <c r="M16">
        <v>49.884</v>
      </c>
      <c r="N16">
        <f t="shared" si="0"/>
        <v>50</v>
      </c>
      <c r="O16">
        <f t="shared" si="1"/>
        <v>49.884</v>
      </c>
      <c r="P16">
        <f t="shared" si="2"/>
        <v>0</v>
      </c>
      <c r="Q16">
        <f t="shared" si="2"/>
        <v>2.7839999999999918</v>
      </c>
      <c r="R16">
        <f t="shared" si="3"/>
        <v>2.7839999999999918</v>
      </c>
    </row>
    <row r="17" spans="1:18" x14ac:dyDescent="0.25">
      <c r="A17">
        <v>16</v>
      </c>
      <c r="B17">
        <v>49.92</v>
      </c>
      <c r="C17" s="4">
        <v>50.01</v>
      </c>
      <c r="D17" s="4">
        <v>49.99</v>
      </c>
      <c r="L17">
        <v>16</v>
      </c>
      <c r="M17">
        <v>49.92</v>
      </c>
      <c r="N17">
        <f t="shared" si="0"/>
        <v>50</v>
      </c>
      <c r="O17">
        <f t="shared" si="1"/>
        <v>49.92</v>
      </c>
      <c r="P17">
        <f t="shared" si="2"/>
        <v>0</v>
      </c>
      <c r="Q17">
        <f t="shared" si="2"/>
        <v>1.9199999999999591</v>
      </c>
      <c r="R17">
        <f t="shared" si="3"/>
        <v>1.9199999999999591</v>
      </c>
    </row>
    <row r="18" spans="1:18" x14ac:dyDescent="0.25">
      <c r="A18">
        <v>17</v>
      </c>
      <c r="B18">
        <v>49.918999999999997</v>
      </c>
      <c r="C18" s="4">
        <v>50.01</v>
      </c>
      <c r="D18" s="4">
        <v>49.99</v>
      </c>
      <c r="L18">
        <v>17</v>
      </c>
      <c r="M18">
        <v>49.918999999999997</v>
      </c>
      <c r="N18">
        <f t="shared" si="0"/>
        <v>50</v>
      </c>
      <c r="O18">
        <f t="shared" si="1"/>
        <v>49.918999999999997</v>
      </c>
      <c r="P18">
        <f t="shared" si="2"/>
        <v>0</v>
      </c>
      <c r="Q18">
        <f t="shared" si="2"/>
        <v>1.9440000000000737</v>
      </c>
      <c r="R18">
        <f t="shared" si="3"/>
        <v>1.9440000000000737</v>
      </c>
    </row>
    <row r="19" spans="1:18" x14ac:dyDescent="0.25">
      <c r="A19">
        <v>18</v>
      </c>
      <c r="B19">
        <v>49.98</v>
      </c>
      <c r="C19" s="4">
        <v>50.01</v>
      </c>
      <c r="D19" s="4">
        <v>49.99</v>
      </c>
      <c r="L19">
        <v>18</v>
      </c>
      <c r="M19">
        <v>49.98</v>
      </c>
      <c r="N19">
        <f t="shared" si="0"/>
        <v>50</v>
      </c>
      <c r="O19">
        <f t="shared" si="1"/>
        <v>49.98</v>
      </c>
      <c r="P19">
        <f t="shared" si="2"/>
        <v>0</v>
      </c>
      <c r="Q19">
        <f t="shared" si="2"/>
        <v>0.48000000000007503</v>
      </c>
      <c r="R19">
        <f t="shared" si="3"/>
        <v>0.48000000000007503</v>
      </c>
    </row>
    <row r="20" spans="1:18" x14ac:dyDescent="0.25">
      <c r="A20">
        <v>19</v>
      </c>
      <c r="B20">
        <v>49.960999999999999</v>
      </c>
      <c r="C20" s="4">
        <v>50.01</v>
      </c>
      <c r="D20" s="4">
        <v>49.99</v>
      </c>
      <c r="L20">
        <v>19</v>
      </c>
      <c r="M20">
        <v>49.960999999999999</v>
      </c>
      <c r="N20">
        <f t="shared" si="0"/>
        <v>50</v>
      </c>
      <c r="O20">
        <f t="shared" si="1"/>
        <v>49.960999999999999</v>
      </c>
      <c r="P20">
        <f t="shared" si="2"/>
        <v>0</v>
      </c>
      <c r="Q20">
        <f t="shared" si="2"/>
        <v>0.93600000000003547</v>
      </c>
      <c r="R20">
        <f t="shared" si="3"/>
        <v>0.93600000000003547</v>
      </c>
    </row>
    <row r="21" spans="1:18" x14ac:dyDescent="0.25">
      <c r="A21">
        <v>20</v>
      </c>
      <c r="B21">
        <v>49.917000000000002</v>
      </c>
      <c r="C21" s="4">
        <v>50.01</v>
      </c>
      <c r="D21" s="4">
        <v>49.99</v>
      </c>
      <c r="L21">
        <v>20</v>
      </c>
      <c r="M21">
        <v>49.917000000000002</v>
      </c>
      <c r="N21">
        <f t="shared" si="0"/>
        <v>50</v>
      </c>
      <c r="O21">
        <f t="shared" si="1"/>
        <v>49.917000000000002</v>
      </c>
      <c r="P21">
        <f t="shared" si="2"/>
        <v>0</v>
      </c>
      <c r="Q21">
        <f t="shared" si="2"/>
        <v>1.9919999999999618</v>
      </c>
      <c r="R21">
        <f t="shared" si="3"/>
        <v>1.9919999999999618</v>
      </c>
    </row>
    <row r="22" spans="1:18" x14ac:dyDescent="0.25">
      <c r="A22">
        <v>21</v>
      </c>
      <c r="B22">
        <v>50.164000000000001</v>
      </c>
      <c r="C22" s="4">
        <v>50.01</v>
      </c>
      <c r="D22" s="4">
        <v>49.99</v>
      </c>
      <c r="L22">
        <v>21</v>
      </c>
      <c r="M22">
        <v>50.164000000000001</v>
      </c>
      <c r="N22">
        <f t="shared" si="0"/>
        <v>50.164000000000001</v>
      </c>
      <c r="O22">
        <f t="shared" si="1"/>
        <v>50</v>
      </c>
      <c r="P22">
        <f t="shared" si="2"/>
        <v>-3.9360000000000355</v>
      </c>
      <c r="Q22">
        <f t="shared" si="2"/>
        <v>0</v>
      </c>
      <c r="R22">
        <f t="shared" si="3"/>
        <v>-3.9360000000000355</v>
      </c>
    </row>
    <row r="23" spans="1:18" x14ac:dyDescent="0.25">
      <c r="A23">
        <v>22</v>
      </c>
      <c r="B23">
        <v>50.19</v>
      </c>
      <c r="C23" s="4">
        <v>50.01</v>
      </c>
      <c r="D23" s="4">
        <v>49.99</v>
      </c>
      <c r="L23">
        <v>22</v>
      </c>
      <c r="M23">
        <v>50.19</v>
      </c>
      <c r="N23">
        <f t="shared" si="0"/>
        <v>50.19</v>
      </c>
      <c r="O23">
        <f t="shared" si="1"/>
        <v>50</v>
      </c>
      <c r="P23">
        <f t="shared" si="2"/>
        <v>-4.5599999999999454</v>
      </c>
      <c r="Q23">
        <f t="shared" si="2"/>
        <v>0</v>
      </c>
      <c r="R23">
        <f t="shared" si="3"/>
        <v>-4.5599999999999454</v>
      </c>
    </row>
    <row r="24" spans="1:18" x14ac:dyDescent="0.25">
      <c r="A24">
        <v>23</v>
      </c>
      <c r="B24">
        <v>49.820999999999998</v>
      </c>
      <c r="C24" s="4">
        <v>50.01</v>
      </c>
      <c r="D24" s="4">
        <v>49.99</v>
      </c>
      <c r="L24">
        <v>23</v>
      </c>
      <c r="M24">
        <v>49.820999999999998</v>
      </c>
      <c r="N24">
        <f t="shared" si="0"/>
        <v>50</v>
      </c>
      <c r="O24">
        <f t="shared" si="1"/>
        <v>49.820999999999998</v>
      </c>
      <c r="P24">
        <f t="shared" si="2"/>
        <v>0</v>
      </c>
      <c r="Q24">
        <f t="shared" si="2"/>
        <v>4.2960000000000491</v>
      </c>
      <c r="R24">
        <f t="shared" si="3"/>
        <v>4.2960000000000491</v>
      </c>
    </row>
    <row r="25" spans="1:18" x14ac:dyDescent="0.25">
      <c r="A25">
        <v>24</v>
      </c>
      <c r="B25">
        <v>49.844000000000001</v>
      </c>
      <c r="C25" s="4">
        <v>50.01</v>
      </c>
      <c r="D25" s="4">
        <v>49.99</v>
      </c>
      <c r="L25">
        <v>24</v>
      </c>
      <c r="M25">
        <v>49.844000000000001</v>
      </c>
      <c r="N25">
        <f t="shared" si="0"/>
        <v>50</v>
      </c>
      <c r="O25">
        <f t="shared" si="1"/>
        <v>49.844000000000001</v>
      </c>
      <c r="P25">
        <f t="shared" si="2"/>
        <v>0</v>
      </c>
      <c r="Q25">
        <f t="shared" si="2"/>
        <v>3.7439999999999714</v>
      </c>
      <c r="R25">
        <f t="shared" si="3"/>
        <v>3.7439999999999714</v>
      </c>
    </row>
    <row r="30" spans="1:18" x14ac:dyDescent="0.25">
      <c r="M30" s="2" t="s">
        <v>8</v>
      </c>
      <c r="N30" s="7" t="s">
        <v>9</v>
      </c>
      <c r="O30" s="7" t="s">
        <v>10</v>
      </c>
      <c r="P30" s="7" t="s">
        <v>11</v>
      </c>
      <c r="R30" s="7" t="s">
        <v>9</v>
      </c>
    </row>
    <row r="31" spans="1:18" x14ac:dyDescent="0.25">
      <c r="M31">
        <v>1</v>
      </c>
      <c r="N31">
        <v>4.6960000169599372</v>
      </c>
      <c r="O31">
        <v>-1.7266331954841651E-14</v>
      </c>
      <c r="P31">
        <v>0.69600001695995428</v>
      </c>
      <c r="Q31">
        <f>(P31+O31)*-1</f>
        <v>-0.69600001695993696</v>
      </c>
      <c r="R31">
        <v>4.6960000169599372</v>
      </c>
    </row>
    <row r="32" spans="1:18" x14ac:dyDescent="0.25">
      <c r="M32">
        <v>2</v>
      </c>
      <c r="N32">
        <v>5.7280000372797648</v>
      </c>
      <c r="O32">
        <v>-1.7575283083374299E-14</v>
      </c>
      <c r="P32">
        <v>1.0320000203198461</v>
      </c>
      <c r="Q32">
        <f t="shared" ref="Q32:Q54" si="4">(P32+O32)*-1</f>
        <v>-1.0320000203198285</v>
      </c>
      <c r="R32">
        <v>5.7280000372797648</v>
      </c>
    </row>
    <row r="33" spans="1:18" x14ac:dyDescent="0.25">
      <c r="A33" t="s">
        <v>1</v>
      </c>
      <c r="B33" s="5" t="s">
        <v>14</v>
      </c>
      <c r="M33">
        <v>3</v>
      </c>
      <c r="N33">
        <v>7.8160000681588544</v>
      </c>
      <c r="O33">
        <v>-8.2982489829135817E-13</v>
      </c>
      <c r="P33">
        <v>2.0880000308799191</v>
      </c>
      <c r="Q33">
        <f t="shared" si="4"/>
        <v>-2.0880000308790891</v>
      </c>
      <c r="R33">
        <v>7.8160000681588544</v>
      </c>
    </row>
    <row r="34" spans="1:18" x14ac:dyDescent="0.25">
      <c r="A34">
        <v>1</v>
      </c>
      <c r="B34">
        <f>C34*(2.4+1.77600002492945)</f>
        <v>2.0880000124647249</v>
      </c>
      <c r="C34">
        <v>0.5</v>
      </c>
      <c r="M34">
        <v>4</v>
      </c>
      <c r="N34">
        <v>6.9134193900087171</v>
      </c>
      <c r="O34">
        <v>-0.90258068815002357</v>
      </c>
      <c r="P34">
        <v>9.9998863636360753E-9</v>
      </c>
      <c r="Q34">
        <f t="shared" si="4"/>
        <v>0.90258067815013721</v>
      </c>
      <c r="R34">
        <v>6.9134193900087171</v>
      </c>
    </row>
    <row r="35" spans="1:18" x14ac:dyDescent="0.25">
      <c r="A35">
        <v>2</v>
      </c>
      <c r="B35">
        <f t="shared" ref="B35:B57" si="5">C35*(2.4+1.77600002492945)</f>
        <v>2.0880000124647249</v>
      </c>
      <c r="C35">
        <v>0.5</v>
      </c>
      <c r="M35">
        <v>5</v>
      </c>
      <c r="N35">
        <v>5.6659801648653882</v>
      </c>
      <c r="O35">
        <v>-1.247439235143216</v>
      </c>
      <c r="P35">
        <v>9.9998863636364194E-9</v>
      </c>
      <c r="Q35">
        <f t="shared" si="4"/>
        <v>1.2474392251433295</v>
      </c>
      <c r="R35">
        <v>5.6659801648653882</v>
      </c>
    </row>
    <row r="36" spans="1:18" x14ac:dyDescent="0.25">
      <c r="A36">
        <v>3</v>
      </c>
      <c r="B36">
        <f t="shared" si="5"/>
        <v>2.0880000124647249</v>
      </c>
      <c r="C36">
        <v>0.5</v>
      </c>
      <c r="M36">
        <v>6</v>
      </c>
      <c r="N36">
        <v>4.5619557884438882</v>
      </c>
      <c r="O36">
        <v>-1.104024386421387</v>
      </c>
      <c r="P36">
        <v>9.9998863636367271E-9</v>
      </c>
      <c r="Q36">
        <f t="shared" si="4"/>
        <v>1.1040243764215005</v>
      </c>
      <c r="R36">
        <v>4.5619557884438882</v>
      </c>
    </row>
    <row r="37" spans="1:18" x14ac:dyDescent="0.25">
      <c r="A37">
        <v>4</v>
      </c>
      <c r="B37">
        <f t="shared" si="5"/>
        <v>2.0880000124647249</v>
      </c>
      <c r="C37">
        <v>0.5</v>
      </c>
      <c r="M37">
        <v>7</v>
      </c>
      <c r="N37">
        <v>3.0533186632404932</v>
      </c>
      <c r="O37">
        <v>-1.508637135203281</v>
      </c>
      <c r="P37">
        <v>9.9998863636367767E-9</v>
      </c>
      <c r="Q37">
        <f t="shared" si="4"/>
        <v>1.5086371252033945</v>
      </c>
      <c r="R37">
        <v>3.0533186632404932</v>
      </c>
    </row>
    <row r="38" spans="1:18" x14ac:dyDescent="0.25">
      <c r="A38">
        <v>5</v>
      </c>
      <c r="B38">
        <f t="shared" si="5"/>
        <v>2.0880000124647249</v>
      </c>
      <c r="C38">
        <v>0.5</v>
      </c>
      <c r="M38">
        <v>8</v>
      </c>
      <c r="N38">
        <v>5.7173186998802343</v>
      </c>
      <c r="O38">
        <v>-1.690750587854431E-14</v>
      </c>
      <c r="P38">
        <v>2.664000036639758</v>
      </c>
      <c r="Q38">
        <f t="shared" si="4"/>
        <v>-2.6640000366397412</v>
      </c>
      <c r="R38">
        <v>5.7173186998802343</v>
      </c>
    </row>
    <row r="39" spans="1:18" x14ac:dyDescent="0.25">
      <c r="A39">
        <v>6</v>
      </c>
      <c r="B39">
        <f t="shared" si="5"/>
        <v>2.0880000124647249</v>
      </c>
      <c r="C39">
        <v>0.5</v>
      </c>
      <c r="M39">
        <v>9</v>
      </c>
      <c r="N39">
        <v>4.8091612869949234</v>
      </c>
      <c r="O39">
        <v>-0.90815742288519785</v>
      </c>
      <c r="P39">
        <v>9.9998863639143388E-9</v>
      </c>
      <c r="Q39">
        <f t="shared" si="4"/>
        <v>0.90815741288531149</v>
      </c>
      <c r="R39">
        <v>4.8091612869949234</v>
      </c>
    </row>
    <row r="40" spans="1:18" x14ac:dyDescent="0.25">
      <c r="A40">
        <v>7</v>
      </c>
      <c r="B40">
        <f t="shared" si="5"/>
        <v>2.0880000124647249</v>
      </c>
      <c r="C40">
        <v>0.5</v>
      </c>
      <c r="M40">
        <v>10</v>
      </c>
      <c r="N40">
        <v>3.3502092659212281</v>
      </c>
      <c r="O40">
        <v>-1.4589520310735811</v>
      </c>
      <c r="P40">
        <v>9.9998863636365252E-9</v>
      </c>
      <c r="Q40">
        <f t="shared" si="4"/>
        <v>1.4589520210736946</v>
      </c>
      <c r="R40">
        <v>3.3502092659212281</v>
      </c>
    </row>
    <row r="41" spans="1:18" x14ac:dyDescent="0.25">
      <c r="A41">
        <v>8</v>
      </c>
      <c r="B41">
        <f t="shared" si="5"/>
        <v>2.0880000124647249</v>
      </c>
      <c r="C41">
        <v>0.5</v>
      </c>
      <c r="M41">
        <v>11</v>
      </c>
      <c r="N41">
        <v>4.4542092869610572</v>
      </c>
      <c r="O41">
        <v>-1.6800484704277989E-14</v>
      </c>
      <c r="P41">
        <v>1.1040000210398471</v>
      </c>
      <c r="Q41">
        <f t="shared" si="4"/>
        <v>-1.1040000210398302</v>
      </c>
      <c r="R41">
        <v>4.4542092869610572</v>
      </c>
    </row>
    <row r="42" spans="1:18" x14ac:dyDescent="0.25">
      <c r="A42">
        <v>9</v>
      </c>
      <c r="B42">
        <f t="shared" si="5"/>
        <v>2.0880000124647249</v>
      </c>
      <c r="C42">
        <v>0.5</v>
      </c>
      <c r="M42">
        <v>12</v>
      </c>
      <c r="N42">
        <v>4.4457915482150234</v>
      </c>
      <c r="O42">
        <v>-8.4177487459205745E-3</v>
      </c>
      <c r="P42">
        <v>9.9998863635072419E-9</v>
      </c>
      <c r="Q42">
        <f t="shared" si="4"/>
        <v>8.4177387460342111E-3</v>
      </c>
      <c r="R42">
        <v>4.4457915482150234</v>
      </c>
    </row>
    <row r="43" spans="1:18" x14ac:dyDescent="0.25">
      <c r="A43">
        <v>10</v>
      </c>
      <c r="B43">
        <f t="shared" si="5"/>
        <v>2.0880000124647249</v>
      </c>
      <c r="C43">
        <v>0.5</v>
      </c>
      <c r="M43">
        <v>13</v>
      </c>
      <c r="N43">
        <v>4.4376508345468846</v>
      </c>
      <c r="O43">
        <v>-8.1407236680234689E-3</v>
      </c>
      <c r="P43">
        <v>9.9998863635029654E-9</v>
      </c>
      <c r="Q43">
        <f t="shared" si="4"/>
        <v>8.1407136681371055E-3</v>
      </c>
      <c r="R43">
        <v>4.4376508345468846</v>
      </c>
    </row>
    <row r="44" spans="1:18" x14ac:dyDescent="0.25">
      <c r="A44">
        <v>11</v>
      </c>
      <c r="B44">
        <f t="shared" si="5"/>
        <v>2.0880000124647249</v>
      </c>
      <c r="C44">
        <v>0.5</v>
      </c>
      <c r="M44">
        <v>14</v>
      </c>
      <c r="N44">
        <v>3.9257902610382192</v>
      </c>
      <c r="O44">
        <v>-0.51186058350855279</v>
      </c>
      <c r="P44">
        <v>9.9998863636350231E-9</v>
      </c>
      <c r="Q44">
        <f t="shared" si="4"/>
        <v>0.51186057350866643</v>
      </c>
      <c r="R44">
        <v>3.9257902610382192</v>
      </c>
    </row>
    <row r="45" spans="1:18" x14ac:dyDescent="0.25">
      <c r="A45">
        <v>12</v>
      </c>
      <c r="B45">
        <f t="shared" si="5"/>
        <v>0</v>
      </c>
      <c r="C45">
        <v>0</v>
      </c>
      <c r="M45">
        <v>15</v>
      </c>
      <c r="N45">
        <v>3.9168714459646501</v>
      </c>
      <c r="O45">
        <v>-8.9188250734559063E-3</v>
      </c>
      <c r="P45">
        <v>9.9998863635145575E-9</v>
      </c>
      <c r="Q45">
        <f t="shared" si="4"/>
        <v>8.9188150735695429E-3</v>
      </c>
      <c r="R45">
        <v>3.9168714459646501</v>
      </c>
    </row>
    <row r="46" spans="1:18" x14ac:dyDescent="0.25">
      <c r="A46">
        <v>13</v>
      </c>
      <c r="B46">
        <f t="shared" si="5"/>
        <v>0</v>
      </c>
      <c r="C46">
        <v>0</v>
      </c>
      <c r="M46">
        <v>16</v>
      </c>
      <c r="N46">
        <v>3.2205044180970321</v>
      </c>
      <c r="O46">
        <v>-0.69636703786750365</v>
      </c>
      <c r="P46">
        <v>9.9998863636361811E-9</v>
      </c>
      <c r="Q46">
        <f t="shared" si="4"/>
        <v>0.69636702786761728</v>
      </c>
      <c r="R46">
        <v>3.2205044180970321</v>
      </c>
    </row>
    <row r="47" spans="1:18" x14ac:dyDescent="0.25">
      <c r="A47">
        <v>14</v>
      </c>
      <c r="B47">
        <f t="shared" si="5"/>
        <v>0</v>
      </c>
      <c r="C47">
        <v>0</v>
      </c>
      <c r="M47">
        <v>17</v>
      </c>
      <c r="N47">
        <v>1.740973357106024</v>
      </c>
      <c r="O47">
        <v>-1.4795310709908951</v>
      </c>
      <c r="P47">
        <v>9.9998863636385452E-9</v>
      </c>
      <c r="Q47">
        <f t="shared" si="4"/>
        <v>1.4795310609910086</v>
      </c>
      <c r="R47">
        <v>1.740973357106024</v>
      </c>
    </row>
    <row r="48" spans="1:18" x14ac:dyDescent="0.25">
      <c r="A48">
        <v>15</v>
      </c>
      <c r="B48">
        <f t="shared" si="5"/>
        <v>0</v>
      </c>
      <c r="C48">
        <v>0</v>
      </c>
      <c r="M48">
        <v>18</v>
      </c>
      <c r="N48">
        <v>1.7395937876766381</v>
      </c>
      <c r="O48">
        <v>-1.379579429272417E-3</v>
      </c>
      <c r="P48">
        <v>9.9998863631345209E-9</v>
      </c>
      <c r="Q48">
        <f t="shared" si="4"/>
        <v>1.3795694293860538E-3</v>
      </c>
      <c r="R48">
        <v>1.7395937876766381</v>
      </c>
    </row>
    <row r="49" spans="1:18" x14ac:dyDescent="0.25">
      <c r="A49">
        <v>16</v>
      </c>
      <c r="B49">
        <f t="shared" si="5"/>
        <v>0</v>
      </c>
      <c r="C49">
        <v>0</v>
      </c>
      <c r="M49">
        <v>19</v>
      </c>
      <c r="N49">
        <v>1.3866297806304659</v>
      </c>
      <c r="O49">
        <v>-0.35296401704605751</v>
      </c>
      <c r="P49">
        <v>9.999886363635612E-9</v>
      </c>
      <c r="Q49">
        <f t="shared" si="4"/>
        <v>0.35296400704617115</v>
      </c>
      <c r="R49">
        <v>1.3866297806304659</v>
      </c>
    </row>
    <row r="50" spans="1:18" x14ac:dyDescent="0.25">
      <c r="A50">
        <v>17</v>
      </c>
      <c r="B50">
        <f t="shared" si="5"/>
        <v>0</v>
      </c>
      <c r="C50">
        <v>0</v>
      </c>
      <c r="M50">
        <v>20</v>
      </c>
      <c r="N50">
        <v>0</v>
      </c>
      <c r="O50">
        <v>-1.3866298006302391</v>
      </c>
      <c r="P50">
        <v>9.9998863636379364E-9</v>
      </c>
      <c r="Q50">
        <f t="shared" si="4"/>
        <v>1.3866297906303526</v>
      </c>
      <c r="R50">
        <v>0</v>
      </c>
    </row>
    <row r="51" spans="1:18" x14ac:dyDescent="0.25">
      <c r="A51">
        <v>18</v>
      </c>
      <c r="B51">
        <f t="shared" si="5"/>
        <v>0</v>
      </c>
      <c r="C51">
        <v>0</v>
      </c>
      <c r="M51">
        <v>21</v>
      </c>
      <c r="N51">
        <v>3.8922728583857089</v>
      </c>
      <c r="O51">
        <v>-9.9998352729542056E-9</v>
      </c>
      <c r="P51">
        <v>3.8922728783854299</v>
      </c>
      <c r="Q51">
        <f t="shared" si="4"/>
        <v>-3.8922728683855947</v>
      </c>
      <c r="R51">
        <v>3.8922728583857089</v>
      </c>
    </row>
    <row r="52" spans="1:18" x14ac:dyDescent="0.25">
      <c r="A52">
        <v>19</v>
      </c>
      <c r="B52">
        <f t="shared" si="5"/>
        <v>0</v>
      </c>
      <c r="C52">
        <v>0</v>
      </c>
      <c r="M52">
        <v>22</v>
      </c>
      <c r="N52">
        <v>8.0400000703970154</v>
      </c>
      <c r="O52">
        <v>-9.9998352708869803E-9</v>
      </c>
      <c r="P52">
        <v>4.1477272220111434</v>
      </c>
      <c r="Q52">
        <f t="shared" si="4"/>
        <v>-4.1477272120113078</v>
      </c>
      <c r="R52">
        <v>8.0400000703970154</v>
      </c>
    </row>
    <row r="53" spans="1:18" x14ac:dyDescent="0.25">
      <c r="A53">
        <v>20</v>
      </c>
      <c r="B53">
        <f t="shared" si="5"/>
        <v>0</v>
      </c>
      <c r="C53">
        <v>0</v>
      </c>
      <c r="M53">
        <v>23</v>
      </c>
      <c r="N53">
        <v>3.744000027438608</v>
      </c>
      <c r="O53">
        <v>-4.2960000529582869</v>
      </c>
      <c r="P53">
        <v>9.9998780487158503E-9</v>
      </c>
      <c r="Q53">
        <f t="shared" si="4"/>
        <v>4.2960000429584086</v>
      </c>
      <c r="R53">
        <v>3.744000027438608</v>
      </c>
    </row>
    <row r="54" spans="1:18" x14ac:dyDescent="0.25">
      <c r="A54">
        <v>21</v>
      </c>
      <c r="B54">
        <f t="shared" si="5"/>
        <v>0</v>
      </c>
      <c r="C54">
        <v>0</v>
      </c>
      <c r="M54">
        <v>24</v>
      </c>
      <c r="N54">
        <v>0</v>
      </c>
      <c r="O54">
        <v>-3.744000047438222</v>
      </c>
      <c r="P54">
        <v>9.9998780487200805E-9</v>
      </c>
      <c r="Q54">
        <f t="shared" si="4"/>
        <v>3.7440000374383438</v>
      </c>
      <c r="R54">
        <v>0</v>
      </c>
    </row>
    <row r="55" spans="1:18" x14ac:dyDescent="0.25">
      <c r="A55">
        <v>22</v>
      </c>
      <c r="B55">
        <f t="shared" si="5"/>
        <v>0</v>
      </c>
      <c r="C55">
        <v>0</v>
      </c>
    </row>
    <row r="56" spans="1:18" x14ac:dyDescent="0.25">
      <c r="A56">
        <v>23</v>
      </c>
      <c r="B56">
        <f t="shared" si="5"/>
        <v>0</v>
      </c>
      <c r="C56">
        <v>0</v>
      </c>
    </row>
    <row r="57" spans="1:18" x14ac:dyDescent="0.25">
      <c r="A57">
        <v>24</v>
      </c>
      <c r="B57">
        <f t="shared" si="5"/>
        <v>0</v>
      </c>
      <c r="C57">
        <v>0</v>
      </c>
    </row>
    <row r="61" spans="1:18" x14ac:dyDescent="0.25">
      <c r="A61" t="s">
        <v>1</v>
      </c>
      <c r="B61" s="5" t="s">
        <v>15</v>
      </c>
    </row>
    <row r="62" spans="1:18" x14ac:dyDescent="0.25">
      <c r="A62">
        <v>1</v>
      </c>
      <c r="B62">
        <v>1.3920000051557799</v>
      </c>
    </row>
    <row r="63" spans="1:18" x14ac:dyDescent="0.25">
      <c r="A63">
        <v>2</v>
      </c>
      <c r="B63">
        <v>1.05600000180278</v>
      </c>
    </row>
    <row r="64" spans="1:18" x14ac:dyDescent="0.25">
      <c r="A64">
        <v>3</v>
      </c>
      <c r="B64" s="3">
        <v>-8.4038878049175798E-9</v>
      </c>
    </row>
    <row r="65" spans="1:2" x14ac:dyDescent="0.25">
      <c r="A65">
        <v>4</v>
      </c>
      <c r="B65">
        <v>2.8699724237722801</v>
      </c>
    </row>
    <row r="66" spans="1:2" x14ac:dyDescent="0.25">
      <c r="A66">
        <v>5</v>
      </c>
      <c r="B66">
        <v>2.9918701263122398</v>
      </c>
    </row>
    <row r="67" spans="1:2" x14ac:dyDescent="0.25">
      <c r="A67">
        <v>6</v>
      </c>
      <c r="B67">
        <v>3.20022882617257</v>
      </c>
    </row>
    <row r="68" spans="1:2" x14ac:dyDescent="0.25">
      <c r="A68">
        <v>7</v>
      </c>
      <c r="B68">
        <v>3.3201313540892201</v>
      </c>
    </row>
    <row r="69" spans="1:2" x14ac:dyDescent="0.25">
      <c r="A69">
        <v>8</v>
      </c>
      <c r="B69">
        <v>-0.57600002406593698</v>
      </c>
    </row>
    <row r="70" spans="1:2" x14ac:dyDescent="0.25">
      <c r="A70">
        <v>9</v>
      </c>
      <c r="B70">
        <v>2.86141930223206</v>
      </c>
    </row>
    <row r="71" spans="1:2" x14ac:dyDescent="0.25">
      <c r="A71">
        <v>10</v>
      </c>
      <c r="B71">
        <v>3.08683501325141</v>
      </c>
    </row>
    <row r="72" spans="1:2" x14ac:dyDescent="0.25">
      <c r="A72">
        <v>11</v>
      </c>
      <c r="B72">
        <v>0.983999991500634</v>
      </c>
    </row>
    <row r="73" spans="1:2" x14ac:dyDescent="0.25">
      <c r="A73">
        <v>12</v>
      </c>
      <c r="B73">
        <v>7.8603573117533201E-2</v>
      </c>
    </row>
    <row r="74" spans="1:2" x14ac:dyDescent="0.25">
      <c r="A74">
        <v>13</v>
      </c>
      <c r="B74">
        <v>0.116060089089005</v>
      </c>
    </row>
    <row r="75" spans="1:2" x14ac:dyDescent="0.25">
      <c r="A75">
        <v>14</v>
      </c>
      <c r="B75">
        <v>0.28769964877521897</v>
      </c>
    </row>
    <row r="76" spans="1:2" x14ac:dyDescent="0.25">
      <c r="A76">
        <v>15</v>
      </c>
      <c r="B76">
        <v>0.66783015796064804</v>
      </c>
    </row>
    <row r="77" spans="1:2" x14ac:dyDescent="0.25">
      <c r="A77">
        <v>16</v>
      </c>
      <c r="B77">
        <v>0.99270839883735795</v>
      </c>
    </row>
    <row r="78" spans="1:2" x14ac:dyDescent="0.25">
      <c r="A78">
        <v>17</v>
      </c>
      <c r="B78">
        <v>1.24985267681311</v>
      </c>
    </row>
    <row r="79" spans="1:2" x14ac:dyDescent="0.25">
      <c r="A79">
        <v>18</v>
      </c>
      <c r="B79">
        <v>0.237935424678372</v>
      </c>
    </row>
    <row r="80" spans="1:2" x14ac:dyDescent="0.25">
      <c r="A80">
        <v>19</v>
      </c>
      <c r="B80">
        <v>0.66191013860634595</v>
      </c>
    </row>
    <row r="81" spans="1:2" x14ac:dyDescent="0.25">
      <c r="A81">
        <v>20</v>
      </c>
      <c r="B81">
        <v>1.4889430273620201</v>
      </c>
    </row>
    <row r="82" spans="1:2" x14ac:dyDescent="0.25">
      <c r="A82">
        <v>21</v>
      </c>
      <c r="B82">
        <v>-3.8630762144786601</v>
      </c>
    </row>
    <row r="83" spans="1:2" x14ac:dyDescent="0.25">
      <c r="A83">
        <v>22</v>
      </c>
      <c r="B83">
        <v>-3.9529238344738902</v>
      </c>
    </row>
    <row r="84" spans="1:2" x14ac:dyDescent="0.25">
      <c r="A84">
        <v>23</v>
      </c>
      <c r="B84">
        <v>4.1578660227683697</v>
      </c>
    </row>
    <row r="85" spans="1:2" x14ac:dyDescent="0.25">
      <c r="A85">
        <v>24</v>
      </c>
      <c r="B85">
        <v>3.6581340261575801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Case_1</vt:lpstr>
      <vt:lpstr>Case_1.1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Valois Rodriguez, Manuel Fernando</dc:creator>
  <cp:lastModifiedBy>Valois Rodriguez, Manuel Fernando</cp:lastModifiedBy>
  <dcterms:created xsi:type="dcterms:W3CDTF">2024-11-13T18:25:33Z</dcterms:created>
  <dcterms:modified xsi:type="dcterms:W3CDTF">2024-11-14T08:39:16Z</dcterms:modified>
</cp:coreProperties>
</file>