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len\Desktop\Active Projects\"/>
    </mc:Choice>
  </mc:AlternateContent>
  <xr:revisionPtr revIDLastSave="0" documentId="13_ncr:1_{D3DE3D44-3A5B-47A8-A60F-12F94B69F350}" xr6:coauthVersionLast="45" xr6:coauthVersionMax="45" xr10:uidLastSave="{00000000-0000-0000-0000-000000000000}"/>
  <bookViews>
    <workbookView xWindow="-120" yWindow="-120" windowWidth="21840" windowHeight="13140" xr2:uid="{B1F77C64-AAEB-4BCE-B4D8-2E42DD29C9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F21" i="1" l="1"/>
  <c r="H18" i="1" l="1"/>
  <c r="K3" i="1" l="1"/>
  <c r="I3" i="1"/>
  <c r="B8" i="1"/>
  <c r="D8" i="1" s="1"/>
</calcChain>
</file>

<file path=xl/sharedStrings.xml><?xml version="1.0" encoding="utf-8"?>
<sst xmlns="http://schemas.openxmlformats.org/spreadsheetml/2006/main" count="37" uniqueCount="34">
  <si>
    <t>belt width (mm)</t>
  </si>
  <si>
    <t>Tension (N)</t>
  </si>
  <si>
    <t>Frequency to measure (Hz)</t>
  </si>
  <si>
    <t>Span length (mm)</t>
  </si>
  <si>
    <t>Belt Pretension Calculator</t>
  </si>
  <si>
    <t>This frequency is what assembly should tension a given belt to +-5%</t>
  </si>
  <si>
    <t>±</t>
  </si>
  <si>
    <t>Conversions</t>
  </si>
  <si>
    <t>inches</t>
  </si>
  <si>
    <t>mm</t>
  </si>
  <si>
    <t>lbf</t>
  </si>
  <si>
    <t>N</t>
  </si>
  <si>
    <t>Belt mass per length per width (kg/m/mm)</t>
  </si>
  <si>
    <t>Note: If belt mass is just per length, set belt width to 1 regardless</t>
  </si>
  <si>
    <t>Note also that the span length can be retreived from the model and the belt mass per length/width and belt width come from the manufacturers catalog</t>
  </si>
  <si>
    <t>BrecoFlex</t>
  </si>
  <si>
    <t>kg/mm/m</t>
  </si>
  <si>
    <t>Belt mass density</t>
  </si>
  <si>
    <t>Brand</t>
  </si>
  <si>
    <t>Browning</t>
  </si>
  <si>
    <t>lbs/in/in</t>
  </si>
  <si>
    <t>F.N. Sheppard</t>
  </si>
  <si>
    <t>Gates GT Carbon</t>
  </si>
  <si>
    <t>RMS torque (Nm)</t>
  </si>
  <si>
    <t>pulley diameter (mm)</t>
  </si>
  <si>
    <t>PolyTech</t>
  </si>
  <si>
    <t>Habasit 8EHDV</t>
  </si>
  <si>
    <t>axis</t>
  </si>
  <si>
    <t>frequency (Hz)</t>
  </si>
  <si>
    <t>min</t>
  </si>
  <si>
    <t>max</t>
  </si>
  <si>
    <t>4279 Pretension</t>
  </si>
  <si>
    <t>TRAVELLING GLUE</t>
  </si>
  <si>
    <t>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</si>
</sst>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0" fontId="2" fillId="0" borderId="1" xfId="0" applyFont="1" applyBorder="1"/>
    <xf numFmtId="0" fontId="1" fillId="2" borderId="1" xfId="0" applyFont="1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vertical="center"/>
    </xf>
    <xf numFmtId="2" fontId="0" fillId="0" borderId="1" xfId="0" applyNumberFormat="1" applyBorder="1"/>
    <xf numFmtId="0" fontId="0" fillId="0" borderId="0" xfId="0" applyFill="1" applyBorder="1" applyAlignment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 applyProtection="1">
      <alignment wrapText="1"/>
      <protection locked="0"/>
    </xf>
    <xf numFmtId="0" fontId="0" fillId="5" borderId="1" xfId="0" applyFill="1" applyBorder="1"/>
    <xf numFmtId="0" fontId="0" fillId="4" borderId="1" xfId="0" applyFill="1" applyBorder="1" applyAlignment="1" applyProtection="1">
      <alignment wrapText="1"/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7BFE-CF1A-45F7-A303-9F0E45C5D7B8}">
  <dimension ref="A1:O26"/>
  <sheetViews>
    <sheetView tabSelected="1" zoomScaleNormal="100" workbookViewId="0">
      <selection activeCell="B3" sqref="B3"/>
    </sheetView>
  </sheetViews>
  <sheetFormatPr defaultRowHeight="15" x14ac:dyDescent="0.25"/>
  <cols>
    <col min="1" max="1" width="39.7109375" bestFit="1" customWidth="1"/>
    <col min="3" max="3" width="2" bestFit="1" customWidth="1"/>
    <col min="5" max="5" width="15.5703125" bestFit="1" customWidth="1"/>
    <col min="6" max="6" width="16.5703125" bestFit="1" customWidth="1"/>
    <col min="8" max="8" width="12" bestFit="1" customWidth="1"/>
    <col min="9" max="9" width="9.85546875" bestFit="1" customWidth="1"/>
    <col min="15" max="15" width="15" bestFit="1" customWidth="1"/>
  </cols>
  <sheetData>
    <row r="1" spans="1:15" x14ac:dyDescent="0.25">
      <c r="A1" s="20" t="s">
        <v>4</v>
      </c>
      <c r="B1" s="20"/>
      <c r="C1" s="1"/>
      <c r="D1" s="1"/>
      <c r="E1" s="1"/>
      <c r="F1" s="1"/>
      <c r="G1" s="1"/>
      <c r="H1" s="1" t="s">
        <v>7</v>
      </c>
      <c r="I1" s="1"/>
      <c r="J1" s="1"/>
      <c r="K1" s="1"/>
      <c r="L1" s="1"/>
    </row>
    <row r="2" spans="1:15" x14ac:dyDescent="0.25">
      <c r="A2" s="1" t="s">
        <v>3</v>
      </c>
      <c r="B2" s="1">
        <v>700</v>
      </c>
      <c r="C2" s="1"/>
      <c r="D2" s="1"/>
      <c r="E2" s="1"/>
      <c r="F2" s="1"/>
      <c r="G2" s="1"/>
      <c r="H2" s="1" t="s">
        <v>8</v>
      </c>
      <c r="I2" s="1" t="s">
        <v>9</v>
      </c>
      <c r="J2" s="1" t="s">
        <v>10</v>
      </c>
      <c r="K2" s="1" t="s">
        <v>11</v>
      </c>
      <c r="L2" s="1"/>
    </row>
    <row r="3" spans="1:15" x14ac:dyDescent="0.25">
      <c r="A3" s="1" t="s">
        <v>12</v>
      </c>
      <c r="B3" s="1">
        <v>5.7999999999999996E-3</v>
      </c>
      <c r="C3" s="1"/>
      <c r="D3" s="1"/>
      <c r="E3" s="1"/>
      <c r="F3" s="1"/>
      <c r="G3" s="1"/>
      <c r="H3" s="1">
        <v>34</v>
      </c>
      <c r="I3" s="1">
        <f>H3*25.4</f>
        <v>863.59999999999991</v>
      </c>
      <c r="J3" s="1">
        <v>3</v>
      </c>
      <c r="K3" s="1">
        <f>4.448*J3</f>
        <v>13.344000000000001</v>
      </c>
      <c r="L3" s="1"/>
    </row>
    <row r="4" spans="1:15" x14ac:dyDescent="0.25">
      <c r="A4" s="1" t="s">
        <v>0</v>
      </c>
      <c r="B4" s="1">
        <v>100</v>
      </c>
      <c r="C4" s="1"/>
      <c r="D4" s="1"/>
      <c r="E4" s="21" t="s">
        <v>13</v>
      </c>
      <c r="F4" s="22"/>
      <c r="G4" s="22"/>
      <c r="H4" s="22"/>
      <c r="I4" s="22"/>
      <c r="J4" s="22"/>
      <c r="K4" s="23"/>
      <c r="L4" s="1"/>
    </row>
    <row r="5" spans="1:15" x14ac:dyDescent="0.25">
      <c r="A5" s="1" t="s">
        <v>24</v>
      </c>
      <c r="B5" s="1">
        <v>114.5</v>
      </c>
      <c r="C5" s="1"/>
      <c r="D5" s="1"/>
      <c r="E5" s="6"/>
      <c r="F5" s="7"/>
      <c r="G5" s="7"/>
      <c r="H5" s="7"/>
      <c r="I5" s="7"/>
      <c r="J5" s="7"/>
      <c r="K5" s="8"/>
      <c r="L5" s="1"/>
    </row>
    <row r="6" spans="1:15" x14ac:dyDescent="0.25">
      <c r="A6" s="1" t="s">
        <v>23</v>
      </c>
      <c r="B6" s="1">
        <v>11</v>
      </c>
      <c r="C6" s="1"/>
      <c r="D6" s="1"/>
      <c r="E6" s="6"/>
      <c r="F6" s="7"/>
      <c r="G6" s="7"/>
      <c r="H6" s="7"/>
      <c r="I6" s="7"/>
      <c r="J6" s="7"/>
      <c r="K6" s="8"/>
      <c r="L6" s="1"/>
    </row>
    <row r="7" spans="1:15" x14ac:dyDescent="0.25">
      <c r="A7" s="1" t="s">
        <v>1</v>
      </c>
      <c r="B7" s="1">
        <f>B6/(B5/2000)</f>
        <v>192.13973799126637</v>
      </c>
      <c r="C7" s="3"/>
      <c r="D7" s="11"/>
      <c r="E7" s="9"/>
      <c r="F7" s="9"/>
      <c r="G7" s="9"/>
      <c r="H7" s="9"/>
      <c r="I7" s="9"/>
      <c r="J7" s="9"/>
      <c r="K7" s="9"/>
      <c r="L7" s="1"/>
    </row>
    <row r="8" spans="1:15" x14ac:dyDescent="0.25">
      <c r="A8" s="2" t="s">
        <v>2</v>
      </c>
      <c r="B8" s="5">
        <f>SQRT(B7/(B4*B3*4*(B2/1000)^2))</f>
        <v>13.000694846614177</v>
      </c>
      <c r="C8" s="4" t="s">
        <v>6</v>
      </c>
      <c r="D8" s="1">
        <f>0.05*B8</f>
        <v>0.6500347423307089</v>
      </c>
      <c r="E8" s="21" t="s">
        <v>5</v>
      </c>
      <c r="F8" s="22"/>
      <c r="G8" s="22"/>
      <c r="H8" s="22"/>
      <c r="I8" s="22"/>
      <c r="J8" s="22"/>
      <c r="K8" s="23"/>
      <c r="L8" s="1"/>
    </row>
    <row r="11" spans="1:15" ht="15.75" x14ac:dyDescent="0.25">
      <c r="M11">
        <v>470</v>
      </c>
      <c r="O11" s="10"/>
    </row>
    <row r="12" spans="1:15" ht="15" customHeight="1" x14ac:dyDescent="0.25">
      <c r="E12" s="24" t="s">
        <v>14</v>
      </c>
      <c r="F12" s="24"/>
      <c r="G12" s="24"/>
      <c r="H12" s="24"/>
      <c r="I12" s="24"/>
      <c r="J12" s="24"/>
      <c r="M12">
        <v>25</v>
      </c>
      <c r="O12" s="10"/>
    </row>
    <row r="13" spans="1:15" ht="15.75" x14ac:dyDescent="0.25">
      <c r="E13" s="24"/>
      <c r="F13" s="24"/>
      <c r="G13" s="24"/>
      <c r="H13" s="24"/>
      <c r="I13" s="24"/>
      <c r="J13" s="24"/>
      <c r="O13" s="10"/>
    </row>
    <row r="14" spans="1:15" ht="15.75" x14ac:dyDescent="0.25">
      <c r="E14" s="24"/>
      <c r="F14" s="24"/>
      <c r="G14" s="24"/>
      <c r="H14" s="24"/>
      <c r="I14" s="24"/>
      <c r="J14" s="24"/>
      <c r="O14" s="10"/>
    </row>
    <row r="15" spans="1:15" ht="15.75" x14ac:dyDescent="0.25">
      <c r="O15" s="10"/>
    </row>
    <row r="16" spans="1:15" ht="15.75" x14ac:dyDescent="0.25">
      <c r="E16" t="s">
        <v>18</v>
      </c>
      <c r="F16" t="s">
        <v>17</v>
      </c>
      <c r="O16" s="10"/>
    </row>
    <row r="17" spans="5:15" ht="15.75" x14ac:dyDescent="0.25">
      <c r="E17" t="s">
        <v>15</v>
      </c>
      <c r="F17">
        <v>5.7999999999999996E-3</v>
      </c>
      <c r="G17" t="s">
        <v>16</v>
      </c>
      <c r="O17" s="10"/>
    </row>
    <row r="18" spans="5:15" ht="15.75" x14ac:dyDescent="0.25">
      <c r="E18" t="s">
        <v>19</v>
      </c>
      <c r="F18">
        <v>6.6699999999999997E-3</v>
      </c>
      <c r="G18" t="s">
        <v>20</v>
      </c>
      <c r="H18">
        <f>F18/2.2*25.4*25.4/1000</f>
        <v>1.9560078181818179E-3</v>
      </c>
      <c r="I18" t="s">
        <v>16</v>
      </c>
      <c r="O18" s="10"/>
    </row>
    <row r="19" spans="5:15" ht="15.75" x14ac:dyDescent="0.25">
      <c r="E19" t="s">
        <v>21</v>
      </c>
      <c r="F19">
        <v>2.3E-3</v>
      </c>
      <c r="G19" t="s">
        <v>16</v>
      </c>
      <c r="O19" s="10"/>
    </row>
    <row r="20" spans="5:15" ht="15.75" x14ac:dyDescent="0.25">
      <c r="E20" t="s">
        <v>22</v>
      </c>
      <c r="F20">
        <v>5.9999999999999995E-4</v>
      </c>
      <c r="G20" t="s">
        <v>16</v>
      </c>
      <c r="O20" s="10"/>
    </row>
    <row r="21" spans="5:15" ht="15.75" x14ac:dyDescent="0.25">
      <c r="E21" t="s">
        <v>25</v>
      </c>
      <c r="F21">
        <f>0.15/25</f>
        <v>6.0000000000000001E-3</v>
      </c>
      <c r="O21" s="10"/>
    </row>
    <row r="22" spans="5:15" ht="15.75" x14ac:dyDescent="0.25">
      <c r="E22" t="s">
        <v>26</v>
      </c>
      <c r="F22">
        <v>5.4999999999999997E-3</v>
      </c>
      <c r="O22" s="10"/>
    </row>
    <row r="23" spans="5:15" ht="15.75" x14ac:dyDescent="0.25">
      <c r="O23" s="10"/>
    </row>
    <row r="24" spans="5:15" ht="15.75" x14ac:dyDescent="0.25">
      <c r="O24" s="10"/>
    </row>
    <row r="25" spans="5:15" ht="15.75" x14ac:dyDescent="0.25">
      <c r="O25" s="10"/>
    </row>
    <row r="26" spans="5:15" ht="15.75" x14ac:dyDescent="0.25">
      <c r="O26" s="10"/>
    </row>
  </sheetData>
  <mergeCells count="4">
    <mergeCell ref="A1:B1"/>
    <mergeCell ref="E8:K8"/>
    <mergeCell ref="E4:K4"/>
    <mergeCell ref="E12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70AA-02BE-4A0C-B0A8-369176FC28BB}">
  <dimension ref="A1:C11"/>
  <sheetViews>
    <sheetView zoomScaleNormal="100" workbookViewId="0"/>
  </sheetViews>
  <sheetFormatPr defaultRowHeight="15" x14ac:dyDescent="0.25"/>
  <cols>
    <col min="1" max="1" width="28.42578125" bestFit="1" customWidth="1"/>
    <col min="2" max="2" width="14.140625" bestFit="1" customWidth="1"/>
  </cols>
  <sheetData>
    <row r="1" spans="1:3" x14ac:dyDescent="0.25">
      <c r="A1" s="1" t="s">
        <v>31</v>
      </c>
      <c r="B1" s="1"/>
      <c r="C1" s="1"/>
    </row>
    <row r="2" spans="1:3" x14ac:dyDescent="0.25">
      <c r="A2" s="13" t="s">
        <v>27</v>
      </c>
      <c r="B2" s="25" t="s">
        <v>28</v>
      </c>
      <c r="C2" s="25"/>
    </row>
    <row r="3" spans="1:3" x14ac:dyDescent="0.25">
      <c r="A3" s="13"/>
      <c r="B3" s="13" t="s">
        <v>29</v>
      </c>
      <c r="C3" s="18" t="s">
        <v>30</v>
      </c>
    </row>
    <row r="4" spans="1:3" x14ac:dyDescent="0.25">
      <c r="A4" s="17" t="s">
        <v>32</v>
      </c>
      <c r="B4" s="1">
        <v>12</v>
      </c>
      <c r="C4" s="1">
        <v>16</v>
      </c>
    </row>
    <row r="5" spans="1:3" x14ac:dyDescent="0.25">
      <c r="A5" s="19" t="s">
        <v>33</v>
      </c>
      <c r="B5" s="14">
        <v>75</v>
      </c>
      <c r="C5" s="14">
        <v>85</v>
      </c>
    </row>
    <row r="6" spans="1:3" x14ac:dyDescent="0.25">
      <c r="A6" s="17"/>
      <c r="B6" s="1"/>
      <c r="C6" s="1"/>
    </row>
    <row r="7" spans="1:3" x14ac:dyDescent="0.25">
      <c r="A7" s="19"/>
      <c r="B7" s="14"/>
      <c r="C7" s="14"/>
    </row>
    <row r="8" spans="1:3" x14ac:dyDescent="0.25">
      <c r="A8" s="12"/>
      <c r="B8" s="16"/>
    </row>
    <row r="9" spans="1:3" x14ac:dyDescent="0.25">
      <c r="A9" s="12"/>
      <c r="B9" s="16"/>
    </row>
    <row r="10" spans="1:3" x14ac:dyDescent="0.25">
      <c r="A10" s="12"/>
      <c r="B10" s="15"/>
    </row>
    <row r="11" spans="1:3" x14ac:dyDescent="0.25">
      <c r="A11" s="12"/>
    </row>
  </sheetData>
  <mergeCells count="1">
    <mergeCell ref="B2:C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Holen</dc:creator>
  <cp:lastModifiedBy>Sam Holen</cp:lastModifiedBy>
  <cp:lastPrinted>2020-10-26T18:36:10Z</cp:lastPrinted>
  <dcterms:created xsi:type="dcterms:W3CDTF">2020-02-25T17:53:31Z</dcterms:created>
  <dcterms:modified xsi:type="dcterms:W3CDTF">2020-12-09T21:21:15Z</dcterms:modified>
</cp:coreProperties>
</file>