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s\Documents\CoderHouse\Curso JS\TrabajoFinal\"/>
    </mc:Choice>
  </mc:AlternateContent>
  <xr:revisionPtr revIDLastSave="0" documentId="13_ncr:1_{289A1FD5-60C3-4669-AF7E-741C3A2F9419}" xr6:coauthVersionLast="47" xr6:coauthVersionMax="47" xr10:uidLastSave="{00000000-0000-0000-0000-000000000000}"/>
  <bookViews>
    <workbookView xWindow="-110" yWindow="-110" windowWidth="19420" windowHeight="10300" xr2:uid="{A6AAD818-7A5C-47BB-8002-7EFE1A52CB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I7" i="1"/>
  <c r="I22" i="1" s="1"/>
  <c r="B15" i="1" s="1"/>
  <c r="B16" i="1" s="1"/>
  <c r="J12" i="1"/>
  <c r="B11" i="1" s="1"/>
  <c r="B9" i="1"/>
  <c r="B10" i="1" s="1"/>
  <c r="G7" i="1"/>
  <c r="E7" i="1"/>
  <c r="B8" i="1" s="1"/>
  <c r="B7" i="1"/>
  <c r="B12" i="1" l="1"/>
  <c r="B13" i="1" s="1"/>
  <c r="B17" i="1" l="1"/>
</calcChain>
</file>

<file path=xl/sharedStrings.xml><?xml version="1.0" encoding="utf-8"?>
<sst xmlns="http://schemas.openxmlformats.org/spreadsheetml/2006/main" count="33" uniqueCount="33">
  <si>
    <t>Mejor sueldo bruto</t>
  </si>
  <si>
    <t>Fecha Inicio Laboral</t>
  </si>
  <si>
    <t>Fecha Despido</t>
  </si>
  <si>
    <t>Conceptos</t>
  </si>
  <si>
    <t>NO</t>
  </si>
  <si>
    <t>Antiguedad</t>
  </si>
  <si>
    <t>Resultados</t>
  </si>
  <si>
    <t>Salario proporcional mes en curso (días trabajados) - Antigüedad Art. 245</t>
  </si>
  <si>
    <t>Sustitutiva de Preaviso</t>
  </si>
  <si>
    <t>SAC Preaviso</t>
  </si>
  <si>
    <t>Años</t>
  </si>
  <si>
    <t>Meses</t>
  </si>
  <si>
    <t>Si son menos de 3 meses, 15 dias (bruto/30*15), sino 1 mes hasta 5 años o 2 mas de 5 años)</t>
  </si>
  <si>
    <t>Si la antigüedad en meses es 4 o mas, entonces se calula 1 año mas</t>
  </si>
  <si>
    <t>Dias</t>
  </si>
  <si>
    <t>Días trabajados del Mes</t>
  </si>
  <si>
    <t>Integración mes de Despido</t>
  </si>
  <si>
    <t>SAC Integración mes de Despido</t>
  </si>
  <si>
    <t>SAC Proporcional</t>
  </si>
  <si>
    <t>Vacaciones no Gozadas</t>
  </si>
  <si>
    <t>SAC Vacaciones no Gozadas</t>
  </si>
  <si>
    <t>Dias en el mes de despido</t>
  </si>
  <si>
    <t>Dias del mes trabajo</t>
  </si>
  <si>
    <t>Cantidad de dias trabajados hasta el despido (tener en cuenta el corte al 30 de Junio</t>
  </si>
  <si>
    <t>Cantidad de dias por antigüedad</t>
  </si>
  <si>
    <t>6 meses a 5 años</t>
  </si>
  <si>
    <t>5 años a 10 años</t>
  </si>
  <si>
    <t>10 años a 20 años</t>
  </si>
  <si>
    <t>mayor a 20 años</t>
  </si>
  <si>
    <t>Cant dias</t>
  </si>
  <si>
    <t>Preaviso</t>
  </si>
  <si>
    <t>1 dia cada 20 trabajados</t>
  </si>
  <si>
    <t>2 dias cada 20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</si>
</sst>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51515"/>
      <name val="Arial"/>
      <family val="2"/>
    </font>
    <font>
      <b/>
      <sz val="10"/>
      <color rgb="FF151515"/>
      <name val="Arial"/>
      <family val="2"/>
    </font>
    <font>
      <sz val="8"/>
      <color rgb="FF0020BF"/>
      <name val="Raleway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 indent="1"/>
    </xf>
    <xf numFmtId="14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3" fillId="2" borderId="0" xfId="0" applyFont="1" applyFill="1" applyAlignment="1">
      <alignment horizontal="left" vertical="center" wrapText="1" indent="1"/>
    </xf>
    <xf numFmtId="0" fontId="0" fillId="2" borderId="0" xfId="0" applyFill="1"/>
    <xf numFmtId="0" fontId="0" fillId="0" borderId="1" xfId="0" applyBorder="1" applyAlignment="1">
      <alignment horizontal="center"/>
    </xf>
    <xf numFmtId="0" fontId="2" fillId="0" borderId="1" xfId="0" applyFont="1" applyBorder="1"/>
    <xf numFmtId="43" fontId="0" fillId="0" borderId="1" xfId="1" applyFont="1" applyBorder="1"/>
    <xf numFmtId="43" fontId="0" fillId="0" borderId="1" xfId="0" applyNumberFormat="1" applyBorder="1"/>
    <xf numFmtId="43" fontId="0" fillId="0" borderId="0" xfId="0" applyNumberFormat="1"/>
    <xf numFmtId="4" fontId="5" fillId="0" borderId="0" xfId="0" applyNumberFormat="1" applyFont="1"/>
    <xf numFmtId="14" fontId="0" fillId="0" borderId="0" xfId="0" applyNumberFormat="1"/>
    <xf numFmtId="2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9946-C7E5-4F90-BD0A-E7926F04D5B3}">
  <dimension ref="A1:J23"/>
  <sheetViews>
    <sheetView tabSelected="1" topLeftCell="B1" workbookViewId="0">
      <selection activeCell="B7" sqref="B7"/>
    </sheetView>
  </sheetViews>
  <sheetFormatPr baseColWidth="10" defaultRowHeight="14.5" x14ac:dyDescent="0.35"/>
  <cols>
    <col min="1" max="1" width="81.453125" customWidth="1"/>
    <col min="2" max="2" width="20.1796875" customWidth="1"/>
    <col min="4" max="4" width="9.453125" bestFit="1" customWidth="1"/>
    <col min="5" max="5" width="2.81640625" bestFit="1" customWidth="1"/>
    <col min="6" max="6" width="6.1796875" bestFit="1" customWidth="1"/>
    <col min="7" max="7" width="1.81640625" bestFit="1" customWidth="1"/>
  </cols>
  <sheetData>
    <row r="1" spans="1:10" x14ac:dyDescent="0.35">
      <c r="A1" s="5" t="s">
        <v>0</v>
      </c>
      <c r="B1" s="12">
        <v>1300000</v>
      </c>
    </row>
    <row r="2" spans="1:10" x14ac:dyDescent="0.35">
      <c r="A2" s="5" t="s">
        <v>1</v>
      </c>
      <c r="B2" s="6">
        <v>40316</v>
      </c>
    </row>
    <row r="3" spans="1:10" x14ac:dyDescent="0.35">
      <c r="A3" s="5" t="s">
        <v>2</v>
      </c>
      <c r="B3" s="6">
        <v>45115</v>
      </c>
      <c r="C3" s="6">
        <v>45108</v>
      </c>
      <c r="D3" s="16">
        <v>45138</v>
      </c>
    </row>
    <row r="4" spans="1:10" x14ac:dyDescent="0.35">
      <c r="A4" s="5" t="s">
        <v>30</v>
      </c>
      <c r="B4" s="7" t="s">
        <v>4</v>
      </c>
    </row>
    <row r="5" spans="1:10" s="9" customFormat="1" ht="11" customHeight="1" x14ac:dyDescent="0.35">
      <c r="A5" s="8"/>
    </row>
    <row r="6" spans="1:10" x14ac:dyDescent="0.35">
      <c r="A6" s="3" t="s">
        <v>3</v>
      </c>
      <c r="B6" s="4" t="s">
        <v>6</v>
      </c>
    </row>
    <row r="7" spans="1:10" x14ac:dyDescent="0.35">
      <c r="A7" s="1" t="s">
        <v>5</v>
      </c>
      <c r="B7" s="10" t="str">
        <f>CONCATENATE(DATEDIF(B2,B3,"Y")," años y ",DATEDIF(B2,B3,"YM")," meses")</f>
        <v>13 años y 1 meses</v>
      </c>
      <c r="D7" t="s">
        <v>10</v>
      </c>
      <c r="E7">
        <f>DATEDIF(B2,B3,"Y")</f>
        <v>13</v>
      </c>
      <c r="F7" t="s">
        <v>11</v>
      </c>
      <c r="G7">
        <f>DATEDIF(B2,B3,"YM")</f>
        <v>1</v>
      </c>
      <c r="H7" t="s">
        <v>14</v>
      </c>
      <c r="I7">
        <f>DATEDIF("01/01/2023",B3,"D")+1</f>
        <v>189</v>
      </c>
    </row>
    <row r="8" spans="1:10" x14ac:dyDescent="0.35">
      <c r="A8" s="1" t="s">
        <v>7</v>
      </c>
      <c r="B8" s="12">
        <f>B1*E7</f>
        <v>16900000</v>
      </c>
      <c r="H8" t="s">
        <v>13</v>
      </c>
    </row>
    <row r="9" spans="1:10" x14ac:dyDescent="0.35">
      <c r="A9" s="1" t="s">
        <v>8</v>
      </c>
      <c r="B9" s="13">
        <f>B1*2</f>
        <v>2600000</v>
      </c>
      <c r="H9" t="s">
        <v>12</v>
      </c>
    </row>
    <row r="10" spans="1:10" x14ac:dyDescent="0.35">
      <c r="A10" s="1" t="s">
        <v>9</v>
      </c>
      <c r="B10" s="13">
        <f>B9/12</f>
        <v>216666.66666666666</v>
      </c>
    </row>
    <row r="11" spans="1:10" x14ac:dyDescent="0.35">
      <c r="A11" s="1" t="s">
        <v>15</v>
      </c>
      <c r="B11" s="13">
        <f>B1/J11*J12</f>
        <v>335483.87096774194</v>
      </c>
      <c r="C11" s="15"/>
      <c r="H11" t="s">
        <v>21</v>
      </c>
      <c r="J11">
        <v>31</v>
      </c>
    </row>
    <row r="12" spans="1:10" x14ac:dyDescent="0.35">
      <c r="A12" s="1" t="s">
        <v>16</v>
      </c>
      <c r="B12" s="13">
        <f>B1/J11*(J11-J12)</f>
        <v>964516.12903225806</v>
      </c>
      <c r="C12" s="14"/>
      <c r="H12" t="s">
        <v>22</v>
      </c>
      <c r="J12" s="17">
        <f>DATEDIF(C3,B3,"D")+1</f>
        <v>8</v>
      </c>
    </row>
    <row r="13" spans="1:10" x14ac:dyDescent="0.35">
      <c r="A13" s="1" t="s">
        <v>17</v>
      </c>
      <c r="B13" s="13">
        <f>B12/12</f>
        <v>80376.344086021505</v>
      </c>
    </row>
    <row r="14" spans="1:10" x14ac:dyDescent="0.35">
      <c r="A14" s="1" t="s">
        <v>18</v>
      </c>
      <c r="B14" s="13">
        <f>(B1/2)/180*J12</f>
        <v>28888.888888888891</v>
      </c>
      <c r="D14" t="s">
        <v>23</v>
      </c>
    </row>
    <row r="15" spans="1:10" x14ac:dyDescent="0.35">
      <c r="A15" s="1" t="s">
        <v>19</v>
      </c>
      <c r="B15" s="13">
        <f>B1/25*I22</f>
        <v>753928.76712328766</v>
      </c>
    </row>
    <row r="16" spans="1:10" x14ac:dyDescent="0.35">
      <c r="A16" s="1" t="s">
        <v>20</v>
      </c>
      <c r="B16" s="13">
        <f>B15/12</f>
        <v>62827.397260273974</v>
      </c>
    </row>
    <row r="17" spans="1:9" x14ac:dyDescent="0.35">
      <c r="B17" s="14">
        <f>SUM(B8:B16)</f>
        <v>21942688.064025141</v>
      </c>
    </row>
    <row r="19" spans="1:9" x14ac:dyDescent="0.35">
      <c r="A19" s="5" t="s">
        <v>24</v>
      </c>
      <c r="B19" s="11" t="s">
        <v>29</v>
      </c>
    </row>
    <row r="20" spans="1:9" x14ac:dyDescent="0.35">
      <c r="A20" s="1" t="s">
        <v>25</v>
      </c>
      <c r="B20" s="2">
        <v>14</v>
      </c>
      <c r="D20" t="s">
        <v>31</v>
      </c>
    </row>
    <row r="21" spans="1:9" x14ac:dyDescent="0.35">
      <c r="A21" s="1" t="s">
        <v>26</v>
      </c>
      <c r="B21" s="2">
        <v>21</v>
      </c>
    </row>
    <row r="22" spans="1:9" x14ac:dyDescent="0.35">
      <c r="A22" s="1" t="s">
        <v>27</v>
      </c>
      <c r="B22" s="2">
        <v>28</v>
      </c>
      <c r="D22" t="s">
        <v>32</v>
      </c>
      <c r="I22">
        <f>B22/365*I7</f>
        <v>14.498630136986302</v>
      </c>
    </row>
    <row r="23" spans="1:9" x14ac:dyDescent="0.35">
      <c r="A23" s="1" t="s">
        <v>28</v>
      </c>
      <c r="B23" s="2">
        <v>35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Castillo Legal, Sergio</dc:creator>
  <cp:lastModifiedBy>Castillo Legal, Sergio</cp:lastModifiedBy>
  <dcterms:created xsi:type="dcterms:W3CDTF">2023-07-01T21:58:30Z</dcterms:created>
  <dcterms:modified xsi:type="dcterms:W3CDTF">2023-07-03T11:34:34Z</dcterms:modified>
</cp:coreProperties>
</file>