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filterPrivacy="1" defaultThemeVersion="124226"/>
  <xr:revisionPtr revIDLastSave="0" documentId="13_ncr:1_{92841CDB-550C-DE4E-8178-FF3FA0F21BB4}" xr6:coauthVersionLast="47" xr6:coauthVersionMax="47" xr10:uidLastSave="{00000000-0000-0000-0000-000000000000}"/>
  <bookViews>
    <workbookView xWindow="0" yWindow="500" windowWidth="28800" windowHeight="15860" activeTab="2" xr2:uid="{00000000-000D-0000-FFFF-FFFF00000000}"/>
  </bookViews>
  <sheets>
    <sheet name="esercizio 1" sheetId="1" r:id="rId1"/>
    <sheet name="esercizio 2" sheetId="2" r:id="rId2"/>
    <sheet name="extra" sheetId="3" r:id="rId3"/>
  </sheets>
  <definedNames>
    <definedName name="_xlnm._FilterDatabase" localSheetId="0" hidden="1">'esercizio 1'!$B$5:$G$75</definedName>
    <definedName name="_xlchart.v1.0" hidden="1">'esercizio 2'!$J$17:$J$29</definedName>
    <definedName name="_xlchart.v1.1" hidden="1">'esercizio 2'!$K$17:$K$29</definedName>
    <definedName name="_xlchart.v1.10" hidden="1">'esercizio 2'!$J$17:$J$29</definedName>
    <definedName name="_xlchart.v1.11" hidden="1">'esercizio 2'!$K$17:$K$29</definedName>
    <definedName name="_xlchart.v1.12" hidden="1">'esercizio 2'!$J$17:$J$29</definedName>
    <definedName name="_xlchart.v1.13" hidden="1">'esercizio 2'!$K$17:$K$29</definedName>
    <definedName name="_xlchart.v1.14" hidden="1">'esercizio 2'!$J$16:$J$29</definedName>
    <definedName name="_xlchart.v1.15" hidden="1">'esercizio 2'!$K$16:$K$29</definedName>
    <definedName name="_xlchart.v1.16" hidden="1">extra!$I$14:$I$17</definedName>
    <definedName name="_xlchart.v1.17" hidden="1">extra!$J$13</definedName>
    <definedName name="_xlchart.v1.18" hidden="1">extra!$J$14:$J$17</definedName>
    <definedName name="_xlchart.v1.19" hidden="1">extra!$K$13</definedName>
    <definedName name="_xlchart.v1.2" hidden="1">'esercizio 2'!$J$17:$J$29</definedName>
    <definedName name="_xlchart.v1.20" hidden="1">extra!$K$14:$K$17</definedName>
    <definedName name="_xlchart.v1.21" hidden="1">extra!$I$14:$I$17</definedName>
    <definedName name="_xlchart.v1.22" hidden="1">extra!$J$13</definedName>
    <definedName name="_xlchart.v1.23" hidden="1">extra!$J$14:$J$17</definedName>
    <definedName name="_xlchart.v1.24" hidden="1">extra!$K$13</definedName>
    <definedName name="_xlchart.v1.25" hidden="1">extra!$K$14:$K$17</definedName>
    <definedName name="_xlchart.v1.3" hidden="1">'esercizio 2'!$K$17:$K$29</definedName>
    <definedName name="_xlchart.v1.4" hidden="1">'esercizio 2'!$J$17:$J$29</definedName>
    <definedName name="_xlchart.v1.5" hidden="1">'esercizio 2'!$K$17:$K$29</definedName>
    <definedName name="_xlchart.v1.6" hidden="1">'esercizio 2'!$J$17:$J$29</definedName>
    <definedName name="_xlchart.v1.7" hidden="1">'esercizio 2'!$K$17:$K$29</definedName>
    <definedName name="_xlchart.v1.8" hidden="1">'esercizio 2'!$J$17:$J$29</definedName>
    <definedName name="_xlchart.v1.9" hidden="1">'esercizio 2'!$K$17:$K$29</definedName>
    <definedName name="_xlcn.WorksheetConnection_PivorbaseB2G1591" hidden="1">'esercizio 1'!$B$5:$G$162</definedName>
    <definedName name="codici">#REF!</definedName>
    <definedName name="tabella">'esercizio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3" l="1"/>
  <c r="M39" i="3"/>
  <c r="M40" i="3"/>
  <c r="M37" i="3"/>
  <c r="L38" i="3"/>
  <c r="L39" i="3"/>
  <c r="L40" i="3"/>
  <c r="L37" i="3"/>
  <c r="K38" i="3"/>
  <c r="K39" i="3"/>
  <c r="K40" i="3"/>
  <c r="K37" i="3"/>
  <c r="J38" i="3"/>
  <c r="J39" i="3"/>
  <c r="J40" i="3"/>
  <c r="J37" i="3"/>
  <c r="K17" i="3"/>
  <c r="J17" i="3"/>
  <c r="K16" i="3"/>
  <c r="J16" i="3"/>
  <c r="K15" i="3"/>
  <c r="J15" i="3"/>
  <c r="K14" i="3"/>
  <c r="J14" i="3"/>
  <c r="C21" i="2"/>
  <c r="C22" i="2"/>
  <c r="C23" i="2"/>
  <c r="C24" i="2"/>
  <c r="M6" i="1"/>
  <c r="L3" i="1"/>
  <c r="K3" i="1"/>
  <c r="J3" i="1"/>
  <c r="C18" i="2"/>
  <c r="C19" i="2"/>
  <c r="C17" i="2"/>
  <c r="E20" i="2"/>
  <c r="E21" i="2"/>
  <c r="E22" i="2"/>
  <c r="E19" i="2"/>
  <c r="E18" i="2"/>
  <c r="E23" i="2"/>
  <c r="C34" i="2"/>
  <c r="C37" i="2"/>
  <c r="C38" i="2"/>
  <c r="C39" i="2"/>
  <c r="D17" i="2"/>
  <c r="E24" i="2"/>
  <c r="D18" i="2"/>
  <c r="D19" i="2"/>
  <c r="D20" i="2"/>
  <c r="D21" i="2"/>
  <c r="D22" i="2"/>
  <c r="D23" i="2"/>
  <c r="D24" i="2"/>
  <c r="E17" i="2"/>
  <c r="C11" i="2"/>
  <c r="N6" i="1"/>
  <c r="L6" i="1"/>
  <c r="F17" i="2" l="1"/>
  <c r="F24" i="2"/>
  <c r="F18" i="2"/>
  <c r="F22" i="2"/>
  <c r="F19" i="2"/>
  <c r="F23" i="2"/>
  <c r="F21" i="2"/>
  <c r="F20" i="2"/>
  <c r="F26" i="2" l="1"/>
  <c r="F27" i="2" s="1"/>
  <c r="F2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<sst xmlns="http://schemas.openxmlformats.org/spreadsheetml/2006/main" count="1039" uniqueCount="62">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</sst>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44" fontId="7" fillId="0" borderId="1" xfId="0" quotePrefix="1" applyNumberFormat="1" applyFont="1" applyBorder="1"/>
    <xf numFmtId="44" fontId="0" fillId="0" borderId="0" xfId="0" applyNumberFormat="1"/>
    <xf numFmtId="0" fontId="7" fillId="0" borderId="0" xfId="0" quotePrefix="1" applyFont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44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2" fillId="6" borderId="11" xfId="0" applyFont="1" applyFill="1" applyBorder="1" applyAlignment="1">
      <alignment horizontal="center" vertical="center" wrapText="1"/>
    </xf>
    <xf numFmtId="44" fontId="0" fillId="6" borderId="11" xfId="0" applyNumberForma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4" fontId="0" fillId="7" borderId="11" xfId="0" applyNumberForma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0" fillId="7" borderId="4" xfId="0" applyNumberForma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44" fontId="0" fillId="8" borderId="4" xfId="0" applyNumberFormat="1" applyFill="1" applyBorder="1" applyAlignment="1">
      <alignment horizontal="center" vertical="center"/>
    </xf>
    <xf numFmtId="44" fontId="0" fillId="8" borderId="11" xfId="0" applyNumberForma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wrapText="1"/>
    </xf>
    <xf numFmtId="44" fontId="0" fillId="9" borderId="4" xfId="0" applyNumberFormat="1" applyFill="1" applyBorder="1" applyAlignment="1">
      <alignment horizontal="center" vertical="center"/>
    </xf>
    <xf numFmtId="44" fontId="0" fillId="9" borderId="11" xfId="0" applyNumberForma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44" fontId="0" fillId="10" borderId="4" xfId="0" applyNumberFormat="1" applyFill="1" applyBorder="1" applyAlignment="1">
      <alignment horizontal="center" vertical="center"/>
    </xf>
    <xf numFmtId="44" fontId="0" fillId="10" borderId="11" xfId="0" applyNumberFormat="1" applyFill="1" applyBorder="1" applyAlignment="1">
      <alignment horizontal="center" vertical="center"/>
    </xf>
    <xf numFmtId="0" fontId="2" fillId="0" borderId="0" xfId="0" applyFont="1"/>
  </cellXfs>
  <cellStyles count="3">
    <cellStyle name="Euro" xfId="2" xr:uid="{EED08BA2-0635-5E4B-900D-FB8A3E24F97D}"/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colors>
    <mruColors>
      <color rgb="FFA9D3E4"/>
      <color rgb="FFD5B1B9"/>
      <color rgb="FF94A8D2"/>
      <color rgb="FFABC2E2"/>
      <color rgb="FFE8CBB8"/>
      <color rgb="FF4F89D3"/>
      <color rgb="FF8CACD7"/>
      <color rgb="FFB65707"/>
      <color rgb="FF8064A2"/>
      <color rgb="FF4A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Prezzo unitario per modello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56-1A42-A1FD-DECCB1C818D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D56-1A42-A1FD-DECCB1C818D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56-1A42-A1FD-DECCB1C818D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D56-1A42-A1FD-DECCB1C818D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56-1A42-A1FD-DECCB1C818D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D56-1A42-A1FD-DECCB1C818D4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56-1A42-A1FD-DECCB1C818D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D56-1A42-A1FD-DECCB1C818D4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56-1A42-A1FD-DECCB1C818D4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D56-1A42-A1FD-DECCB1C818D4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56-1A42-A1FD-DECCB1C818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D56-1A42-A1FD-DECCB1C818D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D56-1A42-A1FD-DECCB1C818D4}"/>
              </c:ext>
            </c:extLst>
          </c:dPt>
          <c:dLbls>
            <c:dLbl>
              <c:idx val="0"/>
              <c:layout>
                <c:manualLayout>
                  <c:x val="0.12152420185375894"/>
                  <c:y val="-5.2539404553415062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56-1A42-A1FD-DECCB1C818D4}"/>
                </c:ext>
              </c:extLst>
            </c:dLbl>
            <c:dLbl>
              <c:idx val="1"/>
              <c:layout>
                <c:manualLayout>
                  <c:x val="0.11740473738414006"/>
                  <c:y val="3.5026269702276708E-3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56-1A42-A1FD-DECCB1C818D4}"/>
                </c:ext>
              </c:extLst>
            </c:dLbl>
            <c:dLbl>
              <c:idx val="2"/>
              <c:layout>
                <c:manualLayout>
                  <c:x val="9.6807415036045313E-2"/>
                  <c:y val="7.7057793345008757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56-1A42-A1FD-DECCB1C818D4}"/>
                </c:ext>
              </c:extLst>
            </c:dLbl>
            <c:dLbl>
              <c:idx val="3"/>
              <c:layout>
                <c:manualLayout>
                  <c:x val="8.0329557157569523E-2"/>
                  <c:y val="9.8073555166374657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56-1A42-A1FD-DECCB1C818D4}"/>
                </c:ext>
              </c:extLst>
            </c:dLbl>
            <c:dLbl>
              <c:idx val="4"/>
              <c:layout>
                <c:manualLayout>
                  <c:x val="-2.8836251287332724E-2"/>
                  <c:y val="0.11558669001751301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56-1A42-A1FD-DECCB1C818D4}"/>
                </c:ext>
              </c:extLst>
            </c:dLbl>
            <c:dLbl>
              <c:idx val="5"/>
              <c:layout>
                <c:manualLayout>
                  <c:x val="-0.10710607621009269"/>
                  <c:y val="9.106830122591931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56-1A42-A1FD-DECCB1C818D4}"/>
                </c:ext>
              </c:extLst>
            </c:dLbl>
            <c:dLbl>
              <c:idx val="6"/>
              <c:layout>
                <c:manualLayout>
                  <c:x val="-0.13594232749742532"/>
                  <c:y val="5.9544658493870403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56-1A42-A1FD-DECCB1C818D4}"/>
                </c:ext>
              </c:extLst>
            </c:dLbl>
            <c:dLbl>
              <c:idx val="7"/>
              <c:layout>
                <c:manualLayout>
                  <c:x val="-0.13800205973223484"/>
                  <c:y val="1.7513134851138354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56-1A42-A1FD-DECCB1C818D4}"/>
                </c:ext>
              </c:extLst>
            </c:dLbl>
            <c:dLbl>
              <c:idx val="8"/>
              <c:layout>
                <c:manualLayout>
                  <c:x val="-0.13594232749742532"/>
                  <c:y val="-3.5026269702276708E-3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56-1A42-A1FD-DECCB1C818D4}"/>
                </c:ext>
              </c:extLst>
            </c:dLbl>
            <c:dLbl>
              <c:idx val="9"/>
              <c:layout>
                <c:manualLayout>
                  <c:x val="-0.12770339855818746"/>
                  <c:y val="-3.1523642732049037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56-1A42-A1FD-DECCB1C818D4}"/>
                </c:ext>
              </c:extLst>
            </c:dLbl>
            <c:dLbl>
              <c:idx val="10"/>
              <c:layout>
                <c:manualLayout>
                  <c:x val="-0.12770339855818744"/>
                  <c:y val="-5.6042031523642732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D56-1A42-A1FD-DECCB1C818D4}"/>
                </c:ext>
              </c:extLst>
            </c:dLbl>
            <c:dLbl>
              <c:idx val="11"/>
              <c:layout>
                <c:manualLayout>
                  <c:x val="-0.10298661174047374"/>
                  <c:y val="-9.106830122591944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D56-1A42-A1FD-DECCB1C818D4}"/>
                </c:ext>
              </c:extLst>
            </c:dLbl>
            <c:dLbl>
              <c:idx val="12"/>
              <c:layout>
                <c:manualLayout>
                  <c:x val="3.9134912461379942E-2"/>
                  <c:y val="-0.11208406304728546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D56-1A42-A1FD-DECCB1C818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'esercizio 2'!$J$17:$J$29</c:f>
              <c:strCache>
                <c:ptCount val="13"/>
                <c:pt idx="0">
                  <c:v>DIABLO</c:v>
                </c:pt>
                <c:pt idx="1">
                  <c:v>EVIL</c:v>
                </c:pt>
                <c:pt idx="2">
                  <c:v>MONO</c:v>
                </c:pt>
                <c:pt idx="3">
                  <c:v>EVOL</c:v>
                </c:pt>
                <c:pt idx="4">
                  <c:v>ROUTER</c:v>
                </c:pt>
                <c:pt idx="5">
                  <c:v>FOCUS</c:v>
                </c:pt>
                <c:pt idx="6">
                  <c:v>MAIMED</c:v>
                </c:pt>
                <c:pt idx="7">
                  <c:v>FRONT</c:v>
                </c:pt>
                <c:pt idx="8">
                  <c:v>CARGO</c:v>
                </c:pt>
                <c:pt idx="9">
                  <c:v>FRANK</c:v>
                </c:pt>
                <c:pt idx="10">
                  <c:v>SLOGAN</c:v>
                </c:pt>
                <c:pt idx="11">
                  <c:v>PRISON</c:v>
                </c:pt>
                <c:pt idx="12">
                  <c:v>SOLID</c:v>
                </c:pt>
              </c:strCache>
            </c:strRef>
          </c:cat>
          <c:val>
            <c:numRef>
              <c:f>'esercizio 2'!$K$17:$K$29</c:f>
              <c:numCache>
                <c:formatCode>_-"€"\ * #,##0.00_-;\-"€"\ * #,##0.00_-;_-"€"\ * "-"??_-;_-@_-</c:formatCode>
                <c:ptCount val="13"/>
                <c:pt idx="0">
                  <c:v>578</c:v>
                </c:pt>
                <c:pt idx="1">
                  <c:v>620</c:v>
                </c:pt>
                <c:pt idx="2">
                  <c:v>261.5</c:v>
                </c:pt>
                <c:pt idx="3">
                  <c:v>214</c:v>
                </c:pt>
                <c:pt idx="4">
                  <c:v>187</c:v>
                </c:pt>
                <c:pt idx="5">
                  <c:v>299</c:v>
                </c:pt>
                <c:pt idx="6">
                  <c:v>158.5</c:v>
                </c:pt>
                <c:pt idx="7">
                  <c:v>183.5</c:v>
                </c:pt>
                <c:pt idx="8">
                  <c:v>168</c:v>
                </c:pt>
                <c:pt idx="9">
                  <c:v>140.5</c:v>
                </c:pt>
                <c:pt idx="10">
                  <c:v>197</c:v>
                </c:pt>
                <c:pt idx="11">
                  <c:v>230</c:v>
                </c:pt>
                <c:pt idx="12">
                  <c:v>195.5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6-1A42-A1FD-DECCB1C818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Fatturato per regione e categoria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extra!$J$13</c:f>
              <c:strCache>
                <c:ptCount val="1"/>
                <c:pt idx="0">
                  <c:v>Cancelleria</c:v>
                </c:pt>
              </c:strCache>
            </c:strRef>
          </c:tx>
          <c:spPr>
            <a:gradFill>
              <a:gsLst>
                <a:gs pos="50000">
                  <a:srgbClr val="4F89D3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extra!$I$14:$I$17</c:f>
              <c:strCache>
                <c:ptCount val="4"/>
                <c:pt idx="0">
                  <c:v>Lombardia</c:v>
                </c:pt>
                <c:pt idx="1">
                  <c:v>Friuli</c:v>
                </c:pt>
                <c:pt idx="2">
                  <c:v>Veneto</c:v>
                </c:pt>
                <c:pt idx="3">
                  <c:v>Trentino</c:v>
                </c:pt>
              </c:strCache>
            </c:strRef>
          </c:cat>
          <c:val>
            <c:numRef>
              <c:f>extra!$J$14:$J$17</c:f>
              <c:numCache>
                <c:formatCode>_("€"* #,##0.00_);_("€"* \(#,##0.00\);_("€"* "-"??_);_(@_)</c:formatCode>
                <c:ptCount val="4"/>
                <c:pt idx="0">
                  <c:v>42563</c:v>
                </c:pt>
                <c:pt idx="1">
                  <c:v>59945</c:v>
                </c:pt>
                <c:pt idx="2">
                  <c:v>101035</c:v>
                </c:pt>
                <c:pt idx="3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9-6E48-9F15-22295C1FB1F5}"/>
            </c:ext>
          </c:extLst>
        </c:ser>
        <c:ser>
          <c:idx val="1"/>
          <c:order val="1"/>
          <c:tx>
            <c:strRef>
              <c:f>extra!$K$13</c:f>
              <c:strCache>
                <c:ptCount val="1"/>
                <c:pt idx="0">
                  <c:v>Informatica</c:v>
                </c:pt>
              </c:strCache>
            </c:strRef>
          </c:tx>
          <c:spPr>
            <a:gradFill>
              <a:gsLst>
                <a:gs pos="50000">
                  <a:srgbClr val="8CACD7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extra!$I$14:$I$17</c:f>
              <c:strCache>
                <c:ptCount val="4"/>
                <c:pt idx="0">
                  <c:v>Lombardia</c:v>
                </c:pt>
                <c:pt idx="1">
                  <c:v>Friuli</c:v>
                </c:pt>
                <c:pt idx="2">
                  <c:v>Veneto</c:v>
                </c:pt>
                <c:pt idx="3">
                  <c:v>Trentino</c:v>
                </c:pt>
              </c:strCache>
            </c:strRef>
          </c:cat>
          <c:val>
            <c:numRef>
              <c:f>extra!$K$14:$K$17</c:f>
              <c:numCache>
                <c:formatCode>_("€"* #,##0.00_);_("€"* \(#,##0.00\);_("€"* "-"??_);_(@_)</c:formatCode>
                <c:ptCount val="4"/>
                <c:pt idx="0">
                  <c:v>77644</c:v>
                </c:pt>
                <c:pt idx="1">
                  <c:v>87660</c:v>
                </c:pt>
                <c:pt idx="2">
                  <c:v>91090</c:v>
                </c:pt>
                <c:pt idx="3">
                  <c:v>23032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9-6E48-9F15-22295C1FB1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76799312"/>
        <c:axId val="276574848"/>
      </c:barChart>
      <c:catAx>
        <c:axId val="2767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6574848"/>
        <c:crosses val="autoZero"/>
        <c:auto val="1"/>
        <c:lblAlgn val="ctr"/>
        <c:lblOffset val="100"/>
        <c:noMultiLvlLbl val="0"/>
      </c:catAx>
      <c:valAx>
        <c:axId val="2765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67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dei venditori per Regione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extra!$J$36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E8CBB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extra!$I$37:$I$40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extra!$J$37:$J$40</c:f>
              <c:numCache>
                <c:formatCode>_("€"* #,##0.00_);_("€"* \(#,##0.00\);_("€"* "-"??_);_(@_)</c:formatCode>
                <c:ptCount val="4"/>
                <c:pt idx="0">
                  <c:v>39950</c:v>
                </c:pt>
                <c:pt idx="1">
                  <c:v>9377</c:v>
                </c:pt>
                <c:pt idx="2">
                  <c:v>32920</c:v>
                </c:pt>
                <c:pt idx="3">
                  <c:v>37960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B-B847-BF93-AAE684637C61}"/>
            </c:ext>
          </c:extLst>
        </c:ser>
        <c:ser>
          <c:idx val="1"/>
          <c:order val="1"/>
          <c:tx>
            <c:strRef>
              <c:f>extra!$K$36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ABC2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extra!$I$37:$I$40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extra!$K$37:$K$40</c:f>
              <c:numCache>
                <c:formatCode>_("€"* #,##0.00_);_("€"* \(#,##0.00\);_("€"* "-"??_);_(@_)</c:formatCode>
                <c:ptCount val="4"/>
                <c:pt idx="0">
                  <c:v>70478</c:v>
                </c:pt>
                <c:pt idx="1">
                  <c:v>31038</c:v>
                </c:pt>
                <c:pt idx="2">
                  <c:v>50435</c:v>
                </c:pt>
                <c:pt idx="3">
                  <c:v>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B-B847-BF93-AAE684637C61}"/>
            </c:ext>
          </c:extLst>
        </c:ser>
        <c:ser>
          <c:idx val="2"/>
          <c:order val="2"/>
          <c:tx>
            <c:strRef>
              <c:f>extra!$L$36</c:f>
              <c:strCache>
                <c:ptCount val="1"/>
                <c:pt idx="0">
                  <c:v>Friuli</c:v>
                </c:pt>
              </c:strCache>
            </c:strRef>
          </c:tx>
          <c:spPr>
            <a:solidFill>
              <a:srgbClr val="94A8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extra!$I$37:$I$40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extra!$L$37:$L$40</c:f>
              <c:numCache>
                <c:formatCode>_("€"* #,##0.00_);_("€"* \(#,##0.00\);_("€"* "-"??_);_(@_)</c:formatCode>
                <c:ptCount val="4"/>
                <c:pt idx="0">
                  <c:v>46700</c:v>
                </c:pt>
                <c:pt idx="1">
                  <c:v>45120</c:v>
                </c:pt>
                <c:pt idx="2">
                  <c:v>11755</c:v>
                </c:pt>
                <c:pt idx="3">
                  <c:v>44030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B-B847-BF93-AAE684637C61}"/>
            </c:ext>
          </c:extLst>
        </c:ser>
        <c:ser>
          <c:idx val="3"/>
          <c:order val="3"/>
          <c:tx>
            <c:strRef>
              <c:f>extra!$M$36</c:f>
              <c:strCache>
                <c:ptCount val="1"/>
                <c:pt idx="0">
                  <c:v>Trentino</c:v>
                </c:pt>
              </c:strCache>
            </c:strRef>
          </c:tx>
          <c:spPr>
            <a:solidFill>
              <a:srgbClr val="D5B1B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extra!$I$37:$I$40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extra!$M$37:$M$40</c:f>
              <c:numCache>
                <c:formatCode>_("€"* #,##0.00_);_("€"* \(#,##0.00\);_("€"* "-"??_);_(@_)</c:formatCode>
                <c:ptCount val="4"/>
                <c:pt idx="0">
                  <c:v>12840</c:v>
                </c:pt>
                <c:pt idx="1">
                  <c:v>0</c:v>
                </c:pt>
                <c:pt idx="2">
                  <c:v>3700</c:v>
                </c:pt>
                <c:pt idx="3">
                  <c:v>11192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B-B847-BF93-AAE684637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6799312"/>
        <c:axId val="276574848"/>
      </c:barChart>
      <c:catAx>
        <c:axId val="2767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6574848"/>
        <c:crosses val="autoZero"/>
        <c:auto val="1"/>
        <c:lblAlgn val="ctr"/>
        <c:lblOffset val="100"/>
        <c:noMultiLvlLbl val="0"/>
      </c:catAx>
      <c:valAx>
        <c:axId val="276574848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2767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DBAD421-53DF-114A-9692-722433940EF0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E0CC185E-865F-A84C-891E-6ED8269168BC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2</xdr:col>
      <xdr:colOff>6350</xdr:colOff>
      <xdr:row>30</xdr:row>
      <xdr:rowOff>6350</xdr:rowOff>
    </xdr:from>
    <xdr:to>
      <xdr:col>5</xdr:col>
      <xdr:colOff>304800</xdr:colOff>
      <xdr:row>49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20E238-388B-7537-BBEF-A66BB9EED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6350</xdr:rowOff>
    </xdr:from>
    <xdr:to>
      <xdr:col>18</xdr:col>
      <xdr:colOff>0</xdr:colOff>
      <xdr:row>22</xdr:row>
      <xdr:rowOff>4170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14B0A94-890C-3C8A-F08E-C00DBDE0F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19050</xdr:rowOff>
    </xdr:from>
    <xdr:to>
      <xdr:col>20</xdr:col>
      <xdr:colOff>12700</xdr:colOff>
      <xdr:row>45</xdr:row>
      <xdr:rowOff>16870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C25A575-53F9-8F4A-9392-DD8AE60D7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opLeftCell="A2" zoomScale="110" zoomScaleNormal="110" workbookViewId="0">
      <selection activeCell="I6" sqref="I6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2" bestFit="1" customWidth="1"/>
    <col min="11" max="11" width="11.1640625" bestFit="1" customWidth="1"/>
    <col min="12" max="12" width="10.1640625" bestFit="1" customWidth="1"/>
    <col min="14" max="14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3</v>
      </c>
      <c r="J3" s="9">
        <f>SUMIF($C$5:$C$162,$I$3,$G$5:$G$162)</f>
        <v>169968</v>
      </c>
      <c r="K3" s="2">
        <f>COUNTIF($C$5:$C$162,$I$3)</f>
        <v>43</v>
      </c>
      <c r="L3" s="9">
        <f>AVERAGEIF($C$6:$C$162,$I$3,$G$6:$G$162)</f>
        <v>3952.7441860465115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9">
        <f>SUMIFS($G$6:$G$162,$C$6:$C$162,$I$6,$D$6:$D$162,$J$6,$E$6:$E$162,$K$6)</f>
        <v>6288</v>
      </c>
      <c r="M6" s="10">
        <f>COUNTIFS($C$6:$C$162,$I$6,$D$6:$D$162,$J$6,$E$6:$E$162,$K$6)</f>
        <v>5</v>
      </c>
      <c r="N6" s="9">
        <f>AVERAGEIFS($G$6:$G$162,$C$6:$C$162,$I$6,$D$6:$D$162,$J$6,$E$6:$E$162,$K$6)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B3CA-23B6-444C-86EE-C2A0D11D450F}">
  <dimension ref="B10:M39"/>
  <sheetViews>
    <sheetView topLeftCell="A15" workbookViewId="0">
      <selection activeCell="H40" sqref="H40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 t="shared" ref="C17:C24" si="0">IFERROR(VLOOKUP(B17,$H$17:$K$29,2,FALSE),"")&amp;" "&amp;IFERROR(VLOOKUP(B17,$H$17:$K$29,3,FALSE),"")</f>
        <v>Snowboard EVIL</v>
      </c>
      <c r="D17" s="2">
        <f ca="1">IF(B17="","",RANDBETWEEN(1,10))</f>
        <v>10</v>
      </c>
      <c r="E17" s="30">
        <f t="shared" ref="E17:E24" si="1">IFERROR(VLOOKUP(B17,$H$17:$K$29,4,FALSE),"")</f>
        <v>620</v>
      </c>
      <c r="F17" s="30">
        <f t="shared" ref="F17:F19" ca="1" si="2">IFERROR(D17*E17,"")</f>
        <v>6200</v>
      </c>
      <c r="H17" s="23" t="s">
        <v>30</v>
      </c>
      <c r="I17" s="24" t="s">
        <v>31</v>
      </c>
      <c r="J17" s="8" t="s">
        <v>32</v>
      </c>
      <c r="K17" s="4">
        <v>578</v>
      </c>
    </row>
    <row r="18" spans="2:13" s="25" customFormat="1" ht="16" x14ac:dyDescent="0.2">
      <c r="B18" s="20" t="s">
        <v>33</v>
      </c>
      <c r="C18" s="21" t="str">
        <f t="shared" si="0"/>
        <v>Giacche Snowboard ROUTER</v>
      </c>
      <c r="D18" s="2">
        <f t="shared" ref="D18:D24" ca="1" si="3">IF(B18="","",RANDBETWEEN(1,10))</f>
        <v>3</v>
      </c>
      <c r="E18" s="30">
        <f t="shared" si="1"/>
        <v>187</v>
      </c>
      <c r="F18" s="30">
        <f t="shared" ca="1" si="2"/>
        <v>561</v>
      </c>
      <c r="G18"/>
      <c r="H18" s="23" t="s">
        <v>29</v>
      </c>
      <c r="I18" s="24" t="s">
        <v>31</v>
      </c>
      <c r="J18" s="8" t="s">
        <v>34</v>
      </c>
      <c r="K18" s="4">
        <v>620</v>
      </c>
      <c r="L18"/>
      <c r="M18"/>
    </row>
    <row r="19" spans="2:13" s="25" customFormat="1" ht="16" x14ac:dyDescent="0.2">
      <c r="B19" s="20" t="s">
        <v>35</v>
      </c>
      <c r="C19" s="21" t="str">
        <f t="shared" si="0"/>
        <v>Giacche Snowboard MAIMED</v>
      </c>
      <c r="D19" s="2">
        <f t="shared" ca="1" si="3"/>
        <v>3</v>
      </c>
      <c r="E19" s="30">
        <f t="shared" si="1"/>
        <v>158.5</v>
      </c>
      <c r="F19" s="30">
        <f t="shared" ca="1" si="2"/>
        <v>475.5</v>
      </c>
      <c r="G19"/>
      <c r="H19" s="23" t="s">
        <v>36</v>
      </c>
      <c r="I19" s="24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6"/>
      <c r="C20" s="21"/>
      <c r="D20" s="2" t="str">
        <f t="shared" ca="1" si="3"/>
        <v/>
      </c>
      <c r="E20" s="30" t="str">
        <f t="shared" si="1"/>
        <v/>
      </c>
      <c r="F20" s="30" t="str">
        <f ca="1">IFERROR(D20*E20,"")</f>
        <v/>
      </c>
      <c r="H20" s="23" t="s">
        <v>39</v>
      </c>
      <c r="I20" s="24" t="s">
        <v>37</v>
      </c>
      <c r="J20" s="8" t="s">
        <v>40</v>
      </c>
      <c r="K20" s="4">
        <v>214</v>
      </c>
    </row>
    <row r="21" spans="2:13" ht="16" x14ac:dyDescent="0.2">
      <c r="B21" s="26"/>
      <c r="C21" s="21" t="str">
        <f t="shared" si="0"/>
        <v xml:space="preserve"> </v>
      </c>
      <c r="D21" s="2" t="str">
        <f t="shared" ca="1" si="3"/>
        <v/>
      </c>
      <c r="E21" s="30" t="str">
        <f t="shared" si="1"/>
        <v/>
      </c>
      <c r="F21" s="30" t="str">
        <f t="shared" ref="F21:F24" ca="1" si="4">IFERROR(D21*E21,"")</f>
        <v/>
      </c>
      <c r="G21" s="27"/>
      <c r="H21" s="23" t="s">
        <v>33</v>
      </c>
      <c r="I21" s="24" t="s">
        <v>37</v>
      </c>
      <c r="J21" s="8" t="s">
        <v>41</v>
      </c>
      <c r="K21" s="4">
        <v>187</v>
      </c>
      <c r="L21" s="27"/>
      <c r="M21" s="27"/>
    </row>
    <row r="22" spans="2:13" ht="16" x14ac:dyDescent="0.2">
      <c r="B22" s="26"/>
      <c r="C22" s="21" t="str">
        <f t="shared" si="0"/>
        <v xml:space="preserve"> </v>
      </c>
      <c r="D22" s="2" t="str">
        <f t="shared" ca="1" si="3"/>
        <v/>
      </c>
      <c r="E22" s="30" t="str">
        <f t="shared" si="1"/>
        <v/>
      </c>
      <c r="F22" s="30" t="str">
        <f t="shared" ca="1" si="4"/>
        <v/>
      </c>
      <c r="G22" s="27"/>
      <c r="H22" s="23" t="s">
        <v>42</v>
      </c>
      <c r="I22" s="24" t="s">
        <v>37</v>
      </c>
      <c r="J22" s="8" t="s">
        <v>43</v>
      </c>
      <c r="K22" s="4">
        <v>299</v>
      </c>
    </row>
    <row r="23" spans="2:13" ht="16" x14ac:dyDescent="0.2">
      <c r="B23" s="26"/>
      <c r="C23" s="21" t="str">
        <f t="shared" si="0"/>
        <v xml:space="preserve"> </v>
      </c>
      <c r="D23" s="2" t="str">
        <f t="shared" ca="1" si="3"/>
        <v/>
      </c>
      <c r="E23" s="30" t="str">
        <f t="shared" si="1"/>
        <v/>
      </c>
      <c r="F23" s="30" t="str">
        <f t="shared" ca="1" si="4"/>
        <v/>
      </c>
      <c r="G23" s="27"/>
      <c r="H23" s="23" t="s">
        <v>35</v>
      </c>
      <c r="I23" s="24" t="s">
        <v>37</v>
      </c>
      <c r="J23" s="8" t="s">
        <v>44</v>
      </c>
      <c r="K23" s="4">
        <v>158.5</v>
      </c>
    </row>
    <row r="24" spans="2:13" ht="16" x14ac:dyDescent="0.2">
      <c r="B24" s="26"/>
      <c r="C24" s="21" t="str">
        <f t="shared" si="0"/>
        <v xml:space="preserve"> </v>
      </c>
      <c r="D24" s="2" t="str">
        <f t="shared" ca="1" si="3"/>
        <v/>
      </c>
      <c r="E24" s="30" t="str">
        <f t="shared" si="1"/>
        <v/>
      </c>
      <c r="F24" s="30" t="str">
        <f t="shared" ca="1" si="4"/>
        <v/>
      </c>
      <c r="G24" s="27"/>
      <c r="H24" s="23" t="s">
        <v>45</v>
      </c>
      <c r="I24" s="24" t="s">
        <v>46</v>
      </c>
      <c r="J24" s="8" t="s">
        <v>47</v>
      </c>
      <c r="K24" s="4">
        <v>183.5</v>
      </c>
    </row>
    <row r="25" spans="2:13" ht="16" x14ac:dyDescent="0.2">
      <c r="G25" s="27"/>
      <c r="H25" s="23" t="s">
        <v>48</v>
      </c>
      <c r="I25" s="24" t="s">
        <v>46</v>
      </c>
      <c r="J25" s="8" t="s">
        <v>49</v>
      </c>
      <c r="K25" s="4">
        <v>168</v>
      </c>
    </row>
    <row r="26" spans="2:13" ht="16" x14ac:dyDescent="0.2">
      <c r="E26" s="28" t="s">
        <v>50</v>
      </c>
      <c r="F26" s="22">
        <f ca="1">SUM(F17:F24)</f>
        <v>7236.5</v>
      </c>
      <c r="G26" s="27"/>
      <c r="H26" s="23" t="s">
        <v>51</v>
      </c>
      <c r="I26" s="24" t="s">
        <v>46</v>
      </c>
      <c r="J26" s="8" t="s">
        <v>52</v>
      </c>
      <c r="K26" s="4">
        <v>140.5</v>
      </c>
    </row>
    <row r="27" spans="2:13" ht="16" x14ac:dyDescent="0.2">
      <c r="D27" s="14"/>
      <c r="E27" s="28" t="s">
        <v>53</v>
      </c>
      <c r="F27" s="22">
        <f ca="1">F26*22%</f>
        <v>1592.03</v>
      </c>
      <c r="G27" s="14"/>
      <c r="H27" s="23" t="s">
        <v>54</v>
      </c>
      <c r="I27" s="24" t="s">
        <v>55</v>
      </c>
      <c r="J27" s="8" t="s">
        <v>56</v>
      </c>
      <c r="K27" s="4">
        <v>197</v>
      </c>
    </row>
    <row r="28" spans="2:13" x14ac:dyDescent="0.2">
      <c r="G28" s="14"/>
      <c r="H28" s="23" t="s">
        <v>57</v>
      </c>
      <c r="I28" s="24" t="s">
        <v>55</v>
      </c>
      <c r="J28" s="8" t="s">
        <v>58</v>
      </c>
      <c r="K28" s="4">
        <v>230</v>
      </c>
    </row>
    <row r="29" spans="2:13" ht="16" x14ac:dyDescent="0.2">
      <c r="E29" s="60" t="s">
        <v>59</v>
      </c>
      <c r="F29" s="22">
        <f ca="1">SUM(F26:F27)</f>
        <v>8828.5300000000007</v>
      </c>
      <c r="G29" s="14"/>
      <c r="H29" s="23" t="s">
        <v>60</v>
      </c>
      <c r="I29" s="24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2" spans="2:13" ht="16" x14ac:dyDescent="0.2">
      <c r="C32" s="32"/>
      <c r="E32" s="31"/>
    </row>
    <row r="34" spans="3:7" x14ac:dyDescent="0.2">
      <c r="C34" t="str">
        <f t="shared" ref="C31:C34" si="5">IF(B24="","",VLOOKUP(B24,$H$17:$K$29,2,FALSE)&amp;" "&amp;VLOOKUP(B24,$H$17:$K$29,3,FALSE))</f>
        <v/>
      </c>
      <c r="G34" s="29"/>
    </row>
    <row r="37" spans="3:7" x14ac:dyDescent="0.2">
      <c r="C37" t="str">
        <f t="shared" ref="C37:C39" si="6">IF(B23="",IFERROR(VLOOKUP(B22,$H$17:$K$29,2,FALSE),"")&amp;" "&amp;IFERROR(VLOOKUP(B22,$H$17:$K$29,3,FALSE),""),"")</f>
        <v xml:space="preserve"> </v>
      </c>
    </row>
    <row r="38" spans="3:7" x14ac:dyDescent="0.2">
      <c r="C38" t="str">
        <f t="shared" si="6"/>
        <v xml:space="preserve"> </v>
      </c>
    </row>
    <row r="39" spans="3:7" x14ac:dyDescent="0.2">
      <c r="C39" t="str">
        <f t="shared" si="6"/>
        <v xml:space="preserve"> </v>
      </c>
    </row>
  </sheetData>
  <dataValidations disablePrompts="1" count="1">
    <dataValidation type="list" allowBlank="1" showInputMessage="1" showErrorMessage="1" sqref="D12:D14" xr:uid="{6C7143B5-B2CB-8342-8E2E-4C2DBDBB2F54}">
      <formula1>"C1,C2,C3,C4,C5"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3C71-4CD3-2F45-85E2-92CFCFA2E19F}">
  <dimension ref="A1:U158"/>
  <sheetViews>
    <sheetView tabSelected="1" topLeftCell="F13" zoomScaleNormal="100" workbookViewId="0">
      <selection activeCell="N28" sqref="N28"/>
    </sheetView>
  </sheetViews>
  <sheetFormatPr baseColWidth="10" defaultRowHeight="15" x14ac:dyDescent="0.2"/>
  <cols>
    <col min="1" max="1" width="23.5" bestFit="1" customWidth="1"/>
    <col min="6" max="6" width="12.83203125" customWidth="1"/>
    <col min="9" max="9" width="14.33203125" customWidth="1"/>
    <col min="10" max="10" width="12.6640625" customWidth="1"/>
    <col min="11" max="11" width="12" customWidth="1"/>
    <col min="12" max="13" width="12.6640625" customWidth="1"/>
  </cols>
  <sheetData>
    <row r="1" spans="1:19" ht="28" x14ac:dyDescent="0.2">
      <c r="A1" s="5" t="s">
        <v>14</v>
      </c>
      <c r="B1" s="5" t="s">
        <v>0</v>
      </c>
      <c r="C1" s="5" t="s">
        <v>4</v>
      </c>
      <c r="D1" s="5" t="s">
        <v>11</v>
      </c>
      <c r="E1" s="5" t="s">
        <v>15</v>
      </c>
      <c r="F1" s="5" t="s">
        <v>9</v>
      </c>
    </row>
    <row r="2" spans="1:19" x14ac:dyDescent="0.2">
      <c r="A2" s="1">
        <v>44008</v>
      </c>
      <c r="B2" s="2" t="s">
        <v>3</v>
      </c>
      <c r="C2" s="3" t="s">
        <v>7</v>
      </c>
      <c r="D2" s="3" t="s">
        <v>13</v>
      </c>
      <c r="E2" s="2">
        <v>4</v>
      </c>
      <c r="F2" s="4">
        <v>750</v>
      </c>
    </row>
    <row r="3" spans="1:19" x14ac:dyDescent="0.2">
      <c r="A3" s="1">
        <v>44008</v>
      </c>
      <c r="B3" s="2" t="s">
        <v>2</v>
      </c>
      <c r="C3" s="3" t="s">
        <v>6</v>
      </c>
      <c r="D3" s="3" t="s">
        <v>13</v>
      </c>
      <c r="E3" s="2">
        <v>5</v>
      </c>
      <c r="F3" s="4">
        <v>280</v>
      </c>
    </row>
    <row r="4" spans="1:19" x14ac:dyDescent="0.2">
      <c r="A4" s="1">
        <v>44008</v>
      </c>
      <c r="B4" s="2" t="s">
        <v>2</v>
      </c>
      <c r="C4" s="3" t="s">
        <v>5</v>
      </c>
      <c r="D4" s="3" t="s">
        <v>13</v>
      </c>
      <c r="E4" s="2">
        <v>4</v>
      </c>
      <c r="F4" s="4">
        <v>1650</v>
      </c>
    </row>
    <row r="5" spans="1:19" x14ac:dyDescent="0.2">
      <c r="A5" s="1">
        <v>44011</v>
      </c>
      <c r="B5" s="2" t="s">
        <v>3</v>
      </c>
      <c r="C5" s="3" t="s">
        <v>7</v>
      </c>
      <c r="D5" s="3" t="s">
        <v>12</v>
      </c>
      <c r="E5" s="2">
        <v>2</v>
      </c>
      <c r="F5" s="4">
        <v>2240</v>
      </c>
    </row>
    <row r="6" spans="1:19" x14ac:dyDescent="0.2">
      <c r="A6" s="1">
        <v>44011</v>
      </c>
      <c r="B6" s="2" t="s">
        <v>1</v>
      </c>
      <c r="C6" s="3" t="s">
        <v>7</v>
      </c>
      <c r="D6" s="3" t="s">
        <v>12</v>
      </c>
      <c r="E6" s="2">
        <v>2</v>
      </c>
      <c r="F6" s="4">
        <v>10160</v>
      </c>
    </row>
    <row r="7" spans="1:19" x14ac:dyDescent="0.2">
      <c r="A7" s="1">
        <v>44011</v>
      </c>
      <c r="B7" s="2" t="s">
        <v>2</v>
      </c>
      <c r="C7" s="3" t="s">
        <v>6</v>
      </c>
      <c r="D7" s="3" t="s">
        <v>13</v>
      </c>
      <c r="E7" s="2">
        <v>3</v>
      </c>
      <c r="F7" s="4">
        <v>302</v>
      </c>
      <c r="H7" s="33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</row>
    <row r="8" spans="1:19" x14ac:dyDescent="0.2">
      <c r="A8" s="1">
        <v>44011</v>
      </c>
      <c r="B8" s="2" t="s">
        <v>2</v>
      </c>
      <c r="C8" s="3" t="s">
        <v>7</v>
      </c>
      <c r="D8" s="3" t="s">
        <v>13</v>
      </c>
      <c r="E8" s="2">
        <v>5</v>
      </c>
      <c r="F8" s="4">
        <v>840</v>
      </c>
      <c r="H8" s="36"/>
      <c r="I8" s="37"/>
      <c r="J8" s="37"/>
      <c r="K8" s="37"/>
      <c r="L8" s="37"/>
      <c r="M8" s="37"/>
      <c r="N8" s="37"/>
      <c r="O8" s="37"/>
      <c r="P8" s="37"/>
      <c r="Q8" s="37"/>
      <c r="R8" s="37"/>
      <c r="S8" s="38"/>
    </row>
    <row r="9" spans="1:19" x14ac:dyDescent="0.2">
      <c r="A9" s="1">
        <v>44013</v>
      </c>
      <c r="B9" s="2" t="s">
        <v>3</v>
      </c>
      <c r="C9" s="3" t="s">
        <v>8</v>
      </c>
      <c r="D9" s="3" t="s">
        <v>12</v>
      </c>
      <c r="E9" s="2">
        <v>2</v>
      </c>
      <c r="F9" s="4">
        <v>6420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</row>
    <row r="10" spans="1:19" x14ac:dyDescent="0.2">
      <c r="A10" s="1">
        <v>44014</v>
      </c>
      <c r="B10" s="2" t="s">
        <v>1</v>
      </c>
      <c r="C10" s="3" t="s">
        <v>6</v>
      </c>
      <c r="D10" s="3" t="s">
        <v>13</v>
      </c>
      <c r="E10" s="2">
        <v>3</v>
      </c>
      <c r="F10" s="4">
        <v>2840</v>
      </c>
      <c r="H10" s="3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</row>
    <row r="11" spans="1:19" x14ac:dyDescent="0.2">
      <c r="A11" s="1">
        <v>44015</v>
      </c>
      <c r="B11" s="2" t="s">
        <v>3</v>
      </c>
      <c r="C11" s="3" t="s">
        <v>5</v>
      </c>
      <c r="D11" s="3" t="s">
        <v>13</v>
      </c>
      <c r="E11" s="2">
        <v>5</v>
      </c>
      <c r="F11" s="4">
        <v>1420</v>
      </c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1:19" x14ac:dyDescent="0.2">
      <c r="A12" s="1">
        <v>44018</v>
      </c>
      <c r="B12" s="2" t="s">
        <v>3</v>
      </c>
      <c r="C12" s="3" t="s">
        <v>6</v>
      </c>
      <c r="D12" s="3" t="s">
        <v>13</v>
      </c>
      <c r="E12" s="2">
        <v>4</v>
      </c>
      <c r="F12" s="4">
        <v>210</v>
      </c>
      <c r="H12" s="3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8"/>
    </row>
    <row r="13" spans="1:19" x14ac:dyDescent="0.2">
      <c r="A13" s="1">
        <v>44018</v>
      </c>
      <c r="B13" s="2" t="s">
        <v>1</v>
      </c>
      <c r="C13" s="3" t="s">
        <v>7</v>
      </c>
      <c r="D13" s="3" t="s">
        <v>13</v>
      </c>
      <c r="E13" s="2">
        <v>3</v>
      </c>
      <c r="F13" s="4">
        <v>2900</v>
      </c>
      <c r="H13" s="36"/>
      <c r="I13" s="43" t="s">
        <v>4</v>
      </c>
      <c r="J13" s="43" t="s">
        <v>13</v>
      </c>
      <c r="K13" s="43" t="s">
        <v>12</v>
      </c>
      <c r="L13" s="37"/>
      <c r="M13" s="37"/>
      <c r="N13" s="37"/>
      <c r="O13" s="37"/>
      <c r="P13" s="37"/>
      <c r="Q13" s="37"/>
      <c r="R13" s="37"/>
      <c r="S13" s="38"/>
    </row>
    <row r="14" spans="1:19" x14ac:dyDescent="0.2">
      <c r="A14" s="1">
        <v>44018</v>
      </c>
      <c r="B14" s="2" t="s">
        <v>2</v>
      </c>
      <c r="C14" s="3" t="s">
        <v>5</v>
      </c>
      <c r="D14" s="3" t="s">
        <v>13</v>
      </c>
      <c r="E14" s="2">
        <v>4</v>
      </c>
      <c r="F14" s="4">
        <v>350</v>
      </c>
      <c r="H14" s="36"/>
      <c r="I14" s="47" t="s">
        <v>7</v>
      </c>
      <c r="J14" s="44">
        <f>SUMIFS($F:$F,$C:$C,$I$14,$D:$D,J13)</f>
        <v>42563</v>
      </c>
      <c r="K14" s="44">
        <f>SUMIFS($F:$F,$C:$C,$I$14,$D:$D,K13)</f>
        <v>77644</v>
      </c>
      <c r="L14" s="37"/>
      <c r="M14" s="37"/>
      <c r="N14" s="37"/>
      <c r="O14" s="37"/>
      <c r="P14" s="37"/>
      <c r="Q14" s="37"/>
      <c r="R14" s="37"/>
      <c r="S14" s="38"/>
    </row>
    <row r="15" spans="1:19" x14ac:dyDescent="0.2">
      <c r="A15" s="1">
        <v>44019</v>
      </c>
      <c r="B15" s="2" t="s">
        <v>10</v>
      </c>
      <c r="C15" s="3" t="s">
        <v>6</v>
      </c>
      <c r="D15" s="3" t="s">
        <v>13</v>
      </c>
      <c r="E15" s="2">
        <v>5</v>
      </c>
      <c r="F15" s="4">
        <v>1500</v>
      </c>
      <c r="H15" s="36"/>
      <c r="I15" s="47" t="s">
        <v>5</v>
      </c>
      <c r="J15" s="44">
        <f>SUMIFS($F:$F,$C:$C,$I$15,$D:$D,$J$13)</f>
        <v>59945</v>
      </c>
      <c r="K15" s="44">
        <f>SUMIFS($F:$F,$C:$C,$I$15,$D:$D,$K$13)</f>
        <v>87660</v>
      </c>
      <c r="L15" s="37"/>
      <c r="M15" s="37"/>
      <c r="N15" s="37"/>
      <c r="O15" s="37"/>
      <c r="P15" s="37"/>
      <c r="Q15" s="37"/>
      <c r="R15" s="37"/>
      <c r="S15" s="38"/>
    </row>
    <row r="16" spans="1:19" x14ac:dyDescent="0.2">
      <c r="A16" s="1">
        <v>44019</v>
      </c>
      <c r="B16" s="2" t="s">
        <v>2</v>
      </c>
      <c r="C16" s="3" t="s">
        <v>7</v>
      </c>
      <c r="D16" s="3" t="s">
        <v>12</v>
      </c>
      <c r="E16" s="2">
        <v>1</v>
      </c>
      <c r="F16" s="4">
        <v>5120</v>
      </c>
      <c r="H16" s="36"/>
      <c r="I16" s="47" t="s">
        <v>6</v>
      </c>
      <c r="J16" s="44">
        <f>SUMIFS($F:$F,$C:$C,$I$16,$D:$D,$J$13)</f>
        <v>101035</v>
      </c>
      <c r="K16" s="44">
        <f>SUMIFS($F:$F,$C:$C,$I$16,$D:$D,$K$13)</f>
        <v>91090</v>
      </c>
      <c r="L16" s="37"/>
      <c r="M16" s="37"/>
      <c r="N16" s="37"/>
      <c r="O16" s="37"/>
      <c r="P16" s="37"/>
      <c r="Q16" s="37"/>
      <c r="R16" s="37"/>
      <c r="S16" s="38"/>
    </row>
    <row r="17" spans="1:21" x14ac:dyDescent="0.2">
      <c r="A17" s="1">
        <v>44020</v>
      </c>
      <c r="B17" s="2" t="s">
        <v>3</v>
      </c>
      <c r="C17" s="3" t="s">
        <v>6</v>
      </c>
      <c r="D17" s="3" t="s">
        <v>13</v>
      </c>
      <c r="E17" s="2">
        <v>5</v>
      </c>
      <c r="F17" s="4">
        <v>1204</v>
      </c>
      <c r="H17" s="36"/>
      <c r="I17" s="47" t="s">
        <v>8</v>
      </c>
      <c r="J17" s="44">
        <f>SUMIFS($F:$F,$C:$C,$I$17,$D:$D,$J$13)</f>
        <v>4700</v>
      </c>
      <c r="K17" s="44">
        <f>SUMIFS($F:$F,$C:$C,$I$17,$D:$D,$K$13)</f>
        <v>23032</v>
      </c>
      <c r="L17" s="37"/>
      <c r="M17" s="37"/>
      <c r="N17" s="37"/>
      <c r="O17" s="37"/>
      <c r="P17" s="37"/>
      <c r="Q17" s="37"/>
      <c r="R17" s="37"/>
      <c r="S17" s="38"/>
    </row>
    <row r="18" spans="1:21" x14ac:dyDescent="0.2">
      <c r="A18" s="1">
        <v>44021</v>
      </c>
      <c r="B18" s="2" t="s">
        <v>1</v>
      </c>
      <c r="C18" s="3" t="s">
        <v>7</v>
      </c>
      <c r="D18" s="3" t="s">
        <v>12</v>
      </c>
      <c r="E18" s="2">
        <v>2</v>
      </c>
      <c r="F18" s="4">
        <v>3400</v>
      </c>
      <c r="H18" s="36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</row>
    <row r="19" spans="1:21" x14ac:dyDescent="0.2">
      <c r="A19" s="1">
        <v>44022</v>
      </c>
      <c r="B19" s="2" t="s">
        <v>2</v>
      </c>
      <c r="C19" s="3" t="s">
        <v>5</v>
      </c>
      <c r="D19" s="3" t="s">
        <v>13</v>
      </c>
      <c r="E19" s="2">
        <v>4</v>
      </c>
      <c r="F19" s="4">
        <v>3540</v>
      </c>
      <c r="H19" s="3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</row>
    <row r="20" spans="1:21" x14ac:dyDescent="0.2">
      <c r="A20" s="1">
        <v>44025</v>
      </c>
      <c r="B20" s="2" t="s">
        <v>10</v>
      </c>
      <c r="C20" s="3" t="s">
        <v>6</v>
      </c>
      <c r="D20" s="3" t="s">
        <v>13</v>
      </c>
      <c r="E20" s="2">
        <v>4</v>
      </c>
      <c r="F20" s="4">
        <v>1504</v>
      </c>
      <c r="H20" s="3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8"/>
    </row>
    <row r="21" spans="1:21" x14ac:dyDescent="0.2">
      <c r="A21" s="1">
        <v>44025</v>
      </c>
      <c r="B21" s="2" t="s">
        <v>2</v>
      </c>
      <c r="C21" s="3" t="s">
        <v>8</v>
      </c>
      <c r="D21" s="3" t="s">
        <v>13</v>
      </c>
      <c r="E21" s="2">
        <v>3</v>
      </c>
      <c r="F21" s="4">
        <v>330</v>
      </c>
      <c r="H21" s="36"/>
      <c r="I21" s="37"/>
      <c r="J21" s="37"/>
      <c r="K21" s="39"/>
      <c r="L21" s="37"/>
      <c r="M21" s="37"/>
      <c r="N21" s="37"/>
      <c r="O21" s="37"/>
      <c r="P21" s="37"/>
      <c r="Q21" s="37"/>
      <c r="R21" s="37"/>
      <c r="S21" s="38"/>
    </row>
    <row r="22" spans="1:21" x14ac:dyDescent="0.2">
      <c r="A22" s="1">
        <v>44026</v>
      </c>
      <c r="B22" s="2" t="s">
        <v>3</v>
      </c>
      <c r="C22" s="3" t="s">
        <v>5</v>
      </c>
      <c r="D22" s="3" t="s">
        <v>12</v>
      </c>
      <c r="E22" s="2">
        <v>2</v>
      </c>
      <c r="F22" s="4">
        <v>6240</v>
      </c>
      <c r="H22" s="3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8"/>
    </row>
    <row r="23" spans="1:21" x14ac:dyDescent="0.2">
      <c r="A23" s="1">
        <v>44027</v>
      </c>
      <c r="B23" s="2" t="s">
        <v>3</v>
      </c>
      <c r="C23" s="3" t="s">
        <v>6</v>
      </c>
      <c r="D23" s="3" t="s">
        <v>13</v>
      </c>
      <c r="E23" s="2">
        <v>3</v>
      </c>
      <c r="F23" s="4">
        <v>1260</v>
      </c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1:21" x14ac:dyDescent="0.2">
      <c r="A24" s="1">
        <v>44027</v>
      </c>
      <c r="B24" s="2" t="s">
        <v>1</v>
      </c>
      <c r="C24" s="3" t="s">
        <v>5</v>
      </c>
      <c r="D24" s="3" t="s">
        <v>12</v>
      </c>
      <c r="E24" s="2">
        <v>1</v>
      </c>
      <c r="F24" s="4">
        <v>4800</v>
      </c>
    </row>
    <row r="25" spans="1:21" x14ac:dyDescent="0.2">
      <c r="A25" s="1">
        <v>44027</v>
      </c>
      <c r="B25" s="2" t="s">
        <v>2</v>
      </c>
      <c r="C25" s="3" t="s">
        <v>6</v>
      </c>
      <c r="D25" s="3" t="s">
        <v>13</v>
      </c>
      <c r="E25" s="2">
        <v>5</v>
      </c>
      <c r="F25" s="4">
        <v>1520</v>
      </c>
    </row>
    <row r="26" spans="1:21" x14ac:dyDescent="0.2">
      <c r="A26" s="1">
        <v>44028</v>
      </c>
      <c r="B26" s="2" t="s">
        <v>10</v>
      </c>
      <c r="C26" s="3" t="s">
        <v>7</v>
      </c>
      <c r="D26" s="3" t="s">
        <v>13</v>
      </c>
      <c r="E26" s="2">
        <v>3</v>
      </c>
      <c r="F26" s="4">
        <v>985</v>
      </c>
    </row>
    <row r="27" spans="1:21" x14ac:dyDescent="0.2">
      <c r="A27" s="1">
        <v>44028</v>
      </c>
      <c r="B27" s="2" t="s">
        <v>1</v>
      </c>
      <c r="C27" s="3" t="s">
        <v>6</v>
      </c>
      <c r="D27" s="3" t="s">
        <v>12</v>
      </c>
      <c r="E27" s="2">
        <v>2</v>
      </c>
      <c r="F27" s="4">
        <v>1680</v>
      </c>
    </row>
    <row r="28" spans="1:21" x14ac:dyDescent="0.2">
      <c r="A28" s="1">
        <v>44028</v>
      </c>
      <c r="B28" s="2" t="s">
        <v>2</v>
      </c>
      <c r="C28" s="3" t="s">
        <v>6</v>
      </c>
      <c r="D28" s="3" t="s">
        <v>13</v>
      </c>
      <c r="E28" s="2">
        <v>5</v>
      </c>
      <c r="F28" s="4">
        <v>1200</v>
      </c>
    </row>
    <row r="29" spans="1:21" x14ac:dyDescent="0.2">
      <c r="A29" s="1">
        <v>44029</v>
      </c>
      <c r="B29" s="2" t="s">
        <v>3</v>
      </c>
      <c r="C29" s="3" t="s">
        <v>7</v>
      </c>
      <c r="D29" s="3" t="s">
        <v>13</v>
      </c>
      <c r="E29" s="2">
        <v>3</v>
      </c>
      <c r="F29" s="4">
        <v>750</v>
      </c>
    </row>
    <row r="30" spans="1:21" x14ac:dyDescent="0.2">
      <c r="A30" s="1">
        <v>44029</v>
      </c>
      <c r="B30" s="2" t="s">
        <v>10</v>
      </c>
      <c r="C30" s="3" t="s">
        <v>6</v>
      </c>
      <c r="D30" s="3" t="s">
        <v>13</v>
      </c>
      <c r="E30" s="2">
        <v>4</v>
      </c>
      <c r="F30" s="4">
        <v>280</v>
      </c>
      <c r="H30" s="33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/>
    </row>
    <row r="31" spans="1:21" x14ac:dyDescent="0.2">
      <c r="A31" s="1">
        <v>44029</v>
      </c>
      <c r="B31" s="2" t="s">
        <v>1</v>
      </c>
      <c r="C31" s="3" t="s">
        <v>7</v>
      </c>
      <c r="D31" s="3" t="s">
        <v>12</v>
      </c>
      <c r="E31" s="2">
        <v>1</v>
      </c>
      <c r="F31" s="4">
        <v>10160</v>
      </c>
      <c r="H31" s="3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8"/>
    </row>
    <row r="32" spans="1:21" x14ac:dyDescent="0.2">
      <c r="A32" s="1">
        <v>44029</v>
      </c>
      <c r="B32" s="2" t="s">
        <v>2</v>
      </c>
      <c r="C32" s="3" t="s">
        <v>5</v>
      </c>
      <c r="D32" s="3" t="s">
        <v>13</v>
      </c>
      <c r="E32" s="2">
        <v>3</v>
      </c>
      <c r="F32" s="4">
        <v>1650</v>
      </c>
      <c r="H32" s="3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/>
    </row>
    <row r="33" spans="1:21" x14ac:dyDescent="0.2">
      <c r="A33" s="1">
        <v>44030</v>
      </c>
      <c r="B33" s="2" t="s">
        <v>2</v>
      </c>
      <c r="C33" s="3" t="s">
        <v>6</v>
      </c>
      <c r="D33" s="3" t="s">
        <v>13</v>
      </c>
      <c r="E33" s="2">
        <v>3</v>
      </c>
      <c r="F33" s="4">
        <v>302</v>
      </c>
      <c r="H33" s="3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8"/>
    </row>
    <row r="34" spans="1:21" x14ac:dyDescent="0.2">
      <c r="A34" s="1">
        <v>44032</v>
      </c>
      <c r="B34" s="2" t="s">
        <v>3</v>
      </c>
      <c r="C34" s="3" t="s">
        <v>7</v>
      </c>
      <c r="D34" s="3" t="s">
        <v>12</v>
      </c>
      <c r="E34" s="2">
        <v>2</v>
      </c>
      <c r="F34" s="4">
        <v>2240</v>
      </c>
      <c r="H34" s="3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8"/>
    </row>
    <row r="35" spans="1:21" x14ac:dyDescent="0.2">
      <c r="A35" s="1">
        <v>44032</v>
      </c>
      <c r="B35" s="2" t="s">
        <v>3</v>
      </c>
      <c r="C35" s="3" t="s">
        <v>8</v>
      </c>
      <c r="D35" s="3" t="s">
        <v>12</v>
      </c>
      <c r="E35" s="2">
        <v>1</v>
      </c>
      <c r="F35" s="4">
        <v>6420</v>
      </c>
      <c r="H35" s="3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8"/>
    </row>
    <row r="36" spans="1:21" x14ac:dyDescent="0.2">
      <c r="A36" s="1">
        <v>44032</v>
      </c>
      <c r="B36" s="2" t="s">
        <v>2</v>
      </c>
      <c r="C36" s="3" t="s">
        <v>7</v>
      </c>
      <c r="D36" s="3" t="s">
        <v>13</v>
      </c>
      <c r="E36" s="2">
        <v>3</v>
      </c>
      <c r="F36" s="4">
        <v>840</v>
      </c>
      <c r="H36" s="36"/>
      <c r="I36" s="45" t="s">
        <v>0</v>
      </c>
      <c r="J36" s="54" t="s">
        <v>7</v>
      </c>
      <c r="K36" s="57" t="s">
        <v>6</v>
      </c>
      <c r="L36" s="49" t="s">
        <v>5</v>
      </c>
      <c r="M36" s="51" t="s">
        <v>8</v>
      </c>
      <c r="N36" s="37"/>
      <c r="O36" s="37"/>
      <c r="P36" s="37"/>
      <c r="Q36" s="37"/>
      <c r="R36" s="37"/>
      <c r="S36" s="37"/>
      <c r="T36" s="37"/>
      <c r="U36" s="38"/>
    </row>
    <row r="37" spans="1:21" x14ac:dyDescent="0.2">
      <c r="A37" s="1">
        <v>44033</v>
      </c>
      <c r="B37" s="2" t="s">
        <v>3</v>
      </c>
      <c r="C37" s="3" t="s">
        <v>5</v>
      </c>
      <c r="D37" s="3" t="s">
        <v>13</v>
      </c>
      <c r="E37" s="2">
        <v>5</v>
      </c>
      <c r="F37" s="4">
        <v>1420</v>
      </c>
      <c r="H37" s="36"/>
      <c r="I37" s="46" t="s">
        <v>3</v>
      </c>
      <c r="J37" s="55">
        <f>SUMIFS($F:$F,$B:$B,I37,$C:$C,$J$36)</f>
        <v>39950</v>
      </c>
      <c r="K37" s="58">
        <f>SUMIFS($F:$F,$B:$B,I37,$C:$C,$K$36)</f>
        <v>70478</v>
      </c>
      <c r="L37" s="50">
        <f>SUMIFS($F:$F,$B:$B,I37,$C:$C,$L$36)</f>
        <v>46700</v>
      </c>
      <c r="M37" s="52">
        <f>SUMIFS($F:$F,$B:$B,I37,$C:$C,$M$36)</f>
        <v>12840</v>
      </c>
      <c r="N37" s="37"/>
      <c r="O37" s="37"/>
      <c r="P37" s="37"/>
      <c r="Q37" s="37"/>
      <c r="R37" s="37"/>
      <c r="S37" s="37"/>
      <c r="T37" s="37"/>
      <c r="U37" s="38"/>
    </row>
    <row r="38" spans="1:21" x14ac:dyDescent="0.2">
      <c r="A38" s="1">
        <v>44033</v>
      </c>
      <c r="B38" s="2" t="s">
        <v>1</v>
      </c>
      <c r="C38" s="3" t="s">
        <v>6</v>
      </c>
      <c r="D38" s="3" t="s">
        <v>13</v>
      </c>
      <c r="E38" s="2">
        <v>4</v>
      </c>
      <c r="F38" s="4">
        <v>2840</v>
      </c>
      <c r="H38" s="36"/>
      <c r="I38" s="46" t="s">
        <v>10</v>
      </c>
      <c r="J38" s="55">
        <f t="shared" ref="J38:J40" si="0">SUMIFS($F:$F,$B:$B,I38,$C:$C,$J$36)</f>
        <v>9377</v>
      </c>
      <c r="K38" s="58">
        <f t="shared" ref="K38:K40" si="1">SUMIFS($F:$F,$B:$B,I38,$C:$C,$K$36)</f>
        <v>31038</v>
      </c>
      <c r="L38" s="50">
        <f>SUMIFS($F:$F,$B:$B,I38,$C:$C,$L$36)</f>
        <v>45120</v>
      </c>
      <c r="M38" s="52">
        <f t="shared" ref="M38:M40" si="2">SUMIFS($F:$F,$B:$B,I38,$C:$C,$M$36)</f>
        <v>0</v>
      </c>
      <c r="N38" s="37"/>
      <c r="O38" s="37"/>
      <c r="P38" s="37"/>
      <c r="Q38" s="37"/>
      <c r="R38" s="37"/>
      <c r="S38" s="37"/>
      <c r="T38" s="37"/>
      <c r="U38" s="38"/>
    </row>
    <row r="39" spans="1:21" x14ac:dyDescent="0.2">
      <c r="A39" s="1">
        <v>44033</v>
      </c>
      <c r="B39" s="2" t="s">
        <v>2</v>
      </c>
      <c r="C39" s="3" t="s">
        <v>5</v>
      </c>
      <c r="D39" s="3" t="s">
        <v>13</v>
      </c>
      <c r="E39" s="2">
        <v>4</v>
      </c>
      <c r="F39" s="4">
        <v>350</v>
      </c>
      <c r="H39" s="36"/>
      <c r="I39" s="46" t="s">
        <v>1</v>
      </c>
      <c r="J39" s="55">
        <f t="shared" si="0"/>
        <v>32920</v>
      </c>
      <c r="K39" s="58">
        <f t="shared" si="1"/>
        <v>50435</v>
      </c>
      <c r="L39" s="50">
        <f>SUMIFS($F:$F,$B:$B,I39,$C:$C,$L$36)</f>
        <v>11755</v>
      </c>
      <c r="M39" s="52">
        <f t="shared" si="2"/>
        <v>3700</v>
      </c>
      <c r="N39" s="37"/>
      <c r="O39" s="37"/>
      <c r="P39" s="37"/>
      <c r="Q39" s="37"/>
      <c r="R39" s="37"/>
      <c r="S39" s="37"/>
      <c r="T39" s="37"/>
      <c r="U39" s="38"/>
    </row>
    <row r="40" spans="1:21" x14ac:dyDescent="0.2">
      <c r="A40" s="1">
        <v>44034</v>
      </c>
      <c r="B40" s="2" t="s">
        <v>3</v>
      </c>
      <c r="C40" s="3" t="s">
        <v>6</v>
      </c>
      <c r="D40" s="3" t="s">
        <v>13</v>
      </c>
      <c r="E40" s="2">
        <v>4</v>
      </c>
      <c r="F40" s="4">
        <v>440</v>
      </c>
      <c r="H40" s="36"/>
      <c r="I40" s="47" t="s">
        <v>2</v>
      </c>
      <c r="J40" s="56">
        <f t="shared" si="0"/>
        <v>37960</v>
      </c>
      <c r="K40" s="59">
        <f t="shared" si="1"/>
        <v>40174</v>
      </c>
      <c r="L40" s="48">
        <f>SUMIFS($F:$F,$B:$B,I40,$C:$C,$L$36)</f>
        <v>44030</v>
      </c>
      <c r="M40" s="53">
        <f t="shared" si="2"/>
        <v>11192</v>
      </c>
      <c r="N40" s="37"/>
      <c r="O40" s="37"/>
      <c r="P40" s="37"/>
      <c r="Q40" s="37"/>
      <c r="R40" s="37"/>
      <c r="S40" s="37"/>
      <c r="T40" s="37"/>
      <c r="U40" s="38"/>
    </row>
    <row r="41" spans="1:21" x14ac:dyDescent="0.2">
      <c r="A41" s="1">
        <v>44034</v>
      </c>
      <c r="B41" s="2" t="s">
        <v>10</v>
      </c>
      <c r="C41" s="3" t="s">
        <v>6</v>
      </c>
      <c r="D41" s="3" t="s">
        <v>13</v>
      </c>
      <c r="E41" s="2">
        <v>5</v>
      </c>
      <c r="F41" s="4">
        <v>1500</v>
      </c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</row>
    <row r="42" spans="1:21" x14ac:dyDescent="0.2">
      <c r="A42" s="1">
        <v>44034</v>
      </c>
      <c r="B42" s="2" t="s">
        <v>1</v>
      </c>
      <c r="C42" s="3" t="s">
        <v>7</v>
      </c>
      <c r="D42" s="3" t="s">
        <v>13</v>
      </c>
      <c r="E42" s="2">
        <v>5</v>
      </c>
      <c r="F42" s="4">
        <v>2900</v>
      </c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8"/>
    </row>
    <row r="43" spans="1:21" x14ac:dyDescent="0.2">
      <c r="A43" s="1">
        <v>44034</v>
      </c>
      <c r="B43" s="2" t="s">
        <v>2</v>
      </c>
      <c r="C43" s="3" t="s">
        <v>7</v>
      </c>
      <c r="D43" s="3" t="s">
        <v>12</v>
      </c>
      <c r="E43" s="2">
        <v>2</v>
      </c>
      <c r="F43" s="4">
        <v>5120</v>
      </c>
      <c r="H43" s="3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8"/>
    </row>
    <row r="44" spans="1:21" x14ac:dyDescent="0.2">
      <c r="A44" s="1">
        <v>44035</v>
      </c>
      <c r="B44" s="2" t="s">
        <v>3</v>
      </c>
      <c r="C44" s="3" t="s">
        <v>6</v>
      </c>
      <c r="D44" s="3" t="s">
        <v>13</v>
      </c>
      <c r="E44" s="2">
        <v>3</v>
      </c>
      <c r="F44" s="4">
        <v>1204</v>
      </c>
      <c r="H44" s="36"/>
      <c r="I44" s="37"/>
      <c r="J44" s="37"/>
      <c r="K44" s="39"/>
      <c r="L44" s="37"/>
      <c r="M44" s="37"/>
      <c r="N44" s="37"/>
      <c r="O44" s="37"/>
      <c r="P44" s="37"/>
      <c r="Q44" s="37"/>
      <c r="R44" s="37"/>
      <c r="S44" s="37"/>
      <c r="T44" s="37"/>
      <c r="U44" s="38"/>
    </row>
    <row r="45" spans="1:21" x14ac:dyDescent="0.2">
      <c r="A45" s="1">
        <v>44035</v>
      </c>
      <c r="B45" s="2" t="s">
        <v>1</v>
      </c>
      <c r="C45" s="3" t="s">
        <v>7</v>
      </c>
      <c r="D45" s="3" t="s">
        <v>12</v>
      </c>
      <c r="E45" s="2">
        <v>2</v>
      </c>
      <c r="F45" s="4">
        <v>3400</v>
      </c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8"/>
    </row>
    <row r="46" spans="1:21" x14ac:dyDescent="0.2">
      <c r="A46" s="1">
        <v>44035</v>
      </c>
      <c r="B46" s="2" t="s">
        <v>2</v>
      </c>
      <c r="C46" s="3" t="s">
        <v>5</v>
      </c>
      <c r="D46" s="3" t="s">
        <v>13</v>
      </c>
      <c r="E46" s="2">
        <v>3</v>
      </c>
      <c r="F46" s="4">
        <v>3540</v>
      </c>
      <c r="H46" s="40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2"/>
    </row>
    <row r="47" spans="1:21" x14ac:dyDescent="0.2">
      <c r="A47" s="1">
        <v>44036</v>
      </c>
      <c r="B47" s="2" t="s">
        <v>3</v>
      </c>
      <c r="C47" s="3" t="s">
        <v>5</v>
      </c>
      <c r="D47" s="3" t="s">
        <v>12</v>
      </c>
      <c r="E47" s="2">
        <v>1</v>
      </c>
      <c r="F47" s="4">
        <v>6240</v>
      </c>
    </row>
    <row r="48" spans="1:21" x14ac:dyDescent="0.2">
      <c r="A48" s="1">
        <v>44036</v>
      </c>
      <c r="B48" s="2" t="s">
        <v>10</v>
      </c>
      <c r="C48" s="3" t="s">
        <v>6</v>
      </c>
      <c r="D48" s="3" t="s">
        <v>13</v>
      </c>
      <c r="E48" s="2">
        <v>4</v>
      </c>
      <c r="F48" s="4">
        <v>1504</v>
      </c>
    </row>
    <row r="49" spans="1:6" x14ac:dyDescent="0.2">
      <c r="A49" s="1">
        <v>44036</v>
      </c>
      <c r="B49" s="2" t="s">
        <v>1</v>
      </c>
      <c r="C49" s="3" t="s">
        <v>5</v>
      </c>
      <c r="D49" s="3" t="s">
        <v>13</v>
      </c>
      <c r="E49" s="2">
        <v>4</v>
      </c>
      <c r="F49" s="4">
        <v>840</v>
      </c>
    </row>
    <row r="50" spans="1:6" x14ac:dyDescent="0.2">
      <c r="A50" s="1">
        <v>44036</v>
      </c>
      <c r="B50" s="2" t="s">
        <v>2</v>
      </c>
      <c r="C50" s="3" t="s">
        <v>8</v>
      </c>
      <c r="D50" s="3" t="s">
        <v>13</v>
      </c>
      <c r="E50" s="2">
        <v>3</v>
      </c>
      <c r="F50" s="4">
        <v>210</v>
      </c>
    </row>
    <row r="51" spans="1:6" x14ac:dyDescent="0.2">
      <c r="A51" s="1">
        <v>44037</v>
      </c>
      <c r="B51" s="2" t="s">
        <v>3</v>
      </c>
      <c r="C51" s="3" t="s">
        <v>7</v>
      </c>
      <c r="D51" s="3" t="s">
        <v>13</v>
      </c>
      <c r="E51" s="2">
        <v>5</v>
      </c>
      <c r="F51" s="4">
        <v>1390</v>
      </c>
    </row>
    <row r="52" spans="1:6" x14ac:dyDescent="0.2">
      <c r="A52" s="1">
        <v>44037</v>
      </c>
      <c r="B52" s="2" t="s">
        <v>2</v>
      </c>
      <c r="C52" s="3" t="s">
        <v>6</v>
      </c>
      <c r="D52" s="3" t="s">
        <v>13</v>
      </c>
      <c r="E52" s="2">
        <v>4</v>
      </c>
      <c r="F52" s="4">
        <v>490</v>
      </c>
    </row>
    <row r="53" spans="1:6" x14ac:dyDescent="0.2">
      <c r="A53" s="1">
        <v>44039</v>
      </c>
      <c r="B53" s="2" t="s">
        <v>3</v>
      </c>
      <c r="C53" s="3" t="s">
        <v>6</v>
      </c>
      <c r="D53" s="3" t="s">
        <v>12</v>
      </c>
      <c r="E53" s="2">
        <v>1</v>
      </c>
      <c r="F53" s="4">
        <v>11360</v>
      </c>
    </row>
    <row r="54" spans="1:6" x14ac:dyDescent="0.2">
      <c r="A54" s="1">
        <v>44039</v>
      </c>
      <c r="B54" s="2" t="s">
        <v>3</v>
      </c>
      <c r="C54" s="3" t="s">
        <v>6</v>
      </c>
      <c r="D54" s="3" t="s">
        <v>12</v>
      </c>
      <c r="E54" s="2">
        <v>1</v>
      </c>
      <c r="F54" s="4">
        <v>3440</v>
      </c>
    </row>
    <row r="55" spans="1:6" x14ac:dyDescent="0.2">
      <c r="A55" s="1">
        <v>44039</v>
      </c>
      <c r="B55" s="2" t="s">
        <v>1</v>
      </c>
      <c r="C55" s="3" t="s">
        <v>8</v>
      </c>
      <c r="D55" s="3" t="s">
        <v>13</v>
      </c>
      <c r="E55" s="2">
        <v>5</v>
      </c>
      <c r="F55" s="4">
        <v>750</v>
      </c>
    </row>
    <row r="56" spans="1:6" x14ac:dyDescent="0.2">
      <c r="A56" s="1">
        <v>44039</v>
      </c>
      <c r="B56" s="2" t="s">
        <v>2</v>
      </c>
      <c r="C56" s="3" t="s">
        <v>7</v>
      </c>
      <c r="D56" s="3" t="s">
        <v>13</v>
      </c>
      <c r="E56" s="2">
        <v>3</v>
      </c>
      <c r="F56" s="4">
        <v>2540</v>
      </c>
    </row>
    <row r="57" spans="1:6" x14ac:dyDescent="0.2">
      <c r="A57" s="1">
        <v>44039</v>
      </c>
      <c r="B57" s="2" t="s">
        <v>2</v>
      </c>
      <c r="C57" s="3" t="s">
        <v>7</v>
      </c>
      <c r="D57" s="3" t="s">
        <v>13</v>
      </c>
      <c r="E57" s="2">
        <v>4</v>
      </c>
      <c r="F57" s="4">
        <v>920</v>
      </c>
    </row>
    <row r="58" spans="1:6" x14ac:dyDescent="0.2">
      <c r="A58" s="1">
        <v>44040</v>
      </c>
      <c r="B58" s="2" t="s">
        <v>3</v>
      </c>
      <c r="C58" s="3" t="s">
        <v>7</v>
      </c>
      <c r="D58" s="3" t="s">
        <v>12</v>
      </c>
      <c r="E58" s="2">
        <v>1</v>
      </c>
      <c r="F58" s="4">
        <v>10160</v>
      </c>
    </row>
    <row r="59" spans="1:6" x14ac:dyDescent="0.2">
      <c r="A59" s="1">
        <v>44040</v>
      </c>
      <c r="B59" s="2" t="s">
        <v>3</v>
      </c>
      <c r="C59" s="3" t="s">
        <v>5</v>
      </c>
      <c r="D59" s="3" t="s">
        <v>13</v>
      </c>
      <c r="E59" s="2">
        <v>5</v>
      </c>
      <c r="F59" s="4">
        <v>1580</v>
      </c>
    </row>
    <row r="60" spans="1:6" x14ac:dyDescent="0.2">
      <c r="A60" s="1">
        <v>44040</v>
      </c>
      <c r="B60" s="2" t="s">
        <v>10</v>
      </c>
      <c r="C60" s="3" t="s">
        <v>7</v>
      </c>
      <c r="D60" s="3" t="s">
        <v>13</v>
      </c>
      <c r="E60" s="2">
        <v>5</v>
      </c>
      <c r="F60" s="4">
        <v>2548</v>
      </c>
    </row>
    <row r="61" spans="1:6" x14ac:dyDescent="0.2">
      <c r="A61" s="1">
        <v>44040</v>
      </c>
      <c r="B61" s="2" t="s">
        <v>1</v>
      </c>
      <c r="C61" s="3" t="s">
        <v>6</v>
      </c>
      <c r="D61" s="3" t="s">
        <v>13</v>
      </c>
      <c r="E61" s="2">
        <v>3</v>
      </c>
      <c r="F61" s="4">
        <v>2555</v>
      </c>
    </row>
    <row r="62" spans="1:6" x14ac:dyDescent="0.2">
      <c r="A62" s="1">
        <v>44040</v>
      </c>
      <c r="B62" s="2" t="s">
        <v>2</v>
      </c>
      <c r="C62" s="3" t="s">
        <v>6</v>
      </c>
      <c r="D62" s="3" t="s">
        <v>13</v>
      </c>
      <c r="E62" s="2">
        <v>3</v>
      </c>
      <c r="F62" s="4">
        <v>1560</v>
      </c>
    </row>
    <row r="63" spans="1:6" x14ac:dyDescent="0.2">
      <c r="A63" s="1">
        <v>44041</v>
      </c>
      <c r="B63" s="2" t="s">
        <v>3</v>
      </c>
      <c r="C63" s="3" t="s">
        <v>7</v>
      </c>
      <c r="D63" s="3" t="s">
        <v>12</v>
      </c>
      <c r="E63" s="2">
        <v>2</v>
      </c>
      <c r="F63" s="4">
        <v>7400</v>
      </c>
    </row>
    <row r="64" spans="1:6" x14ac:dyDescent="0.2">
      <c r="A64" s="1">
        <v>44041</v>
      </c>
      <c r="B64" s="2" t="s">
        <v>3</v>
      </c>
      <c r="C64" s="3" t="s">
        <v>5</v>
      </c>
      <c r="D64" s="3" t="s">
        <v>12</v>
      </c>
      <c r="E64" s="2">
        <v>2</v>
      </c>
      <c r="F64" s="4">
        <v>5800</v>
      </c>
    </row>
    <row r="65" spans="1:6" x14ac:dyDescent="0.2">
      <c r="A65" s="1">
        <v>44041</v>
      </c>
      <c r="B65" s="2" t="s">
        <v>1</v>
      </c>
      <c r="C65" s="3" t="s">
        <v>6</v>
      </c>
      <c r="D65" s="3" t="s">
        <v>13</v>
      </c>
      <c r="E65" s="2">
        <v>5</v>
      </c>
      <c r="F65" s="4">
        <v>1500</v>
      </c>
    </row>
    <row r="66" spans="1:6" x14ac:dyDescent="0.2">
      <c r="A66" s="1">
        <v>44041</v>
      </c>
      <c r="B66" s="2" t="s">
        <v>2</v>
      </c>
      <c r="C66" s="3" t="s">
        <v>8</v>
      </c>
      <c r="D66" s="3" t="s">
        <v>13</v>
      </c>
      <c r="E66" s="2">
        <v>4</v>
      </c>
      <c r="F66" s="4">
        <v>460</v>
      </c>
    </row>
    <row r="67" spans="1:6" x14ac:dyDescent="0.2">
      <c r="A67" s="1">
        <v>44041</v>
      </c>
      <c r="B67" s="2" t="s">
        <v>2</v>
      </c>
      <c r="C67" s="3" t="s">
        <v>6</v>
      </c>
      <c r="D67" s="3" t="s">
        <v>13</v>
      </c>
      <c r="E67" s="2">
        <v>3</v>
      </c>
      <c r="F67" s="4">
        <v>700</v>
      </c>
    </row>
    <row r="68" spans="1:6" x14ac:dyDescent="0.2">
      <c r="A68" s="1">
        <v>44043</v>
      </c>
      <c r="B68" s="2" t="s">
        <v>10</v>
      </c>
      <c r="C68" s="3" t="s">
        <v>5</v>
      </c>
      <c r="D68" s="3" t="s">
        <v>12</v>
      </c>
      <c r="E68" s="2">
        <v>2</v>
      </c>
      <c r="F68" s="4">
        <v>8480</v>
      </c>
    </row>
    <row r="69" spans="1:6" x14ac:dyDescent="0.2">
      <c r="A69" s="1">
        <v>44043</v>
      </c>
      <c r="B69" s="2" t="s">
        <v>2</v>
      </c>
      <c r="C69" s="3" t="s">
        <v>5</v>
      </c>
      <c r="D69" s="3" t="s">
        <v>13</v>
      </c>
      <c r="E69" s="2">
        <v>4</v>
      </c>
      <c r="F69" s="4">
        <v>2800</v>
      </c>
    </row>
    <row r="70" spans="1:6" x14ac:dyDescent="0.2">
      <c r="A70" s="1">
        <v>44043</v>
      </c>
      <c r="B70" s="2" t="s">
        <v>2</v>
      </c>
      <c r="C70" s="3" t="s">
        <v>5</v>
      </c>
      <c r="D70" s="3" t="s">
        <v>13</v>
      </c>
      <c r="E70" s="2">
        <v>4</v>
      </c>
      <c r="F70" s="4">
        <v>4560</v>
      </c>
    </row>
    <row r="71" spans="1:6" x14ac:dyDescent="0.2">
      <c r="A71" s="1">
        <v>44043</v>
      </c>
      <c r="B71" s="2" t="s">
        <v>2</v>
      </c>
      <c r="C71" s="3" t="s">
        <v>6</v>
      </c>
      <c r="D71" s="3" t="s">
        <v>13</v>
      </c>
      <c r="E71" s="2">
        <v>5</v>
      </c>
      <c r="F71" s="4">
        <v>1590</v>
      </c>
    </row>
    <row r="72" spans="1:6" x14ac:dyDescent="0.2">
      <c r="A72" s="1">
        <v>44043</v>
      </c>
      <c r="B72" s="2" t="s">
        <v>3</v>
      </c>
      <c r="C72" s="3" t="s">
        <v>6</v>
      </c>
      <c r="D72" s="3" t="s">
        <v>13</v>
      </c>
      <c r="E72" s="2">
        <v>5</v>
      </c>
      <c r="F72" s="4">
        <v>2500</v>
      </c>
    </row>
    <row r="73" spans="1:6" x14ac:dyDescent="0.2">
      <c r="A73" s="1">
        <v>44043</v>
      </c>
      <c r="B73" s="2" t="s">
        <v>1</v>
      </c>
      <c r="C73" s="3" t="s">
        <v>5</v>
      </c>
      <c r="D73" s="3" t="s">
        <v>13</v>
      </c>
      <c r="E73" s="2">
        <v>3</v>
      </c>
      <c r="F73" s="4">
        <v>2555</v>
      </c>
    </row>
    <row r="74" spans="1:6" x14ac:dyDescent="0.2">
      <c r="A74" s="1">
        <v>44043</v>
      </c>
      <c r="B74" s="2" t="s">
        <v>2</v>
      </c>
      <c r="C74" s="3" t="s">
        <v>6</v>
      </c>
      <c r="D74" s="3" t="s">
        <v>13</v>
      </c>
      <c r="E74" s="2">
        <v>3</v>
      </c>
      <c r="F74" s="4">
        <v>1220</v>
      </c>
    </row>
    <row r="75" spans="1:6" x14ac:dyDescent="0.2">
      <c r="A75" s="1">
        <v>44046</v>
      </c>
      <c r="B75" s="2" t="s">
        <v>3</v>
      </c>
      <c r="C75" s="3" t="s">
        <v>7</v>
      </c>
      <c r="D75" s="3" t="s">
        <v>13</v>
      </c>
      <c r="E75" s="2">
        <v>3</v>
      </c>
      <c r="F75" s="4">
        <v>1580</v>
      </c>
    </row>
    <row r="76" spans="1:6" x14ac:dyDescent="0.2">
      <c r="A76" s="1">
        <v>44046</v>
      </c>
      <c r="B76" s="2" t="s">
        <v>2</v>
      </c>
      <c r="C76" s="3" t="s">
        <v>8</v>
      </c>
      <c r="D76" s="3" t="s">
        <v>12</v>
      </c>
      <c r="E76" s="2">
        <v>2</v>
      </c>
      <c r="F76" s="4">
        <v>10192</v>
      </c>
    </row>
    <row r="77" spans="1:6" x14ac:dyDescent="0.2">
      <c r="A77" s="1">
        <v>44046</v>
      </c>
      <c r="B77" s="2" t="s">
        <v>2</v>
      </c>
      <c r="C77" s="3" t="s">
        <v>7</v>
      </c>
      <c r="D77" s="3" t="s">
        <v>13</v>
      </c>
      <c r="E77" s="2">
        <v>4</v>
      </c>
      <c r="F77" s="4">
        <v>460</v>
      </c>
    </row>
    <row r="78" spans="1:6" x14ac:dyDescent="0.2">
      <c r="A78" s="1">
        <v>44047</v>
      </c>
      <c r="B78" s="2" t="s">
        <v>10</v>
      </c>
      <c r="C78" s="3" t="s">
        <v>7</v>
      </c>
      <c r="D78" s="3" t="s">
        <v>12</v>
      </c>
      <c r="E78" s="2">
        <v>1</v>
      </c>
      <c r="F78" s="4">
        <v>5844</v>
      </c>
    </row>
    <row r="79" spans="1:6" x14ac:dyDescent="0.2">
      <c r="A79" s="1">
        <v>44047</v>
      </c>
      <c r="B79" s="2" t="s">
        <v>1</v>
      </c>
      <c r="C79" s="3" t="s">
        <v>6</v>
      </c>
      <c r="D79" s="3" t="s">
        <v>12</v>
      </c>
      <c r="E79" s="2">
        <v>2</v>
      </c>
      <c r="F79" s="4">
        <v>6000</v>
      </c>
    </row>
    <row r="80" spans="1:6" x14ac:dyDescent="0.2">
      <c r="A80" s="1">
        <v>44047</v>
      </c>
      <c r="B80" s="2" t="s">
        <v>2</v>
      </c>
      <c r="C80" s="3" t="s">
        <v>6</v>
      </c>
      <c r="D80" s="3" t="s">
        <v>13</v>
      </c>
      <c r="E80" s="2">
        <v>4</v>
      </c>
      <c r="F80" s="4">
        <v>700</v>
      </c>
    </row>
    <row r="81" spans="1:6" x14ac:dyDescent="0.2">
      <c r="A81" s="1">
        <v>44048</v>
      </c>
      <c r="B81" s="2" t="s">
        <v>3</v>
      </c>
      <c r="C81" s="3" t="s">
        <v>5</v>
      </c>
      <c r="D81" s="3" t="s">
        <v>13</v>
      </c>
      <c r="E81" s="2">
        <v>5</v>
      </c>
      <c r="F81" s="4">
        <v>550</v>
      </c>
    </row>
    <row r="82" spans="1:6" x14ac:dyDescent="0.2">
      <c r="A82" s="1">
        <v>44048</v>
      </c>
      <c r="B82" s="2" t="s">
        <v>2</v>
      </c>
      <c r="C82" s="3" t="s">
        <v>7</v>
      </c>
      <c r="D82" s="3" t="s">
        <v>13</v>
      </c>
      <c r="E82" s="2">
        <v>5</v>
      </c>
      <c r="F82" s="4">
        <v>2800</v>
      </c>
    </row>
    <row r="83" spans="1:6" x14ac:dyDescent="0.2">
      <c r="A83" s="1">
        <v>44049</v>
      </c>
      <c r="B83" s="2" t="s">
        <v>10</v>
      </c>
      <c r="C83" s="3" t="s">
        <v>5</v>
      </c>
      <c r="D83" s="3" t="s">
        <v>13</v>
      </c>
      <c r="E83" s="2">
        <v>5</v>
      </c>
      <c r="F83" s="4">
        <v>1590</v>
      </c>
    </row>
    <row r="84" spans="1:6" x14ac:dyDescent="0.2">
      <c r="A84" s="1">
        <v>44049</v>
      </c>
      <c r="B84" s="2" t="s">
        <v>2</v>
      </c>
      <c r="C84" s="3" t="s">
        <v>6</v>
      </c>
      <c r="D84" s="3" t="s">
        <v>13</v>
      </c>
      <c r="E84" s="2">
        <v>3</v>
      </c>
      <c r="F84" s="4">
        <v>2800</v>
      </c>
    </row>
    <row r="85" spans="1:6" x14ac:dyDescent="0.2">
      <c r="A85" s="1">
        <v>44049</v>
      </c>
      <c r="B85" s="2" t="s">
        <v>2</v>
      </c>
      <c r="C85" s="3" t="s">
        <v>5</v>
      </c>
      <c r="D85" s="3" t="s">
        <v>13</v>
      </c>
      <c r="E85" s="2">
        <v>5</v>
      </c>
      <c r="F85" s="4">
        <v>1590</v>
      </c>
    </row>
    <row r="86" spans="1:6" x14ac:dyDescent="0.2">
      <c r="A86" s="1">
        <v>44050</v>
      </c>
      <c r="B86" s="2" t="s">
        <v>3</v>
      </c>
      <c r="C86" s="3" t="s">
        <v>5</v>
      </c>
      <c r="D86" s="3" t="s">
        <v>12</v>
      </c>
      <c r="E86" s="2">
        <v>1</v>
      </c>
      <c r="F86" s="4">
        <v>8000</v>
      </c>
    </row>
    <row r="87" spans="1:6" x14ac:dyDescent="0.2">
      <c r="A87" s="1">
        <v>44050</v>
      </c>
      <c r="B87" s="2" t="s">
        <v>10</v>
      </c>
      <c r="C87" s="3" t="s">
        <v>5</v>
      </c>
      <c r="D87" s="3" t="s">
        <v>12</v>
      </c>
      <c r="E87" s="2">
        <v>2</v>
      </c>
      <c r="F87" s="4">
        <v>8800</v>
      </c>
    </row>
    <row r="88" spans="1:6" x14ac:dyDescent="0.2">
      <c r="A88" s="1">
        <v>44050</v>
      </c>
      <c r="B88" s="2" t="s">
        <v>1</v>
      </c>
      <c r="C88" s="3" t="s">
        <v>6</v>
      </c>
      <c r="D88" s="3" t="s">
        <v>13</v>
      </c>
      <c r="E88" s="2">
        <v>5</v>
      </c>
      <c r="F88" s="4">
        <v>2500</v>
      </c>
    </row>
    <row r="89" spans="1:6" x14ac:dyDescent="0.2">
      <c r="A89" s="1">
        <v>44050</v>
      </c>
      <c r="B89" s="2" t="s">
        <v>2</v>
      </c>
      <c r="C89" s="3" t="s">
        <v>6</v>
      </c>
      <c r="D89" s="3" t="s">
        <v>13</v>
      </c>
      <c r="E89" s="2">
        <v>4</v>
      </c>
      <c r="F89" s="4">
        <v>1220</v>
      </c>
    </row>
    <row r="90" spans="1:6" x14ac:dyDescent="0.2">
      <c r="A90" s="1">
        <v>44053</v>
      </c>
      <c r="B90" s="2" t="s">
        <v>3</v>
      </c>
      <c r="C90" s="3" t="s">
        <v>5</v>
      </c>
      <c r="D90" s="3" t="s">
        <v>12</v>
      </c>
      <c r="E90" s="2">
        <v>1</v>
      </c>
      <c r="F90" s="4">
        <v>5800</v>
      </c>
    </row>
    <row r="91" spans="1:6" x14ac:dyDescent="0.2">
      <c r="A91" s="1">
        <v>44053</v>
      </c>
      <c r="B91" s="2" t="s">
        <v>1</v>
      </c>
      <c r="C91" s="3" t="s">
        <v>6</v>
      </c>
      <c r="D91" s="3" t="s">
        <v>13</v>
      </c>
      <c r="E91" s="2">
        <v>4</v>
      </c>
      <c r="F91" s="4">
        <v>1500</v>
      </c>
    </row>
    <row r="92" spans="1:6" x14ac:dyDescent="0.2">
      <c r="A92" s="1">
        <v>44053</v>
      </c>
      <c r="B92" s="2" t="s">
        <v>2</v>
      </c>
      <c r="C92" s="3" t="s">
        <v>7</v>
      </c>
      <c r="D92" s="3" t="s">
        <v>13</v>
      </c>
      <c r="E92" s="2">
        <v>5</v>
      </c>
      <c r="F92" s="4">
        <v>9500</v>
      </c>
    </row>
    <row r="93" spans="1:6" x14ac:dyDescent="0.2">
      <c r="A93" s="1">
        <v>44054</v>
      </c>
      <c r="B93" s="2" t="s">
        <v>2</v>
      </c>
      <c r="C93" s="3" t="s">
        <v>6</v>
      </c>
      <c r="D93" s="3" t="s">
        <v>13</v>
      </c>
      <c r="E93" s="2">
        <v>5</v>
      </c>
      <c r="F93" s="4">
        <v>3200</v>
      </c>
    </row>
    <row r="94" spans="1:6" x14ac:dyDescent="0.2">
      <c r="A94" s="1">
        <v>44055</v>
      </c>
      <c r="B94" s="2" t="s">
        <v>2</v>
      </c>
      <c r="C94" s="3" t="s">
        <v>5</v>
      </c>
      <c r="D94" s="3" t="s">
        <v>13</v>
      </c>
      <c r="E94" s="2">
        <v>3</v>
      </c>
      <c r="F94" s="4">
        <v>2800</v>
      </c>
    </row>
    <row r="95" spans="1:6" x14ac:dyDescent="0.2">
      <c r="A95" s="1">
        <v>44056</v>
      </c>
      <c r="B95" s="2" t="s">
        <v>10</v>
      </c>
      <c r="C95" s="3" t="s">
        <v>5</v>
      </c>
      <c r="D95" s="3" t="s">
        <v>12</v>
      </c>
      <c r="E95" s="2">
        <v>1</v>
      </c>
      <c r="F95" s="4">
        <v>7700</v>
      </c>
    </row>
    <row r="96" spans="1:6" x14ac:dyDescent="0.2">
      <c r="A96" s="1">
        <v>44057</v>
      </c>
      <c r="B96" s="2" t="s">
        <v>3</v>
      </c>
      <c r="C96" s="3" t="s">
        <v>6</v>
      </c>
      <c r="D96" s="3" t="s">
        <v>13</v>
      </c>
      <c r="E96" s="2">
        <v>3</v>
      </c>
      <c r="F96" s="4">
        <v>2500</v>
      </c>
    </row>
    <row r="97" spans="1:6" x14ac:dyDescent="0.2">
      <c r="A97" s="1">
        <v>44061</v>
      </c>
      <c r="B97" s="2" t="s">
        <v>3</v>
      </c>
      <c r="C97" s="3" t="s">
        <v>6</v>
      </c>
      <c r="D97" s="3" t="s">
        <v>12</v>
      </c>
      <c r="E97" s="2">
        <v>1</v>
      </c>
      <c r="F97" s="4">
        <v>11360</v>
      </c>
    </row>
    <row r="98" spans="1:6" x14ac:dyDescent="0.2">
      <c r="A98" s="1">
        <v>44061</v>
      </c>
      <c r="B98" s="2" t="s">
        <v>10</v>
      </c>
      <c r="C98" s="3" t="s">
        <v>6</v>
      </c>
      <c r="D98" s="3" t="s">
        <v>12</v>
      </c>
      <c r="E98" s="2">
        <v>1</v>
      </c>
      <c r="F98" s="4">
        <v>8800</v>
      </c>
    </row>
    <row r="99" spans="1:6" x14ac:dyDescent="0.2">
      <c r="A99" s="1">
        <v>44061</v>
      </c>
      <c r="B99" s="2" t="s">
        <v>1</v>
      </c>
      <c r="C99" s="3" t="s">
        <v>8</v>
      </c>
      <c r="D99" s="3" t="s">
        <v>13</v>
      </c>
      <c r="E99" s="2">
        <v>5</v>
      </c>
      <c r="F99" s="4">
        <v>750</v>
      </c>
    </row>
    <row r="100" spans="1:6" x14ac:dyDescent="0.2">
      <c r="A100" s="1">
        <v>44061</v>
      </c>
      <c r="B100" s="2" t="s">
        <v>2</v>
      </c>
      <c r="C100" s="3" t="s">
        <v>7</v>
      </c>
      <c r="D100" s="3" t="s">
        <v>13</v>
      </c>
      <c r="E100" s="2">
        <v>4</v>
      </c>
      <c r="F100" s="4">
        <v>2540</v>
      </c>
    </row>
    <row r="101" spans="1:6" x14ac:dyDescent="0.2">
      <c r="A101" s="1">
        <v>44062</v>
      </c>
      <c r="B101" s="2" t="s">
        <v>3</v>
      </c>
      <c r="C101" s="3" t="s">
        <v>7</v>
      </c>
      <c r="D101" s="3" t="s">
        <v>12</v>
      </c>
      <c r="E101" s="2">
        <v>1</v>
      </c>
      <c r="F101" s="4">
        <v>5400</v>
      </c>
    </row>
    <row r="102" spans="1:6" x14ac:dyDescent="0.2">
      <c r="A102" s="1">
        <v>44062</v>
      </c>
      <c r="B102" s="2" t="s">
        <v>1</v>
      </c>
      <c r="C102" s="3" t="s">
        <v>6</v>
      </c>
      <c r="D102" s="3" t="s">
        <v>13</v>
      </c>
      <c r="E102" s="2">
        <v>4</v>
      </c>
      <c r="F102" s="4">
        <v>6840</v>
      </c>
    </row>
    <row r="103" spans="1:6" x14ac:dyDescent="0.2">
      <c r="A103" s="1">
        <v>44062</v>
      </c>
      <c r="B103" s="2" t="s">
        <v>2</v>
      </c>
      <c r="C103" s="3" t="s">
        <v>7</v>
      </c>
      <c r="D103" s="3" t="s">
        <v>13</v>
      </c>
      <c r="E103" s="2">
        <v>4</v>
      </c>
      <c r="F103" s="4">
        <v>3260</v>
      </c>
    </row>
    <row r="104" spans="1:6" x14ac:dyDescent="0.2">
      <c r="A104" s="1">
        <v>44062</v>
      </c>
      <c r="B104" s="2" t="s">
        <v>2</v>
      </c>
      <c r="C104" s="3" t="s">
        <v>6</v>
      </c>
      <c r="D104" s="3" t="s">
        <v>13</v>
      </c>
      <c r="E104" s="2">
        <v>4</v>
      </c>
      <c r="F104" s="4">
        <v>3500</v>
      </c>
    </row>
    <row r="105" spans="1:6" x14ac:dyDescent="0.2">
      <c r="A105" s="1">
        <v>44067</v>
      </c>
      <c r="B105" s="2" t="s">
        <v>3</v>
      </c>
      <c r="C105" s="3" t="s">
        <v>5</v>
      </c>
      <c r="D105" s="3" t="s">
        <v>12</v>
      </c>
      <c r="E105" s="2">
        <v>1</v>
      </c>
      <c r="F105" s="4">
        <v>800</v>
      </c>
    </row>
    <row r="106" spans="1:6" x14ac:dyDescent="0.2">
      <c r="A106" s="1">
        <v>44067</v>
      </c>
      <c r="B106" s="2" t="s">
        <v>1</v>
      </c>
      <c r="C106" s="3" t="s">
        <v>6</v>
      </c>
      <c r="D106" s="3" t="s">
        <v>13</v>
      </c>
      <c r="E106" s="2">
        <v>4</v>
      </c>
      <c r="F106" s="4">
        <v>1500</v>
      </c>
    </row>
    <row r="107" spans="1:6" x14ac:dyDescent="0.2">
      <c r="A107" s="1">
        <v>44067</v>
      </c>
      <c r="B107" s="2" t="s">
        <v>2</v>
      </c>
      <c r="C107" s="3" t="s">
        <v>5</v>
      </c>
      <c r="D107" s="3" t="s">
        <v>13</v>
      </c>
      <c r="E107" s="2">
        <v>4</v>
      </c>
      <c r="F107" s="4">
        <v>1800</v>
      </c>
    </row>
    <row r="108" spans="1:6" x14ac:dyDescent="0.2">
      <c r="A108" s="1">
        <v>44068</v>
      </c>
      <c r="B108" s="2" t="s">
        <v>10</v>
      </c>
      <c r="C108" s="3" t="s">
        <v>5</v>
      </c>
      <c r="D108" s="3" t="s">
        <v>12</v>
      </c>
      <c r="E108" s="2">
        <v>2</v>
      </c>
      <c r="F108" s="4">
        <v>7800</v>
      </c>
    </row>
    <row r="109" spans="1:6" x14ac:dyDescent="0.2">
      <c r="A109" s="1">
        <v>44068</v>
      </c>
      <c r="B109" s="2" t="s">
        <v>2</v>
      </c>
      <c r="C109" s="3" t="s">
        <v>6</v>
      </c>
      <c r="D109" s="3" t="s">
        <v>13</v>
      </c>
      <c r="E109" s="2">
        <v>5</v>
      </c>
      <c r="F109" s="4">
        <v>110</v>
      </c>
    </row>
    <row r="110" spans="1:6" x14ac:dyDescent="0.2">
      <c r="A110" s="1">
        <v>44069</v>
      </c>
      <c r="B110" s="2" t="s">
        <v>3</v>
      </c>
      <c r="C110" s="3" t="s">
        <v>5</v>
      </c>
      <c r="D110" s="3" t="s">
        <v>12</v>
      </c>
      <c r="E110" s="2">
        <v>1</v>
      </c>
      <c r="F110" s="4">
        <v>1850</v>
      </c>
    </row>
    <row r="111" spans="1:6" x14ac:dyDescent="0.2">
      <c r="A111" s="1">
        <v>44069</v>
      </c>
      <c r="B111" s="2" t="s">
        <v>1</v>
      </c>
      <c r="C111" s="3" t="s">
        <v>6</v>
      </c>
      <c r="D111" s="3" t="s">
        <v>13</v>
      </c>
      <c r="E111" s="2">
        <v>5</v>
      </c>
      <c r="F111" s="4">
        <v>2000</v>
      </c>
    </row>
    <row r="112" spans="1:6" x14ac:dyDescent="0.2">
      <c r="A112" s="1">
        <v>44069</v>
      </c>
      <c r="B112" s="2" t="s">
        <v>2</v>
      </c>
      <c r="C112" s="3" t="s">
        <v>7</v>
      </c>
      <c r="D112" s="3" t="s">
        <v>13</v>
      </c>
      <c r="E112" s="2">
        <v>4</v>
      </c>
      <c r="F112" s="4">
        <v>520</v>
      </c>
    </row>
    <row r="113" spans="1:6" x14ac:dyDescent="0.2">
      <c r="A113" s="1">
        <v>44070</v>
      </c>
      <c r="B113" s="2" t="s">
        <v>2</v>
      </c>
      <c r="C113" s="3" t="s">
        <v>6</v>
      </c>
      <c r="D113" s="3" t="s">
        <v>13</v>
      </c>
      <c r="E113" s="2">
        <v>3</v>
      </c>
      <c r="F113" s="4">
        <v>690</v>
      </c>
    </row>
    <row r="114" spans="1:6" x14ac:dyDescent="0.2">
      <c r="A114" s="1">
        <v>44070</v>
      </c>
      <c r="B114" s="2" t="s">
        <v>3</v>
      </c>
      <c r="C114" s="3" t="s">
        <v>6</v>
      </c>
      <c r="D114" s="3" t="s">
        <v>13</v>
      </c>
      <c r="E114" s="2">
        <v>3</v>
      </c>
      <c r="F114" s="4">
        <v>2500</v>
      </c>
    </row>
    <row r="115" spans="1:6" x14ac:dyDescent="0.2">
      <c r="A115" s="1">
        <v>44070</v>
      </c>
      <c r="B115" s="2" t="s">
        <v>10</v>
      </c>
      <c r="C115" s="3" t="s">
        <v>5</v>
      </c>
      <c r="D115" s="3" t="s">
        <v>12</v>
      </c>
      <c r="E115" s="2">
        <v>2</v>
      </c>
      <c r="F115" s="4">
        <v>7700</v>
      </c>
    </row>
    <row r="116" spans="1:6" x14ac:dyDescent="0.2">
      <c r="A116" s="1">
        <v>44070</v>
      </c>
      <c r="B116" s="2" t="s">
        <v>2</v>
      </c>
      <c r="C116" s="3" t="s">
        <v>5</v>
      </c>
      <c r="D116" s="3" t="s">
        <v>13</v>
      </c>
      <c r="E116" s="2">
        <v>3</v>
      </c>
      <c r="F116" s="4">
        <v>2800</v>
      </c>
    </row>
    <row r="117" spans="1:6" x14ac:dyDescent="0.2">
      <c r="A117" s="1">
        <v>44074</v>
      </c>
      <c r="B117" s="2" t="s">
        <v>3</v>
      </c>
      <c r="C117" s="3" t="s">
        <v>6</v>
      </c>
      <c r="D117" s="3" t="s">
        <v>12</v>
      </c>
      <c r="E117" s="2">
        <v>2</v>
      </c>
      <c r="F117" s="4">
        <v>8500</v>
      </c>
    </row>
    <row r="118" spans="1:6" x14ac:dyDescent="0.2">
      <c r="A118" s="1">
        <v>44074</v>
      </c>
      <c r="B118" s="2" t="s">
        <v>1</v>
      </c>
      <c r="C118" s="3" t="s">
        <v>8</v>
      </c>
      <c r="D118" s="3" t="s">
        <v>13</v>
      </c>
      <c r="E118" s="2">
        <v>5</v>
      </c>
      <c r="F118" s="4">
        <v>250</v>
      </c>
    </row>
    <row r="119" spans="1:6" x14ac:dyDescent="0.2">
      <c r="A119" s="1">
        <v>44074</v>
      </c>
      <c r="B119" s="2" t="s">
        <v>2</v>
      </c>
      <c r="C119" s="3" t="s">
        <v>7</v>
      </c>
      <c r="D119" s="3" t="s">
        <v>13</v>
      </c>
      <c r="E119" s="2">
        <v>3</v>
      </c>
      <c r="F119" s="4">
        <v>2540</v>
      </c>
    </row>
    <row r="120" spans="1:6" x14ac:dyDescent="0.2">
      <c r="A120" s="1">
        <v>44075</v>
      </c>
      <c r="B120" s="2" t="s">
        <v>10</v>
      </c>
      <c r="C120" s="3" t="s">
        <v>6</v>
      </c>
      <c r="D120" s="3" t="s">
        <v>12</v>
      </c>
      <c r="E120" s="2">
        <v>2</v>
      </c>
      <c r="F120" s="4">
        <v>650</v>
      </c>
    </row>
    <row r="121" spans="1:6" x14ac:dyDescent="0.2">
      <c r="A121" s="1">
        <v>44076</v>
      </c>
      <c r="B121" s="2" t="s">
        <v>10</v>
      </c>
      <c r="C121" s="3" t="s">
        <v>5</v>
      </c>
      <c r="D121" s="3" t="s">
        <v>13</v>
      </c>
      <c r="E121" s="2">
        <v>4</v>
      </c>
      <c r="F121" s="4">
        <v>2400</v>
      </c>
    </row>
    <row r="122" spans="1:6" x14ac:dyDescent="0.2">
      <c r="A122" s="1">
        <v>44076</v>
      </c>
      <c r="B122" s="2" t="s">
        <v>2</v>
      </c>
      <c r="C122" s="3" t="s">
        <v>7</v>
      </c>
      <c r="D122" s="3" t="s">
        <v>13</v>
      </c>
      <c r="E122" s="2">
        <v>3</v>
      </c>
      <c r="F122" s="4">
        <v>320</v>
      </c>
    </row>
    <row r="123" spans="1:6" x14ac:dyDescent="0.2">
      <c r="A123" s="1">
        <v>44076</v>
      </c>
      <c r="B123" s="2" t="s">
        <v>2</v>
      </c>
      <c r="C123" s="3" t="s">
        <v>5</v>
      </c>
      <c r="D123" s="3" t="s">
        <v>13</v>
      </c>
      <c r="E123" s="2">
        <v>3</v>
      </c>
      <c r="F123" s="4">
        <v>6500</v>
      </c>
    </row>
    <row r="124" spans="1:6" x14ac:dyDescent="0.2">
      <c r="A124" s="1">
        <v>44077</v>
      </c>
      <c r="B124" s="2" t="s">
        <v>1</v>
      </c>
      <c r="C124" s="3" t="s">
        <v>6</v>
      </c>
      <c r="D124" s="3" t="s">
        <v>13</v>
      </c>
      <c r="E124" s="2">
        <v>3</v>
      </c>
      <c r="F124" s="4">
        <v>5000</v>
      </c>
    </row>
    <row r="125" spans="1:6" x14ac:dyDescent="0.2">
      <c r="A125" s="1">
        <v>44077</v>
      </c>
      <c r="B125" s="2" t="s">
        <v>2</v>
      </c>
      <c r="C125" s="3" t="s">
        <v>6</v>
      </c>
      <c r="D125" s="3" t="s">
        <v>13</v>
      </c>
      <c r="E125" s="2">
        <v>3</v>
      </c>
      <c r="F125" s="4">
        <v>3500</v>
      </c>
    </row>
    <row r="126" spans="1:6" x14ac:dyDescent="0.2">
      <c r="A126" s="1">
        <v>44078</v>
      </c>
      <c r="B126" s="2" t="s">
        <v>3</v>
      </c>
      <c r="C126" s="3" t="s">
        <v>5</v>
      </c>
      <c r="D126" s="3" t="s">
        <v>12</v>
      </c>
      <c r="E126" s="2">
        <v>1</v>
      </c>
      <c r="F126" s="4">
        <v>3500</v>
      </c>
    </row>
    <row r="127" spans="1:6" x14ac:dyDescent="0.2">
      <c r="A127" s="1">
        <v>44078</v>
      </c>
      <c r="B127" s="2" t="s">
        <v>1</v>
      </c>
      <c r="C127" s="3" t="s">
        <v>6</v>
      </c>
      <c r="D127" s="3" t="s">
        <v>13</v>
      </c>
      <c r="E127" s="2">
        <v>5</v>
      </c>
      <c r="F127" s="4">
        <v>1500</v>
      </c>
    </row>
    <row r="128" spans="1:6" x14ac:dyDescent="0.2">
      <c r="A128" s="1">
        <v>44078</v>
      </c>
      <c r="B128" s="2" t="s">
        <v>2</v>
      </c>
      <c r="C128" s="3" t="s">
        <v>5</v>
      </c>
      <c r="D128" s="3" t="s">
        <v>13</v>
      </c>
      <c r="E128" s="2">
        <v>3</v>
      </c>
      <c r="F128" s="4">
        <v>1800</v>
      </c>
    </row>
    <row r="129" spans="1:6" x14ac:dyDescent="0.2">
      <c r="A129" s="1">
        <v>44081</v>
      </c>
      <c r="B129" s="2" t="s">
        <v>3</v>
      </c>
      <c r="C129" s="3" t="s">
        <v>6</v>
      </c>
      <c r="D129" s="3" t="s">
        <v>12</v>
      </c>
      <c r="E129" s="2">
        <v>1</v>
      </c>
      <c r="F129" s="4">
        <v>8000</v>
      </c>
    </row>
    <row r="130" spans="1:6" x14ac:dyDescent="0.2">
      <c r="A130" s="1">
        <v>44081</v>
      </c>
      <c r="B130" s="2" t="s">
        <v>10</v>
      </c>
      <c r="C130" s="3" t="s">
        <v>6</v>
      </c>
      <c r="D130" s="3" t="s">
        <v>12</v>
      </c>
      <c r="E130" s="2">
        <v>2</v>
      </c>
      <c r="F130" s="4">
        <v>5100</v>
      </c>
    </row>
    <row r="131" spans="1:6" x14ac:dyDescent="0.2">
      <c r="A131" s="1">
        <v>44081</v>
      </c>
      <c r="B131" s="2" t="s">
        <v>1</v>
      </c>
      <c r="C131" s="3" t="s">
        <v>8</v>
      </c>
      <c r="D131" s="3" t="s">
        <v>13</v>
      </c>
      <c r="E131" s="2">
        <v>4</v>
      </c>
      <c r="F131" s="4">
        <v>650</v>
      </c>
    </row>
    <row r="132" spans="1:6" x14ac:dyDescent="0.2">
      <c r="A132" s="1">
        <v>44082</v>
      </c>
      <c r="B132" s="2" t="s">
        <v>2</v>
      </c>
      <c r="C132" s="3" t="s">
        <v>7</v>
      </c>
      <c r="D132" s="3" t="s">
        <v>13</v>
      </c>
      <c r="E132" s="2">
        <v>5</v>
      </c>
      <c r="F132" s="4">
        <v>320</v>
      </c>
    </row>
    <row r="133" spans="1:6" x14ac:dyDescent="0.2">
      <c r="A133" s="1">
        <v>44083</v>
      </c>
      <c r="B133" s="2" t="s">
        <v>3</v>
      </c>
      <c r="C133" s="3" t="s">
        <v>7</v>
      </c>
      <c r="D133" s="3" t="s">
        <v>12</v>
      </c>
      <c r="E133" s="2">
        <v>2</v>
      </c>
      <c r="F133" s="4">
        <v>3500</v>
      </c>
    </row>
    <row r="134" spans="1:6" x14ac:dyDescent="0.2">
      <c r="A134" s="1">
        <v>44083</v>
      </c>
      <c r="B134" s="2" t="s">
        <v>1</v>
      </c>
      <c r="C134" s="3" t="s">
        <v>6</v>
      </c>
      <c r="D134" s="3" t="s">
        <v>13</v>
      </c>
      <c r="E134" s="2">
        <v>3</v>
      </c>
      <c r="F134" s="4">
        <v>2840</v>
      </c>
    </row>
    <row r="135" spans="1:6" x14ac:dyDescent="0.2">
      <c r="A135" s="1">
        <v>44084</v>
      </c>
      <c r="B135" s="2" t="s">
        <v>3</v>
      </c>
      <c r="C135" s="3" t="s">
        <v>7</v>
      </c>
      <c r="D135" s="3" t="s">
        <v>13</v>
      </c>
      <c r="E135" s="2">
        <v>3</v>
      </c>
      <c r="F135" s="4">
        <v>520</v>
      </c>
    </row>
    <row r="136" spans="1:6" x14ac:dyDescent="0.2">
      <c r="A136" s="1">
        <v>44084</v>
      </c>
      <c r="B136" s="2" t="s">
        <v>1</v>
      </c>
      <c r="C136" s="3" t="s">
        <v>5</v>
      </c>
      <c r="D136" s="3" t="s">
        <v>13</v>
      </c>
      <c r="E136" s="2">
        <v>3</v>
      </c>
      <c r="F136" s="4">
        <v>380</v>
      </c>
    </row>
    <row r="137" spans="1:6" x14ac:dyDescent="0.2">
      <c r="A137" s="1">
        <v>44084</v>
      </c>
      <c r="B137" s="2" t="s">
        <v>2</v>
      </c>
      <c r="C137" s="3" t="s">
        <v>6</v>
      </c>
      <c r="D137" s="3" t="s">
        <v>13</v>
      </c>
      <c r="E137" s="2">
        <v>5</v>
      </c>
      <c r="F137" s="4">
        <v>5550</v>
      </c>
    </row>
    <row r="138" spans="1:6" x14ac:dyDescent="0.2">
      <c r="A138" s="1">
        <v>44085</v>
      </c>
      <c r="B138" s="2" t="s">
        <v>10</v>
      </c>
      <c r="C138" s="3" t="s">
        <v>5</v>
      </c>
      <c r="D138" s="3" t="s">
        <v>12</v>
      </c>
      <c r="E138" s="2">
        <v>2</v>
      </c>
      <c r="F138" s="4">
        <v>650</v>
      </c>
    </row>
    <row r="139" spans="1:6" x14ac:dyDescent="0.2">
      <c r="A139" s="1">
        <v>44085</v>
      </c>
      <c r="B139" s="2" t="s">
        <v>1</v>
      </c>
      <c r="C139" s="3" t="s">
        <v>5</v>
      </c>
      <c r="D139" s="3" t="s">
        <v>13</v>
      </c>
      <c r="E139" s="2">
        <v>4</v>
      </c>
      <c r="F139" s="4">
        <v>2800</v>
      </c>
    </row>
    <row r="140" spans="1:6" x14ac:dyDescent="0.2">
      <c r="A140" s="1">
        <v>44085</v>
      </c>
      <c r="B140" s="2" t="s">
        <v>2</v>
      </c>
      <c r="C140" s="3" t="s">
        <v>6</v>
      </c>
      <c r="D140" s="3" t="s">
        <v>13</v>
      </c>
      <c r="E140" s="2">
        <v>4</v>
      </c>
      <c r="F140" s="4">
        <v>690</v>
      </c>
    </row>
    <row r="141" spans="1:6" x14ac:dyDescent="0.2">
      <c r="A141" s="1">
        <v>44088</v>
      </c>
      <c r="B141" s="2" t="s">
        <v>2</v>
      </c>
      <c r="C141" s="3" t="s">
        <v>5</v>
      </c>
      <c r="D141" s="3" t="s">
        <v>13</v>
      </c>
      <c r="E141" s="2">
        <v>5</v>
      </c>
      <c r="F141" s="4">
        <v>6500</v>
      </c>
    </row>
    <row r="142" spans="1:6" x14ac:dyDescent="0.2">
      <c r="A142" s="1">
        <v>44088</v>
      </c>
      <c r="B142" s="2" t="s">
        <v>1</v>
      </c>
      <c r="C142" s="3" t="s">
        <v>6</v>
      </c>
      <c r="D142" s="3" t="s">
        <v>13</v>
      </c>
      <c r="E142" s="2">
        <v>4</v>
      </c>
      <c r="F142" s="4">
        <v>5000</v>
      </c>
    </row>
    <row r="143" spans="1:6" x14ac:dyDescent="0.2">
      <c r="A143" s="1">
        <v>44088</v>
      </c>
      <c r="B143" s="2" t="s">
        <v>2</v>
      </c>
      <c r="C143" s="3" t="s">
        <v>6</v>
      </c>
      <c r="D143" s="3" t="s">
        <v>13</v>
      </c>
      <c r="E143" s="2">
        <v>3</v>
      </c>
      <c r="F143" s="4">
        <v>3500</v>
      </c>
    </row>
    <row r="144" spans="1:6" x14ac:dyDescent="0.2">
      <c r="A144" s="1">
        <v>44088</v>
      </c>
      <c r="B144" s="2" t="s">
        <v>3</v>
      </c>
      <c r="C144" s="3" t="s">
        <v>5</v>
      </c>
      <c r="D144" s="3" t="s">
        <v>12</v>
      </c>
      <c r="E144" s="2">
        <v>2</v>
      </c>
      <c r="F144" s="4">
        <v>3500</v>
      </c>
    </row>
    <row r="145" spans="1:6" x14ac:dyDescent="0.2">
      <c r="A145" s="1">
        <v>44089</v>
      </c>
      <c r="B145" s="2" t="s">
        <v>1</v>
      </c>
      <c r="C145" s="3" t="s">
        <v>6</v>
      </c>
      <c r="D145" s="3" t="s">
        <v>13</v>
      </c>
      <c r="E145" s="2">
        <v>4</v>
      </c>
      <c r="F145" s="4">
        <v>1500</v>
      </c>
    </row>
    <row r="146" spans="1:6" x14ac:dyDescent="0.2">
      <c r="A146" s="1">
        <v>44089</v>
      </c>
      <c r="B146" s="2" t="s">
        <v>2</v>
      </c>
      <c r="C146" s="3" t="s">
        <v>5</v>
      </c>
      <c r="D146" s="3" t="s">
        <v>13</v>
      </c>
      <c r="E146" s="2">
        <v>4</v>
      </c>
      <c r="F146" s="4">
        <v>1800</v>
      </c>
    </row>
    <row r="147" spans="1:6" x14ac:dyDescent="0.2">
      <c r="A147" s="1">
        <v>44089</v>
      </c>
      <c r="B147" s="2" t="s">
        <v>3</v>
      </c>
      <c r="C147" s="3" t="s">
        <v>6</v>
      </c>
      <c r="D147" s="3" t="s">
        <v>12</v>
      </c>
      <c r="E147" s="2">
        <v>2</v>
      </c>
      <c r="F147" s="4">
        <v>8000</v>
      </c>
    </row>
    <row r="148" spans="1:6" x14ac:dyDescent="0.2">
      <c r="A148" s="1">
        <v>44090</v>
      </c>
      <c r="B148" s="2" t="s">
        <v>10</v>
      </c>
      <c r="C148" s="3" t="s">
        <v>6</v>
      </c>
      <c r="D148" s="3" t="s">
        <v>12</v>
      </c>
      <c r="E148" s="2">
        <v>1</v>
      </c>
      <c r="F148" s="4">
        <v>5100</v>
      </c>
    </row>
    <row r="149" spans="1:6" x14ac:dyDescent="0.2">
      <c r="A149" s="1">
        <v>44090</v>
      </c>
      <c r="B149" s="2" t="s">
        <v>1</v>
      </c>
      <c r="C149" s="3" t="s">
        <v>8</v>
      </c>
      <c r="D149" s="3" t="s">
        <v>13</v>
      </c>
      <c r="E149" s="2">
        <v>5</v>
      </c>
      <c r="F149" s="4">
        <v>650</v>
      </c>
    </row>
    <row r="150" spans="1:6" x14ac:dyDescent="0.2">
      <c r="A150" s="1">
        <v>44090</v>
      </c>
      <c r="B150" s="2" t="s">
        <v>2</v>
      </c>
      <c r="C150" s="3" t="s">
        <v>7</v>
      </c>
      <c r="D150" s="3" t="s">
        <v>13</v>
      </c>
      <c r="E150" s="2">
        <v>3</v>
      </c>
      <c r="F150" s="4">
        <v>320</v>
      </c>
    </row>
    <row r="151" spans="1:6" x14ac:dyDescent="0.2">
      <c r="A151" s="1">
        <v>44090</v>
      </c>
      <c r="B151" s="2" t="s">
        <v>3</v>
      </c>
      <c r="C151" s="3" t="s">
        <v>7</v>
      </c>
      <c r="D151" s="3" t="s">
        <v>12</v>
      </c>
      <c r="E151" s="2">
        <v>1</v>
      </c>
      <c r="F151" s="4">
        <v>3500</v>
      </c>
    </row>
    <row r="152" spans="1:6" x14ac:dyDescent="0.2">
      <c r="A152" s="1">
        <v>44091</v>
      </c>
      <c r="B152" s="2" t="s">
        <v>1</v>
      </c>
      <c r="C152" s="3" t="s">
        <v>6</v>
      </c>
      <c r="D152" s="3" t="s">
        <v>13</v>
      </c>
      <c r="E152" s="2">
        <v>4</v>
      </c>
      <c r="F152" s="4">
        <v>2840</v>
      </c>
    </row>
    <row r="153" spans="1:6" x14ac:dyDescent="0.2">
      <c r="A153" s="1">
        <v>44091</v>
      </c>
      <c r="B153" s="2" t="s">
        <v>3</v>
      </c>
      <c r="C153" s="3" t="s">
        <v>7</v>
      </c>
      <c r="D153" s="3" t="s">
        <v>13</v>
      </c>
      <c r="E153" s="2">
        <v>4</v>
      </c>
      <c r="F153" s="4">
        <v>520</v>
      </c>
    </row>
    <row r="154" spans="1:6" x14ac:dyDescent="0.2">
      <c r="A154" s="1">
        <v>44091</v>
      </c>
      <c r="B154" s="2" t="s">
        <v>1</v>
      </c>
      <c r="C154" s="3" t="s">
        <v>5</v>
      </c>
      <c r="D154" s="3" t="s">
        <v>13</v>
      </c>
      <c r="E154" s="2">
        <v>3</v>
      </c>
      <c r="F154" s="4">
        <v>380</v>
      </c>
    </row>
    <row r="155" spans="1:6" x14ac:dyDescent="0.2">
      <c r="A155" s="1">
        <v>44091</v>
      </c>
      <c r="B155" s="2" t="s">
        <v>2</v>
      </c>
      <c r="C155" s="3" t="s">
        <v>6</v>
      </c>
      <c r="D155" s="3" t="s">
        <v>13</v>
      </c>
      <c r="E155" s="2">
        <v>3</v>
      </c>
      <c r="F155" s="4">
        <v>5550</v>
      </c>
    </row>
    <row r="156" spans="1:6" x14ac:dyDescent="0.2">
      <c r="A156" s="1">
        <v>44092</v>
      </c>
      <c r="B156" s="2" t="s">
        <v>3</v>
      </c>
      <c r="C156" s="3" t="s">
        <v>6</v>
      </c>
      <c r="D156" s="3" t="s">
        <v>12</v>
      </c>
      <c r="E156" s="2">
        <v>2</v>
      </c>
      <c r="F156" s="4">
        <v>8000</v>
      </c>
    </row>
    <row r="157" spans="1:6" x14ac:dyDescent="0.2">
      <c r="A157" s="1">
        <v>44092</v>
      </c>
      <c r="B157" s="2" t="s">
        <v>10</v>
      </c>
      <c r="C157" s="3" t="s">
        <v>6</v>
      </c>
      <c r="D157" s="3" t="s">
        <v>12</v>
      </c>
      <c r="E157" s="2">
        <v>2</v>
      </c>
      <c r="F157" s="4">
        <v>5100</v>
      </c>
    </row>
    <row r="158" spans="1:6" x14ac:dyDescent="0.2">
      <c r="A158" s="1">
        <v>44092</v>
      </c>
      <c r="B158" s="2" t="s">
        <v>1</v>
      </c>
      <c r="C158" s="3" t="s">
        <v>8</v>
      </c>
      <c r="D158" s="3" t="s">
        <v>13</v>
      </c>
      <c r="E158" s="2">
        <v>3</v>
      </c>
      <c r="F158" s="4">
        <v>650</v>
      </c>
    </row>
  </sheetData>
  <sortState xmlns:xlrd2="http://schemas.microsoft.com/office/spreadsheetml/2017/richdata2" ref="I37:I40">
    <sortCondition ref="I37:I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esercizio 1</vt:lpstr>
      <vt:lpstr>esercizio 2</vt:lpstr>
      <vt:lpstr>extra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2022-10-19T18:31:48Z</dcterms:modified>
</cp:coreProperties>
</file>