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reu\Desktop\MASTER DATA SCIENCE\PFM\EasyMoney-master\reporting\"/>
    </mc:Choice>
  </mc:AlternateContent>
  <bookViews>
    <workbookView xWindow="0" yWindow="0" windowWidth="23040" windowHeight="10668" activeTab="1"/>
  </bookViews>
  <sheets>
    <sheet name="SERVICIOS CONTRATADOS" sheetId="1" r:id="rId1"/>
    <sheet name="iNGESTA DE DAT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G2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F2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E2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C20" i="2"/>
  <c r="D20" i="2"/>
  <c r="B2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</calcChain>
</file>

<file path=xl/sharedStrings.xml><?xml version="1.0" encoding="utf-8"?>
<sst xmlns="http://schemas.openxmlformats.org/spreadsheetml/2006/main" count="29" uniqueCount="27">
  <si>
    <t>short_term_deposit</t>
  </si>
  <si>
    <t>loans</t>
  </si>
  <si>
    <t>mortgage</t>
  </si>
  <si>
    <t>funds</t>
  </si>
  <si>
    <t>securities</t>
  </si>
  <si>
    <t>long_term_deposit</t>
  </si>
  <si>
    <t>em_account_pp</t>
  </si>
  <si>
    <t>credit_card</t>
  </si>
  <si>
    <t>payroll</t>
  </si>
  <si>
    <t>pension_plan</t>
  </si>
  <si>
    <t>payroll_account</t>
  </si>
  <si>
    <t>emc_account</t>
  </si>
  <si>
    <t>debit_card</t>
  </si>
  <si>
    <t>em_account_p</t>
  </si>
  <si>
    <t>em_acount</t>
  </si>
  <si>
    <t>Puede que siempe que haya pension_plan haya payroll</t>
  </si>
  <si>
    <t xml:space="preserve">Los contratados tienen minimo 2 servicios contratados </t>
  </si>
  <si>
    <t>TOTAL</t>
  </si>
  <si>
    <t>INGESTA DE DATOS</t>
  </si>
  <si>
    <t>clientes SIN contratación 23,2% (105.989)</t>
  </si>
  <si>
    <t>clientes CON contratación 76,8% (350.384)</t>
  </si>
  <si>
    <t>Diferencia SIN contratacion</t>
  </si>
  <si>
    <t>Diferencia CON contratacion</t>
  </si>
  <si>
    <t>Diferencia TOTAL</t>
  </si>
  <si>
    <t>Cientes TOTALES</t>
  </si>
  <si>
    <t>total servicios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</si>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</sst>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\ _€_-;\-* #,##0\ _€_-;_-* &quot;-&quot;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D4D4D4"/>
      <name val="Segoe U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1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41" fontId="0" fillId="0" borderId="1" xfId="0" applyNumberFormat="1" applyBorder="1"/>
    <xf numFmtId="41" fontId="0" fillId="2" borderId="1" xfId="0" applyNumberFormat="1" applyFill="1" applyBorder="1"/>
    <xf numFmtId="41" fontId="1" fillId="5" borderId="1" xfId="0" applyNumberFormat="1" applyFont="1" applyFill="1" applyBorder="1"/>
    <xf numFmtId="41" fontId="3" fillId="7" borderId="1" xfId="0" applyNumberFormat="1" applyFont="1" applyFill="1" applyBorder="1"/>
    <xf numFmtId="41" fontId="4" fillId="6" borderId="1" xfId="0" applyNumberFormat="1" applyFont="1" applyFill="1" applyBorder="1"/>
    <xf numFmtId="41" fontId="4" fillId="5" borderId="1" xfId="0" applyNumberFormat="1" applyFont="1" applyFill="1" applyBorder="1"/>
    <xf numFmtId="14" fontId="0" fillId="6" borderId="1" xfId="0" applyNumberFormat="1" applyFill="1" applyBorder="1"/>
    <xf numFmtId="14" fontId="1" fillId="0" borderId="0" xfId="0" applyNumberFormat="1" applyFont="1" applyAlignment="1">
      <alignment horizontal="center" vertical="center" wrapText="1"/>
    </xf>
    <xf numFmtId="41" fontId="0" fillId="0" borderId="0" xfId="0" applyNumberFormat="1"/>
    <xf numFmtId="0" fontId="1" fillId="6" borderId="0" xfId="0" applyFont="1" applyFill="1"/>
    <xf numFmtId="41" fontId="4" fillId="9" borderId="1" xfId="0" applyNumberFormat="1" applyFont="1" applyFill="1" applyBorder="1"/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servicios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214626580768313"/>
          <c:y val="0.19212695038887009"/>
          <c:w val="0.69061264036210346"/>
          <c:h val="0.733442506803213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'SERVICIOS CONTRATADOS'!$B$1</c:f>
              <c:strCache>
                <c:ptCount val="1"/>
                <c:pt idx="0">
                  <c:v>total servicios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'SERVICIOS CONTRATADOS'!$A$2:$A$16</c:f>
              <c:strCache>
                <c:ptCount val="15"/>
                <c:pt idx="0">
                  <c:v>em_acount</c:v>
                </c:pt>
                <c:pt idx="1">
                  <c:v>debit_card</c:v>
                </c:pt>
                <c:pt idx="2">
                  <c:v>payroll_account</c:v>
                </c:pt>
                <c:pt idx="3">
                  <c:v>emc_account</c:v>
                </c:pt>
                <c:pt idx="4">
                  <c:v>pension_plan</c:v>
                </c:pt>
                <c:pt idx="5">
                  <c:v>payroll</c:v>
                </c:pt>
                <c:pt idx="6">
                  <c:v>long_term_deposit</c:v>
                </c:pt>
                <c:pt idx="7">
                  <c:v>credit_card</c:v>
                </c:pt>
                <c:pt idx="8">
                  <c:v>securities</c:v>
                </c:pt>
                <c:pt idx="9">
                  <c:v>funds</c:v>
                </c:pt>
                <c:pt idx="10">
                  <c:v>short_term_deposit</c:v>
                </c:pt>
                <c:pt idx="11">
                  <c:v>loans</c:v>
                </c:pt>
                <c:pt idx="12">
                  <c:v>mortgage</c:v>
                </c:pt>
                <c:pt idx="13">
                  <c:v>em_account_p</c:v>
                </c:pt>
                <c:pt idx="14">
                  <c:v>em_account_pp</c:v>
                </c:pt>
              </c:strCache>
            </c:strRef>
          </c:cat>
          <c:val>
            <c:numRef>
              <c:f>'SERVICIOS CONTRATADOS'!$B$2:$B$16</c:f>
              <c:numCache>
                <c:formatCode>_(* #,##0_);_(* \(#,##0\);_(* "-"_);_(@_)</c:formatCode>
                <c:ptCount val="15"/>
                <c:pt idx="0">
                  <c:v>4381602</c:v>
                </c:pt>
                <c:pt idx="1">
                  <c:v>562968</c:v>
                </c:pt>
                <c:pt idx="2">
                  <c:v>329420</c:v>
                </c:pt>
                <c:pt idx="3">
                  <c:v>326961</c:v>
                </c:pt>
                <c:pt idx="4">
                  <c:v>217802</c:v>
                </c:pt>
                <c:pt idx="5">
                  <c:v>205787</c:v>
                </c:pt>
                <c:pt idx="6">
                  <c:v>100660</c:v>
                </c:pt>
                <c:pt idx="7">
                  <c:v>70866</c:v>
                </c:pt>
                <c:pt idx="8">
                  <c:v>22133</c:v>
                </c:pt>
                <c:pt idx="9">
                  <c:v>20099</c:v>
                </c:pt>
                <c:pt idx="10">
                  <c:v>15394</c:v>
                </c:pt>
                <c:pt idx="11">
                  <c:v>468</c:v>
                </c:pt>
                <c:pt idx="12">
                  <c:v>324</c:v>
                </c:pt>
                <c:pt idx="13">
                  <c:v>34</c:v>
                </c:pt>
                <c:pt idx="14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71552"/>
        <c:axId val="386791192"/>
      </c:barChart>
      <c:catAx>
        <c:axId val="2383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791192"/>
        <c:crosses val="autoZero"/>
        <c:auto val="1"/>
        <c:lblAlgn val="ctr"/>
        <c:lblOffset val="100"/>
        <c:noMultiLvlLbl val="0"/>
      </c:catAx>
      <c:valAx>
        <c:axId val="386791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3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Ingesta</a:t>
            </a:r>
            <a:r>
              <a:rPr lang="es-ES" baseline="0"/>
              <a:t> de datos</a:t>
            </a:r>
            <a:endParaRPr lang="es-ES"/>
          </a:p>
        </c:rich>
      </c:tx>
      <c:layout>
        <c:manualLayout>
          <c:xMode val="edge"/>
          <c:yMode val="edge"/>
          <c:x val="0.35625597378362389"/>
          <c:y val="2.422983731394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'iNGESTA DE DATOS'!$B$2</c:f>
              <c:strCache>
                <c:ptCount val="1"/>
                <c:pt idx="0">
                  <c:v>clientes SIN contratación 23,2% (105.989)</c:v>
                </c:pt>
              </c:strCache>
            </c:strRef>
          </c:tx>
          <c:spPr>
            <a:ln w="22225" cap="rnd">
              <a:solidFill>
                <a:schemeClr val="accent2">
                  <a:tint val="77000"/>
                </a:schemeClr>
              </a:solidFill>
            </a:ln>
            <a:effectLst>
              <a:glow rad="139700">
                <a:schemeClr val="accent2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'iNGESTA DE DATOS'!$A$3:$A$19</c:f>
              <c:numCache>
                <c:formatCode>m/d/yyyy</c:formatCode>
                <c:ptCount val="17"/>
                <c:pt idx="0">
                  <c:v>43128</c:v>
                </c:pt>
                <c:pt idx="1">
                  <c:v>43159</c:v>
                </c:pt>
                <c:pt idx="2">
                  <c:v>43187</c:v>
                </c:pt>
                <c:pt idx="3">
                  <c:v>43218</c:v>
                </c:pt>
                <c:pt idx="4">
                  <c:v>43248</c:v>
                </c:pt>
                <c:pt idx="5">
                  <c:v>43279</c:v>
                </c:pt>
                <c:pt idx="6">
                  <c:v>43309</c:v>
                </c:pt>
                <c:pt idx="7">
                  <c:v>43340</c:v>
                </c:pt>
                <c:pt idx="8">
                  <c:v>43371</c:v>
                </c:pt>
                <c:pt idx="9">
                  <c:v>43401</c:v>
                </c:pt>
                <c:pt idx="10">
                  <c:v>43432</c:v>
                </c:pt>
                <c:pt idx="11">
                  <c:v>43462</c:v>
                </c:pt>
                <c:pt idx="12">
                  <c:v>43493</c:v>
                </c:pt>
                <c:pt idx="13">
                  <c:v>43524</c:v>
                </c:pt>
                <c:pt idx="14">
                  <c:v>43552</c:v>
                </c:pt>
                <c:pt idx="15">
                  <c:v>43583</c:v>
                </c:pt>
                <c:pt idx="16">
                  <c:v>43613</c:v>
                </c:pt>
              </c:numCache>
            </c:numRef>
          </c:cat>
          <c:val>
            <c:numRef>
              <c:f>'iNGESTA DE DATOS'!$B$3:$B$19</c:f>
              <c:numCache>
                <c:formatCode>_(* #,##0_);_(* \(#,##0\);_(* "-"_);_(@_)</c:formatCode>
                <c:ptCount val="17"/>
                <c:pt idx="0">
                  <c:v>2743</c:v>
                </c:pt>
                <c:pt idx="1">
                  <c:v>2353</c:v>
                </c:pt>
                <c:pt idx="2">
                  <c:v>2395</c:v>
                </c:pt>
                <c:pt idx="3">
                  <c:v>2427</c:v>
                </c:pt>
                <c:pt idx="4">
                  <c:v>2483</c:v>
                </c:pt>
                <c:pt idx="5">
                  <c:v>2515</c:v>
                </c:pt>
                <c:pt idx="6">
                  <c:v>69404</c:v>
                </c:pt>
                <c:pt idx="7">
                  <c:v>71315</c:v>
                </c:pt>
                <c:pt idx="8">
                  <c:v>75330</c:v>
                </c:pt>
                <c:pt idx="9">
                  <c:v>84555</c:v>
                </c:pt>
                <c:pt idx="10">
                  <c:v>89170</c:v>
                </c:pt>
                <c:pt idx="11">
                  <c:v>91556</c:v>
                </c:pt>
                <c:pt idx="12">
                  <c:v>91572</c:v>
                </c:pt>
                <c:pt idx="13">
                  <c:v>93009</c:v>
                </c:pt>
                <c:pt idx="14">
                  <c:v>94581</c:v>
                </c:pt>
                <c:pt idx="15">
                  <c:v>96001</c:v>
                </c:pt>
                <c:pt idx="16">
                  <c:v>98291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'iNGESTA DE DATOS'!$C$2</c:f>
              <c:strCache>
                <c:ptCount val="1"/>
                <c:pt idx="0">
                  <c:v>clientes CON contratación 76,8% (350.384)</c:v>
                </c:pt>
              </c:strCache>
            </c:strRef>
          </c:tx>
          <c:spPr>
            <a:ln w="22225" cap="rnd">
              <a:solidFill>
                <a:schemeClr val="accent2">
                  <a:shade val="76000"/>
                </a:schemeClr>
              </a:solidFill>
            </a:ln>
            <a:effectLst>
              <a:glow rad="139700">
                <a:schemeClr val="accent2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'iNGESTA DE DATOS'!$A$3:$A$19</c:f>
              <c:numCache>
                <c:formatCode>m/d/yyyy</c:formatCode>
                <c:ptCount val="17"/>
                <c:pt idx="0">
                  <c:v>43128</c:v>
                </c:pt>
                <c:pt idx="1">
                  <c:v>43159</c:v>
                </c:pt>
                <c:pt idx="2">
                  <c:v>43187</c:v>
                </c:pt>
                <c:pt idx="3">
                  <c:v>43218</c:v>
                </c:pt>
                <c:pt idx="4">
                  <c:v>43248</c:v>
                </c:pt>
                <c:pt idx="5">
                  <c:v>43279</c:v>
                </c:pt>
                <c:pt idx="6">
                  <c:v>43309</c:v>
                </c:pt>
                <c:pt idx="7">
                  <c:v>43340</c:v>
                </c:pt>
                <c:pt idx="8">
                  <c:v>43371</c:v>
                </c:pt>
                <c:pt idx="9">
                  <c:v>43401</c:v>
                </c:pt>
                <c:pt idx="10">
                  <c:v>43432</c:v>
                </c:pt>
                <c:pt idx="11">
                  <c:v>43462</c:v>
                </c:pt>
                <c:pt idx="12">
                  <c:v>43493</c:v>
                </c:pt>
                <c:pt idx="13">
                  <c:v>43524</c:v>
                </c:pt>
                <c:pt idx="14">
                  <c:v>43552</c:v>
                </c:pt>
                <c:pt idx="15">
                  <c:v>43583</c:v>
                </c:pt>
                <c:pt idx="16">
                  <c:v>43613</c:v>
                </c:pt>
              </c:numCache>
            </c:numRef>
          </c:cat>
          <c:val>
            <c:numRef>
              <c:f>'iNGESTA DE DATOS'!$C$3:$C$19</c:f>
              <c:numCache>
                <c:formatCode>_(* #,##0_);_(* \(#,##0\);_(* "-"_);_(@_)</c:formatCode>
                <c:ptCount val="17"/>
                <c:pt idx="0">
                  <c:v>236750</c:v>
                </c:pt>
                <c:pt idx="1">
                  <c:v>240168</c:v>
                </c:pt>
                <c:pt idx="2">
                  <c:v>242863</c:v>
                </c:pt>
                <c:pt idx="3">
                  <c:v>245036</c:v>
                </c:pt>
                <c:pt idx="4">
                  <c:v>247443</c:v>
                </c:pt>
                <c:pt idx="5">
                  <c:v>249589</c:v>
                </c:pt>
                <c:pt idx="6">
                  <c:v>269935</c:v>
                </c:pt>
                <c:pt idx="7">
                  <c:v>281607</c:v>
                </c:pt>
                <c:pt idx="8">
                  <c:v>299993</c:v>
                </c:pt>
                <c:pt idx="9">
                  <c:v>317745</c:v>
                </c:pt>
                <c:pt idx="10">
                  <c:v>327217</c:v>
                </c:pt>
                <c:pt idx="11">
                  <c:v>330925</c:v>
                </c:pt>
                <c:pt idx="12">
                  <c:v>335303</c:v>
                </c:pt>
                <c:pt idx="13">
                  <c:v>338718</c:v>
                </c:pt>
                <c:pt idx="14">
                  <c:v>341602</c:v>
                </c:pt>
                <c:pt idx="15">
                  <c:v>343626</c:v>
                </c:pt>
                <c:pt idx="16">
                  <c:v>344704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97376"/>
        <c:axId val="235012832"/>
      </c:lineChart>
      <c:dateAx>
        <c:axId val="23619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012832"/>
        <c:crosses val="autoZero"/>
        <c:auto val="1"/>
        <c:lblOffset val="100"/>
        <c:baseTimeUnit val="months"/>
      </c:dateAx>
      <c:valAx>
        <c:axId val="23501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1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Diferencia de contratación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'iNGESTA DE DATOS'!$E$2:$E$3</c:f>
              <c:strCache>
                <c:ptCount val="2"/>
                <c:pt idx="0">
                  <c:v>Diferencia SIN contratacion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77000"/>
                  </a:schemeClr>
                </a:gs>
                <a:gs pos="0">
                  <a:schemeClr val="accent1">
                    <a:tint val="77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'iNGESTA DE DATOS'!$A$4:$A$19</c:f>
              <c:numCache>
                <c:formatCode>m/d/yyyy</c:formatCode>
                <c:ptCount val="16"/>
                <c:pt idx="0">
                  <c:v>43159</c:v>
                </c:pt>
                <c:pt idx="1">
                  <c:v>43187</c:v>
                </c:pt>
                <c:pt idx="2">
                  <c:v>43218</c:v>
                </c:pt>
                <c:pt idx="3">
                  <c:v>43248</c:v>
                </c:pt>
                <c:pt idx="4">
                  <c:v>43279</c:v>
                </c:pt>
                <c:pt idx="5">
                  <c:v>43309</c:v>
                </c:pt>
                <c:pt idx="6">
                  <c:v>43340</c:v>
                </c:pt>
                <c:pt idx="7">
                  <c:v>43371</c:v>
                </c:pt>
                <c:pt idx="8">
                  <c:v>43401</c:v>
                </c:pt>
                <c:pt idx="9">
                  <c:v>43432</c:v>
                </c:pt>
                <c:pt idx="10">
                  <c:v>43462</c:v>
                </c:pt>
                <c:pt idx="11">
                  <c:v>43493</c:v>
                </c:pt>
                <c:pt idx="12">
                  <c:v>43524</c:v>
                </c:pt>
                <c:pt idx="13">
                  <c:v>43552</c:v>
                </c:pt>
                <c:pt idx="14">
                  <c:v>43583</c:v>
                </c:pt>
                <c:pt idx="15">
                  <c:v>43613</c:v>
                </c:pt>
              </c:numCache>
            </c:numRef>
          </c:cat>
          <c:val>
            <c:numRef>
              <c:f>'iNGESTA DE DATOS'!$E$4:$E$19</c:f>
              <c:numCache>
                <c:formatCode>_(* #,##0_);_(* \(#,##0\);_(* "-"_);_(@_)</c:formatCode>
                <c:ptCount val="16"/>
                <c:pt idx="0">
                  <c:v>-390</c:v>
                </c:pt>
                <c:pt idx="1">
                  <c:v>42</c:v>
                </c:pt>
                <c:pt idx="2">
                  <c:v>32</c:v>
                </c:pt>
                <c:pt idx="3">
                  <c:v>56</c:v>
                </c:pt>
                <c:pt idx="4">
                  <c:v>32</c:v>
                </c:pt>
                <c:pt idx="5">
                  <c:v>66889</c:v>
                </c:pt>
                <c:pt idx="6">
                  <c:v>1911</c:v>
                </c:pt>
                <c:pt idx="7">
                  <c:v>4015</c:v>
                </c:pt>
                <c:pt idx="8">
                  <c:v>9225</c:v>
                </c:pt>
                <c:pt idx="9">
                  <c:v>4615</c:v>
                </c:pt>
                <c:pt idx="10">
                  <c:v>2386</c:v>
                </c:pt>
                <c:pt idx="11">
                  <c:v>16</c:v>
                </c:pt>
                <c:pt idx="12">
                  <c:v>1437</c:v>
                </c:pt>
                <c:pt idx="13">
                  <c:v>1572</c:v>
                </c:pt>
                <c:pt idx="14">
                  <c:v>1420</c:v>
                </c:pt>
                <c:pt idx="15">
                  <c:v>2290</c:v>
                </c:pt>
              </c:numCache>
            </c:numRef>
          </c:val>
        </c:ser>
        <c:ser>
          <c:idx val="1"/>
          <c:order val="1"/>
          <c:tx>
            <c:strRef>
              <c:f>'iNGESTA DE DATOS'!$F$2:$F$3</c:f>
              <c:strCache>
                <c:ptCount val="2"/>
                <c:pt idx="0">
                  <c:v>Diferencia CON contratacion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76000"/>
                  </a:schemeClr>
                </a:gs>
                <a:gs pos="0">
                  <a:schemeClr val="accent1">
                    <a:shade val="76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'iNGESTA DE DATOS'!$A$4:$A$19</c:f>
              <c:numCache>
                <c:formatCode>m/d/yyyy</c:formatCode>
                <c:ptCount val="16"/>
                <c:pt idx="0">
                  <c:v>43159</c:v>
                </c:pt>
                <c:pt idx="1">
                  <c:v>43187</c:v>
                </c:pt>
                <c:pt idx="2">
                  <c:v>43218</c:v>
                </c:pt>
                <c:pt idx="3">
                  <c:v>43248</c:v>
                </c:pt>
                <c:pt idx="4">
                  <c:v>43279</c:v>
                </c:pt>
                <c:pt idx="5">
                  <c:v>43309</c:v>
                </c:pt>
                <c:pt idx="6">
                  <c:v>43340</c:v>
                </c:pt>
                <c:pt idx="7">
                  <c:v>43371</c:v>
                </c:pt>
                <c:pt idx="8">
                  <c:v>43401</c:v>
                </c:pt>
                <c:pt idx="9">
                  <c:v>43432</c:v>
                </c:pt>
                <c:pt idx="10">
                  <c:v>43462</c:v>
                </c:pt>
                <c:pt idx="11">
                  <c:v>43493</c:v>
                </c:pt>
                <c:pt idx="12">
                  <c:v>43524</c:v>
                </c:pt>
                <c:pt idx="13">
                  <c:v>43552</c:v>
                </c:pt>
                <c:pt idx="14">
                  <c:v>43583</c:v>
                </c:pt>
                <c:pt idx="15">
                  <c:v>43613</c:v>
                </c:pt>
              </c:numCache>
            </c:numRef>
          </c:cat>
          <c:val>
            <c:numRef>
              <c:f>'iNGESTA DE DATOS'!$F$4:$F$19</c:f>
              <c:numCache>
                <c:formatCode>_(* #,##0_);_(* \(#,##0\);_(* "-"_);_(@_)</c:formatCode>
                <c:ptCount val="16"/>
                <c:pt idx="0">
                  <c:v>3418</c:v>
                </c:pt>
                <c:pt idx="1">
                  <c:v>2695</c:v>
                </c:pt>
                <c:pt idx="2">
                  <c:v>2173</c:v>
                </c:pt>
                <c:pt idx="3">
                  <c:v>2407</c:v>
                </c:pt>
                <c:pt idx="4">
                  <c:v>2146</c:v>
                </c:pt>
                <c:pt idx="5">
                  <c:v>20346</c:v>
                </c:pt>
                <c:pt idx="6">
                  <c:v>11672</c:v>
                </c:pt>
                <c:pt idx="7">
                  <c:v>18386</c:v>
                </c:pt>
                <c:pt idx="8">
                  <c:v>17752</c:v>
                </c:pt>
                <c:pt idx="9">
                  <c:v>9472</c:v>
                </c:pt>
                <c:pt idx="10">
                  <c:v>3708</c:v>
                </c:pt>
                <c:pt idx="11">
                  <c:v>4378</c:v>
                </c:pt>
                <c:pt idx="12">
                  <c:v>3415</c:v>
                </c:pt>
                <c:pt idx="13">
                  <c:v>2884</c:v>
                </c:pt>
                <c:pt idx="14">
                  <c:v>2024</c:v>
                </c:pt>
                <c:pt idx="15">
                  <c:v>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38370376"/>
        <c:axId val="383971528"/>
      </c:areaChart>
      <c:dateAx>
        <c:axId val="238370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971528"/>
        <c:crosses val="autoZero"/>
        <c:auto val="1"/>
        <c:lblOffset val="100"/>
        <c:baseTimeUnit val="months"/>
      </c:dateAx>
      <c:valAx>
        <c:axId val="383971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37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18</xdr:row>
      <xdr:rowOff>22860</xdr:rowOff>
    </xdr:from>
    <xdr:to>
      <xdr:col>6</xdr:col>
      <xdr:colOff>457200</xdr:colOff>
      <xdr:row>35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171450</xdr:rowOff>
    </xdr:from>
    <xdr:to>
      <xdr:col>14</xdr:col>
      <xdr:colOff>525780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739140</xdr:colOff>
      <xdr:row>18</xdr:row>
      <xdr:rowOff>129540</xdr:rowOff>
    </xdr:from>
    <xdr:to>
      <xdr:col>14</xdr:col>
      <xdr:colOff>525780</xdr:colOff>
      <xdr:row>33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K28" sqref="K28"/>
    </sheetView>
  </sheetViews>
  <sheetFormatPr baseColWidth="10" defaultRowHeight="14.4" x14ac:dyDescent="0.3"/>
  <cols>
    <col min="1" max="1" width="17.109375" customWidth="1"/>
    <col min="2" max="2" width="11.88671875" bestFit="1" customWidth="1"/>
  </cols>
  <sheetData>
    <row r="1" spans="1:20" s="4" customFormat="1" ht="28.8" x14ac:dyDescent="0.3">
      <c r="A1" s="4" t="s">
        <v>26</v>
      </c>
      <c r="B1" s="4" t="s">
        <v>25</v>
      </c>
      <c r="C1" s="22">
        <v>43128</v>
      </c>
      <c r="D1" s="22">
        <v>43159</v>
      </c>
      <c r="E1" s="22">
        <v>43187</v>
      </c>
      <c r="F1" s="22">
        <v>43218</v>
      </c>
      <c r="G1" s="22">
        <v>43248</v>
      </c>
      <c r="H1" s="22">
        <v>43279</v>
      </c>
      <c r="I1" s="22">
        <v>43309</v>
      </c>
      <c r="J1" s="22">
        <v>43340</v>
      </c>
      <c r="K1" s="22">
        <v>43371</v>
      </c>
      <c r="L1" s="22">
        <v>43401</v>
      </c>
      <c r="M1" s="22">
        <v>43432</v>
      </c>
      <c r="N1" s="22">
        <v>43462</v>
      </c>
      <c r="O1" s="22">
        <v>43493</v>
      </c>
      <c r="P1" s="22">
        <v>43524</v>
      </c>
      <c r="Q1" s="22">
        <v>43552</v>
      </c>
      <c r="R1" s="22">
        <v>43583</v>
      </c>
    </row>
    <row r="2" spans="1:20" x14ac:dyDescent="0.3">
      <c r="A2" s="7" t="s">
        <v>14</v>
      </c>
      <c r="B2" s="23">
        <v>4381602</v>
      </c>
    </row>
    <row r="3" spans="1:20" x14ac:dyDescent="0.3">
      <c r="A3" s="7" t="s">
        <v>12</v>
      </c>
      <c r="B3" s="23">
        <v>562968</v>
      </c>
    </row>
    <row r="4" spans="1:20" x14ac:dyDescent="0.3">
      <c r="A4" s="7" t="s">
        <v>10</v>
      </c>
      <c r="B4" s="23">
        <v>329420</v>
      </c>
    </row>
    <row r="5" spans="1:20" x14ac:dyDescent="0.3">
      <c r="A5" s="7" t="s">
        <v>11</v>
      </c>
      <c r="B5" s="23">
        <v>326961</v>
      </c>
    </row>
    <row r="6" spans="1:20" x14ac:dyDescent="0.3">
      <c r="A6" s="7" t="s">
        <v>9</v>
      </c>
      <c r="B6" s="23">
        <v>217802</v>
      </c>
      <c r="S6" t="s">
        <v>9</v>
      </c>
      <c r="T6" t="s">
        <v>15</v>
      </c>
    </row>
    <row r="7" spans="1:20" x14ac:dyDescent="0.3">
      <c r="A7" s="7" t="s">
        <v>8</v>
      </c>
      <c r="B7" s="23">
        <v>205787</v>
      </c>
    </row>
    <row r="8" spans="1:20" x14ac:dyDescent="0.3">
      <c r="A8" s="7" t="s">
        <v>5</v>
      </c>
      <c r="B8" s="23">
        <v>100660</v>
      </c>
    </row>
    <row r="9" spans="1:20" x14ac:dyDescent="0.3">
      <c r="A9" s="7" t="s">
        <v>7</v>
      </c>
      <c r="B9" s="23">
        <v>70866</v>
      </c>
    </row>
    <row r="10" spans="1:20" x14ac:dyDescent="0.3">
      <c r="A10" s="7" t="s">
        <v>4</v>
      </c>
      <c r="B10" s="23">
        <v>22133</v>
      </c>
    </row>
    <row r="11" spans="1:20" x14ac:dyDescent="0.3">
      <c r="A11" s="7" t="s">
        <v>3</v>
      </c>
      <c r="B11" s="23">
        <v>20099</v>
      </c>
    </row>
    <row r="12" spans="1:20" x14ac:dyDescent="0.3">
      <c r="A12" s="7" t="s">
        <v>0</v>
      </c>
      <c r="B12" s="23">
        <v>15394</v>
      </c>
    </row>
    <row r="13" spans="1:20" x14ac:dyDescent="0.3">
      <c r="A13" s="7" t="s">
        <v>1</v>
      </c>
      <c r="B13" s="23">
        <v>468</v>
      </c>
    </row>
    <row r="14" spans="1:20" x14ac:dyDescent="0.3">
      <c r="A14" s="7" t="s">
        <v>2</v>
      </c>
      <c r="B14" s="23">
        <v>324</v>
      </c>
    </row>
    <row r="15" spans="1:20" x14ac:dyDescent="0.3">
      <c r="A15" s="7" t="s">
        <v>13</v>
      </c>
      <c r="B15" s="23">
        <v>34</v>
      </c>
      <c r="S15" t="s">
        <v>16</v>
      </c>
    </row>
    <row r="16" spans="1:20" x14ac:dyDescent="0.3">
      <c r="A16" s="7" t="s">
        <v>6</v>
      </c>
      <c r="B16" s="23">
        <v>0</v>
      </c>
    </row>
    <row r="17" spans="1:12" x14ac:dyDescent="0.3">
      <c r="A17" s="24" t="s">
        <v>17</v>
      </c>
      <c r="B17" s="23">
        <f>B2+B3+B4+B5+B6+B7+B8+B9+B10+B11+B12+B13+B14+B15+B16</f>
        <v>6254518</v>
      </c>
    </row>
    <row r="18" spans="1:12" x14ac:dyDescent="0.3">
      <c r="A18" s="2"/>
      <c r="B18" s="3"/>
    </row>
    <row r="19" spans="1:12" ht="14.4" customHeight="1" x14ac:dyDescent="0.3">
      <c r="A19" s="2"/>
      <c r="B19" s="3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"/>
      <c r="B20" s="3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2"/>
      <c r="B21" s="3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2"/>
      <c r="B22" s="3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2"/>
      <c r="B23" s="3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2"/>
      <c r="B24" s="3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2"/>
      <c r="B25" s="3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2"/>
      <c r="B26" s="3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2"/>
      <c r="B27" s="3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2"/>
      <c r="B28" s="3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2"/>
      <c r="B29" s="3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2"/>
      <c r="B30" s="3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2"/>
      <c r="B31" s="3"/>
    </row>
    <row r="32" spans="1:12" x14ac:dyDescent="0.3">
      <c r="A32" s="2"/>
      <c r="B32" s="3"/>
    </row>
    <row r="33" spans="1:2" x14ac:dyDescent="0.3">
      <c r="A33" s="2"/>
      <c r="B33" s="3"/>
    </row>
    <row r="34" spans="1:2" x14ac:dyDescent="0.3">
      <c r="A34" s="2"/>
      <c r="B34" s="3"/>
    </row>
    <row r="35" spans="1:2" x14ac:dyDescent="0.3">
      <c r="A35" s="2"/>
      <c r="B35" s="3"/>
    </row>
    <row r="36" spans="1:2" x14ac:dyDescent="0.3">
      <c r="A36" s="2"/>
      <c r="B36" s="3"/>
    </row>
  </sheetData>
  <sortState ref="B20:C31">
    <sortCondition descending="1" ref="B2:B1638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H25" sqref="H25"/>
    </sheetView>
  </sheetViews>
  <sheetFormatPr baseColWidth="10" defaultRowHeight="14.4" x14ac:dyDescent="0.3"/>
  <cols>
    <col min="1" max="1" width="14.6640625" customWidth="1"/>
    <col min="2" max="2" width="11.6640625" bestFit="1" customWidth="1"/>
    <col min="3" max="3" width="12.109375" bestFit="1" customWidth="1"/>
    <col min="4" max="4" width="12.5546875" style="6" bestFit="1" customWidth="1"/>
    <col min="5" max="7" width="11.6640625" bestFit="1" customWidth="1"/>
  </cols>
  <sheetData>
    <row r="2" spans="1:7" s="5" customFormat="1" ht="57.6" x14ac:dyDescent="0.3">
      <c r="A2" s="11" t="s">
        <v>18</v>
      </c>
      <c r="B2" s="10" t="s">
        <v>19</v>
      </c>
      <c r="C2" s="9" t="s">
        <v>20</v>
      </c>
      <c r="D2" s="13" t="s">
        <v>24</v>
      </c>
      <c r="E2" s="14" t="s">
        <v>21</v>
      </c>
      <c r="F2" s="8" t="s">
        <v>22</v>
      </c>
      <c r="G2" s="13" t="s">
        <v>23</v>
      </c>
    </row>
    <row r="3" spans="1:7" x14ac:dyDescent="0.3">
      <c r="A3" s="21">
        <v>43128</v>
      </c>
      <c r="B3" s="15">
        <v>2743</v>
      </c>
      <c r="C3" s="15">
        <v>236750</v>
      </c>
      <c r="D3" s="20">
        <f>B3+C3</f>
        <v>239493</v>
      </c>
      <c r="E3" s="15"/>
      <c r="F3" s="15"/>
      <c r="G3" s="19"/>
    </row>
    <row r="4" spans="1:7" x14ac:dyDescent="0.3">
      <c r="A4" s="21">
        <v>43159</v>
      </c>
      <c r="B4" s="15">
        <v>2353</v>
      </c>
      <c r="C4" s="15">
        <v>240168</v>
      </c>
      <c r="D4" s="20">
        <f t="shared" ref="D4:D19" si="0">B4+C4</f>
        <v>242521</v>
      </c>
      <c r="E4" s="15">
        <f>B4-B3</f>
        <v>-390</v>
      </c>
      <c r="F4" s="15">
        <f>C4-C3</f>
        <v>3418</v>
      </c>
      <c r="G4" s="19">
        <f>F4+E4</f>
        <v>3028</v>
      </c>
    </row>
    <row r="5" spans="1:7" x14ac:dyDescent="0.3">
      <c r="A5" s="21">
        <v>43187</v>
      </c>
      <c r="B5" s="15">
        <v>2395</v>
      </c>
      <c r="C5" s="15">
        <v>242863</v>
      </c>
      <c r="D5" s="20">
        <f t="shared" si="0"/>
        <v>245258</v>
      </c>
      <c r="E5" s="15">
        <f t="shared" ref="E5:E19" si="1">B5-B4</f>
        <v>42</v>
      </c>
      <c r="F5" s="15">
        <f t="shared" ref="F5:F19" si="2">C5-C4</f>
        <v>2695</v>
      </c>
      <c r="G5" s="19">
        <f t="shared" ref="G5:G19" si="3">F5+E5</f>
        <v>2737</v>
      </c>
    </row>
    <row r="6" spans="1:7" x14ac:dyDescent="0.3">
      <c r="A6" s="21">
        <v>43218</v>
      </c>
      <c r="B6" s="15">
        <v>2427</v>
      </c>
      <c r="C6" s="15">
        <v>245036</v>
      </c>
      <c r="D6" s="20">
        <f t="shared" si="0"/>
        <v>247463</v>
      </c>
      <c r="E6" s="15">
        <f t="shared" si="1"/>
        <v>32</v>
      </c>
      <c r="F6" s="15">
        <f t="shared" si="2"/>
        <v>2173</v>
      </c>
      <c r="G6" s="19">
        <f t="shared" si="3"/>
        <v>2205</v>
      </c>
    </row>
    <row r="7" spans="1:7" x14ac:dyDescent="0.3">
      <c r="A7" s="21">
        <v>43248</v>
      </c>
      <c r="B7" s="15">
        <v>2483</v>
      </c>
      <c r="C7" s="15">
        <v>247443</v>
      </c>
      <c r="D7" s="20">
        <f t="shared" si="0"/>
        <v>249926</v>
      </c>
      <c r="E7" s="15">
        <f t="shared" si="1"/>
        <v>56</v>
      </c>
      <c r="F7" s="15">
        <f t="shared" si="2"/>
        <v>2407</v>
      </c>
      <c r="G7" s="19">
        <f t="shared" si="3"/>
        <v>2463</v>
      </c>
    </row>
    <row r="8" spans="1:7" x14ac:dyDescent="0.3">
      <c r="A8" s="21">
        <v>43279</v>
      </c>
      <c r="B8" s="15">
        <v>2515</v>
      </c>
      <c r="C8" s="15">
        <v>249589</v>
      </c>
      <c r="D8" s="20">
        <f t="shared" si="0"/>
        <v>252104</v>
      </c>
      <c r="E8" s="15">
        <f t="shared" si="1"/>
        <v>32</v>
      </c>
      <c r="F8" s="15">
        <f t="shared" si="2"/>
        <v>2146</v>
      </c>
      <c r="G8" s="19">
        <f t="shared" si="3"/>
        <v>2178</v>
      </c>
    </row>
    <row r="9" spans="1:7" x14ac:dyDescent="0.3">
      <c r="A9" s="26">
        <v>43309</v>
      </c>
      <c r="B9" s="15">
        <v>69404</v>
      </c>
      <c r="C9" s="15">
        <v>269935</v>
      </c>
      <c r="D9" s="20">
        <f t="shared" si="0"/>
        <v>339339</v>
      </c>
      <c r="E9" s="16">
        <f t="shared" si="1"/>
        <v>66889</v>
      </c>
      <c r="F9" s="16">
        <f t="shared" si="2"/>
        <v>20346</v>
      </c>
      <c r="G9" s="25">
        <f t="shared" si="3"/>
        <v>87235</v>
      </c>
    </row>
    <row r="10" spans="1:7" x14ac:dyDescent="0.3">
      <c r="A10" s="21">
        <v>43340</v>
      </c>
      <c r="B10" s="15">
        <v>71315</v>
      </c>
      <c r="C10" s="15">
        <v>281607</v>
      </c>
      <c r="D10" s="20">
        <f t="shared" si="0"/>
        <v>352922</v>
      </c>
      <c r="E10" s="15">
        <f t="shared" si="1"/>
        <v>1911</v>
      </c>
      <c r="F10" s="15">
        <f t="shared" si="2"/>
        <v>11672</v>
      </c>
      <c r="G10" s="19">
        <f t="shared" si="3"/>
        <v>13583</v>
      </c>
    </row>
    <row r="11" spans="1:7" x14ac:dyDescent="0.3">
      <c r="A11" s="21">
        <v>43371</v>
      </c>
      <c r="B11" s="15">
        <v>75330</v>
      </c>
      <c r="C11" s="15">
        <v>299993</v>
      </c>
      <c r="D11" s="20">
        <f t="shared" si="0"/>
        <v>375323</v>
      </c>
      <c r="E11" s="15">
        <f t="shared" si="1"/>
        <v>4015</v>
      </c>
      <c r="F11" s="15">
        <f t="shared" si="2"/>
        <v>18386</v>
      </c>
      <c r="G11" s="19">
        <f t="shared" si="3"/>
        <v>22401</v>
      </c>
    </row>
    <row r="12" spans="1:7" x14ac:dyDescent="0.3">
      <c r="A12" s="21">
        <v>43401</v>
      </c>
      <c r="B12" s="15">
        <v>84555</v>
      </c>
      <c r="C12" s="15">
        <v>317745</v>
      </c>
      <c r="D12" s="20">
        <f t="shared" si="0"/>
        <v>402300</v>
      </c>
      <c r="E12" s="15">
        <f t="shared" si="1"/>
        <v>9225</v>
      </c>
      <c r="F12" s="15">
        <f t="shared" si="2"/>
        <v>17752</v>
      </c>
      <c r="G12" s="19">
        <f t="shared" si="3"/>
        <v>26977</v>
      </c>
    </row>
    <row r="13" spans="1:7" x14ac:dyDescent="0.3">
      <c r="A13" s="21">
        <v>43432</v>
      </c>
      <c r="B13" s="15">
        <v>89170</v>
      </c>
      <c r="C13" s="15">
        <v>327217</v>
      </c>
      <c r="D13" s="20">
        <f t="shared" si="0"/>
        <v>416387</v>
      </c>
      <c r="E13" s="15">
        <f t="shared" si="1"/>
        <v>4615</v>
      </c>
      <c r="F13" s="15">
        <f t="shared" si="2"/>
        <v>9472</v>
      </c>
      <c r="G13" s="19">
        <f t="shared" si="3"/>
        <v>14087</v>
      </c>
    </row>
    <row r="14" spans="1:7" x14ac:dyDescent="0.3">
      <c r="A14" s="21">
        <v>43462</v>
      </c>
      <c r="B14" s="15">
        <v>91556</v>
      </c>
      <c r="C14" s="15">
        <v>330925</v>
      </c>
      <c r="D14" s="20">
        <f t="shared" si="0"/>
        <v>422481</v>
      </c>
      <c r="E14" s="15">
        <f t="shared" si="1"/>
        <v>2386</v>
      </c>
      <c r="F14" s="15">
        <f t="shared" si="2"/>
        <v>3708</v>
      </c>
      <c r="G14" s="19">
        <f t="shared" si="3"/>
        <v>6094</v>
      </c>
    </row>
    <row r="15" spans="1:7" x14ac:dyDescent="0.3">
      <c r="A15" s="21">
        <v>43493</v>
      </c>
      <c r="B15" s="15">
        <v>91572</v>
      </c>
      <c r="C15" s="15">
        <v>335303</v>
      </c>
      <c r="D15" s="20">
        <f t="shared" si="0"/>
        <v>426875</v>
      </c>
      <c r="E15" s="15">
        <f t="shared" si="1"/>
        <v>16</v>
      </c>
      <c r="F15" s="15">
        <f t="shared" si="2"/>
        <v>4378</v>
      </c>
      <c r="G15" s="19">
        <f t="shared" si="3"/>
        <v>4394</v>
      </c>
    </row>
    <row r="16" spans="1:7" x14ac:dyDescent="0.3">
      <c r="A16" s="21">
        <v>43524</v>
      </c>
      <c r="B16" s="15">
        <v>93009</v>
      </c>
      <c r="C16" s="15">
        <v>338718</v>
      </c>
      <c r="D16" s="20">
        <f t="shared" si="0"/>
        <v>431727</v>
      </c>
      <c r="E16" s="15">
        <f t="shared" si="1"/>
        <v>1437</v>
      </c>
      <c r="F16" s="15">
        <f t="shared" si="2"/>
        <v>3415</v>
      </c>
      <c r="G16" s="19">
        <f t="shared" si="3"/>
        <v>4852</v>
      </c>
    </row>
    <row r="17" spans="1:7" x14ac:dyDescent="0.3">
      <c r="A17" s="21">
        <v>43552</v>
      </c>
      <c r="B17" s="15">
        <v>94581</v>
      </c>
      <c r="C17" s="15">
        <v>341602</v>
      </c>
      <c r="D17" s="20">
        <f t="shared" si="0"/>
        <v>436183</v>
      </c>
      <c r="E17" s="15">
        <f t="shared" si="1"/>
        <v>1572</v>
      </c>
      <c r="F17" s="15">
        <f t="shared" si="2"/>
        <v>2884</v>
      </c>
      <c r="G17" s="19">
        <f t="shared" si="3"/>
        <v>4456</v>
      </c>
    </row>
    <row r="18" spans="1:7" x14ac:dyDescent="0.3">
      <c r="A18" s="21">
        <v>43583</v>
      </c>
      <c r="B18" s="15">
        <v>96001</v>
      </c>
      <c r="C18" s="15">
        <v>343626</v>
      </c>
      <c r="D18" s="20">
        <f t="shared" si="0"/>
        <v>439627</v>
      </c>
      <c r="E18" s="15">
        <f t="shared" si="1"/>
        <v>1420</v>
      </c>
      <c r="F18" s="15">
        <f t="shared" si="2"/>
        <v>2024</v>
      </c>
      <c r="G18" s="19">
        <f t="shared" si="3"/>
        <v>3444</v>
      </c>
    </row>
    <row r="19" spans="1:7" x14ac:dyDescent="0.3">
      <c r="A19" s="21">
        <v>43613</v>
      </c>
      <c r="B19" s="15">
        <v>98291</v>
      </c>
      <c r="C19" s="15">
        <v>344704</v>
      </c>
      <c r="D19" s="20">
        <f t="shared" si="0"/>
        <v>442995</v>
      </c>
      <c r="E19" s="15">
        <f t="shared" si="1"/>
        <v>2290</v>
      </c>
      <c r="F19" s="15">
        <f t="shared" si="2"/>
        <v>1078</v>
      </c>
      <c r="G19" s="19">
        <f t="shared" si="3"/>
        <v>3368</v>
      </c>
    </row>
    <row r="20" spans="1:7" s="7" customFormat="1" x14ac:dyDescent="0.3">
      <c r="A20" s="12" t="s">
        <v>17</v>
      </c>
      <c r="B20" s="17">
        <f>B3+B4+B5+B6+B7+B8+B9+B10+B11+B12+B13+B14+B15+B16+B17+B18+B19</f>
        <v>969700</v>
      </c>
      <c r="C20" s="17">
        <f t="shared" ref="C20:G20" si="4">C3+C4+C5+C6+C7+C8+C9+C10+C11+C12+C13+C14+C15+C16+C17+C18+C19</f>
        <v>4993224</v>
      </c>
      <c r="D20" s="18">
        <f t="shared" si="4"/>
        <v>5962924</v>
      </c>
      <c r="E20" s="17">
        <f t="shared" si="4"/>
        <v>95548</v>
      </c>
      <c r="F20" s="17">
        <f t="shared" si="4"/>
        <v>107954</v>
      </c>
      <c r="G20" s="18">
        <f t="shared" si="4"/>
        <v>203502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SERVICIOS CONTRATADOS</vt:lpstr>
      <vt:lpstr>iNGESTA DE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Andreu Cortina</dc:creator>
  <cp:lastModifiedBy>Maria Andreu Cortina</cp:lastModifiedBy>
  <dcterms:created xsi:type="dcterms:W3CDTF">2021-08-10T16:15:52Z</dcterms:created>
  <dcterms:modified xsi:type="dcterms:W3CDTF">2021-08-10T22:04:25Z</dcterms:modified>
</cp:coreProperties>
</file>