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source\R-Lang\tapStats\"/>
    </mc:Choice>
  </mc:AlternateContent>
  <xr:revisionPtr revIDLastSave="0" documentId="8_{3931A651-3D29-49E0-9FBE-4CDC8246A5E0}" xr6:coauthVersionLast="34" xr6:coauthVersionMax="34" xr10:uidLastSave="{00000000-0000-0000-0000-000000000000}"/>
  <bookViews>
    <workbookView xWindow="0" yWindow="0" windowWidth="23040" windowHeight="9072" activeTab="2" xr2:uid="{4D5DF65B-A958-4AB6-B23F-865BF15D2646}"/>
  </bookViews>
  <sheets>
    <sheet name="Covariância" sheetId="2" r:id="rId1"/>
    <sheet name="Planilha1" sheetId="3" r:id="rId2"/>
    <sheet name="Planilha2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4" l="1"/>
  <c r="L22" i="4"/>
  <c r="J22" i="4"/>
  <c r="I22" i="4"/>
  <c r="G22" i="4"/>
  <c r="F22" i="4"/>
  <c r="D22" i="4"/>
  <c r="C22" i="4"/>
  <c r="L17" i="4"/>
  <c r="L16" i="4"/>
  <c r="L15" i="4"/>
  <c r="L19" i="4" s="1"/>
  <c r="L20" i="4" s="1"/>
  <c r="I17" i="4"/>
  <c r="I16" i="4"/>
  <c r="I15" i="4"/>
  <c r="I19" i="4" s="1"/>
  <c r="I20" i="4" s="1"/>
  <c r="F17" i="4"/>
  <c r="F16" i="4"/>
  <c r="F15" i="4"/>
  <c r="F19" i="4" s="1"/>
  <c r="F20" i="4" s="1"/>
  <c r="C17" i="4"/>
  <c r="C19" i="4" s="1"/>
  <c r="C20" i="4" s="1"/>
  <c r="C16" i="4"/>
  <c r="C15" i="4"/>
  <c r="I3" i="2" l="1"/>
  <c r="F3" i="2"/>
  <c r="F4" i="2"/>
  <c r="F5" i="2"/>
  <c r="F6" i="2"/>
  <c r="F7" i="2"/>
  <c r="F8" i="2"/>
  <c r="G8" i="2" s="1"/>
  <c r="F9" i="2"/>
  <c r="F10" i="2"/>
  <c r="F11" i="2"/>
  <c r="F12" i="2"/>
  <c r="G12" i="2" s="1"/>
  <c r="F13" i="2"/>
  <c r="F14" i="2"/>
  <c r="F15" i="2"/>
  <c r="F16" i="2"/>
  <c r="G16" i="2" s="1"/>
  <c r="F17" i="2"/>
  <c r="F18" i="2"/>
  <c r="G18" i="2" s="1"/>
  <c r="F19" i="2"/>
  <c r="F20" i="2"/>
  <c r="G20" i="2" s="1"/>
  <c r="F21" i="2"/>
  <c r="F2" i="2"/>
  <c r="E3" i="2"/>
  <c r="G3" i="2" s="1"/>
  <c r="E4" i="2"/>
  <c r="E5" i="2"/>
  <c r="G5" i="2" s="1"/>
  <c r="E6" i="2"/>
  <c r="G6" i="2" s="1"/>
  <c r="E7" i="2"/>
  <c r="G7" i="2" s="1"/>
  <c r="E8" i="2"/>
  <c r="E9" i="2"/>
  <c r="G9" i="2" s="1"/>
  <c r="E10" i="2"/>
  <c r="E11" i="2"/>
  <c r="G11" i="2" s="1"/>
  <c r="E12" i="2"/>
  <c r="E13" i="2"/>
  <c r="G13" i="2" s="1"/>
  <c r="E14" i="2"/>
  <c r="E15" i="2"/>
  <c r="G15" i="2" s="1"/>
  <c r="E16" i="2"/>
  <c r="E17" i="2"/>
  <c r="G17" i="2" s="1"/>
  <c r="E18" i="2"/>
  <c r="E19" i="2"/>
  <c r="G19" i="2" s="1"/>
  <c r="E20" i="2"/>
  <c r="E21" i="2"/>
  <c r="G21" i="2" s="1"/>
  <c r="E2" i="2"/>
  <c r="G14" i="2"/>
  <c r="G10" i="2"/>
  <c r="G4" i="2"/>
  <c r="C24" i="2"/>
  <c r="B24" i="2"/>
  <c r="G2" i="2" l="1"/>
</calcChain>
</file>

<file path=xl/sharedStrings.xml><?xml version="1.0" encoding="utf-8"?>
<sst xmlns="http://schemas.openxmlformats.org/spreadsheetml/2006/main" count="23" uniqueCount="15">
  <si>
    <t>Loja</t>
  </si>
  <si>
    <t>Clientes</t>
  </si>
  <si>
    <t>Vendas R$</t>
  </si>
  <si>
    <t>media</t>
  </si>
  <si>
    <t>Desvio clientes</t>
  </si>
  <si>
    <t>Desvio vendas</t>
  </si>
  <si>
    <t>Produto dos desvios</t>
  </si>
  <si>
    <t>Covariância</t>
  </si>
  <si>
    <t>X</t>
  </si>
  <si>
    <t>Y</t>
  </si>
  <si>
    <t>correl</t>
  </si>
  <si>
    <t>sdX</t>
  </si>
  <si>
    <t>sdY</t>
  </si>
  <si>
    <t>b0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</si>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</sst>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3" fillId="0" borderId="1" xfId="0" applyFont="1" applyBorder="1"/>
    <xf numFmtId="2" fontId="3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44" fontId="0" fillId="0" borderId="0" xfId="1" applyFont="1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Covariância!$C$1</c:f>
              <c:strCache>
                <c:ptCount val="1"/>
                <c:pt idx="0">
                  <c:v>Vendas R$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Covariância!$B$2:$B$21</c:f>
              <c:numCache>
                <c:formatCode>General</c:formatCode>
                <c:ptCount val="20"/>
                <c:pt idx="0">
                  <c:v>907</c:v>
                </c:pt>
                <c:pt idx="1">
                  <c:v>926</c:v>
                </c:pt>
                <c:pt idx="2">
                  <c:v>506</c:v>
                </c:pt>
                <c:pt idx="3">
                  <c:v>741</c:v>
                </c:pt>
                <c:pt idx="4">
                  <c:v>789</c:v>
                </c:pt>
                <c:pt idx="5">
                  <c:v>889</c:v>
                </c:pt>
                <c:pt idx="6">
                  <c:v>874</c:v>
                </c:pt>
                <c:pt idx="7">
                  <c:v>510</c:v>
                </c:pt>
                <c:pt idx="8">
                  <c:v>529</c:v>
                </c:pt>
                <c:pt idx="9">
                  <c:v>420</c:v>
                </c:pt>
                <c:pt idx="10">
                  <c:v>679</c:v>
                </c:pt>
                <c:pt idx="11">
                  <c:v>872</c:v>
                </c:pt>
                <c:pt idx="12">
                  <c:v>924</c:v>
                </c:pt>
                <c:pt idx="13">
                  <c:v>607</c:v>
                </c:pt>
                <c:pt idx="14">
                  <c:v>452</c:v>
                </c:pt>
                <c:pt idx="15">
                  <c:v>729</c:v>
                </c:pt>
                <c:pt idx="16">
                  <c:v>794</c:v>
                </c:pt>
                <c:pt idx="17">
                  <c:v>844</c:v>
                </c:pt>
                <c:pt idx="18">
                  <c:v>1010</c:v>
                </c:pt>
                <c:pt idx="19">
                  <c:v>621</c:v>
                </c:pt>
              </c:numCache>
            </c:numRef>
          </c:xVal>
          <c:yVal>
            <c:numRef>
              <c:f>Covariância!$C$2:$C$21</c:f>
              <c:numCache>
                <c:formatCode>0.00</c:formatCode>
                <c:ptCount val="20"/>
                <c:pt idx="0">
                  <c:v>11.2</c:v>
                </c:pt>
                <c:pt idx="1">
                  <c:v>11.05</c:v>
                </c:pt>
                <c:pt idx="2">
                  <c:v>6.84</c:v>
                </c:pt>
                <c:pt idx="3">
                  <c:v>9.2100000000000009</c:v>
                </c:pt>
                <c:pt idx="4">
                  <c:v>9.42</c:v>
                </c:pt>
                <c:pt idx="5">
                  <c:v>10.08</c:v>
                </c:pt>
                <c:pt idx="6">
                  <c:v>9.4499999999999993</c:v>
                </c:pt>
                <c:pt idx="7">
                  <c:v>6.73</c:v>
                </c:pt>
                <c:pt idx="8">
                  <c:v>7.24</c:v>
                </c:pt>
                <c:pt idx="9">
                  <c:v>6.12</c:v>
                </c:pt>
                <c:pt idx="10">
                  <c:v>7.63</c:v>
                </c:pt>
                <c:pt idx="11">
                  <c:v>9.43</c:v>
                </c:pt>
                <c:pt idx="12">
                  <c:v>9.4600000000000009</c:v>
                </c:pt>
                <c:pt idx="13">
                  <c:v>7.64</c:v>
                </c:pt>
                <c:pt idx="14">
                  <c:v>6.92</c:v>
                </c:pt>
                <c:pt idx="15">
                  <c:v>8.9499999999999993</c:v>
                </c:pt>
                <c:pt idx="16">
                  <c:v>9.33</c:v>
                </c:pt>
                <c:pt idx="17">
                  <c:v>10.23</c:v>
                </c:pt>
                <c:pt idx="18">
                  <c:v>11.77</c:v>
                </c:pt>
                <c:pt idx="19">
                  <c:v>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B-4209-8939-EECA482C6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74496"/>
        <c:axId val="314733112"/>
      </c:scatterChart>
      <c:valAx>
        <c:axId val="44947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4733112"/>
        <c:crosses val="autoZero"/>
        <c:crossBetween val="midCat"/>
      </c:valAx>
      <c:valAx>
        <c:axId val="3147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47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205533683289588"/>
                  <c:y val="-2.24569845435987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Planilha1!$H$3:$H$7</c:f>
              <c:numCache>
                <c:formatCode>General</c:formatCode>
                <c:ptCount val="5"/>
                <c:pt idx="0">
                  <c:v>100</c:v>
                </c:pt>
                <c:pt idx="1">
                  <c:v>120</c:v>
                </c:pt>
                <c:pt idx="2">
                  <c:v>50</c:v>
                </c:pt>
                <c:pt idx="3">
                  <c:v>200</c:v>
                </c:pt>
                <c:pt idx="4">
                  <c:v>100</c:v>
                </c:pt>
              </c:numCache>
            </c:numRef>
          </c:xVal>
          <c:yVal>
            <c:numRef>
              <c:f>Planilha1!$I$3:$I$7</c:f>
              <c:numCache>
                <c:formatCode>_("R$"* #,##0.00_);_("R$"* \(#,##0.00\);_("R$"* "-"??_);_(@_)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60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9-4114-BE75-EC7442E0C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68296"/>
        <c:axId val="458266984"/>
      </c:scatterChart>
      <c:valAx>
        <c:axId val="45826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266984"/>
        <c:crosses val="autoZero"/>
        <c:crossBetween val="midCat"/>
      </c:valAx>
      <c:valAx>
        <c:axId val="45826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26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760279965004379E-4"/>
                  <c:y val="-0.18399788568095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Planilha2!$C$3:$C$13</c:f>
              <c:numCache>
                <c:formatCode>0.00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Planilha2!$D$3:$D$13</c:f>
              <c:numCache>
                <c:formatCode>General</c:formatCode>
                <c:ptCount val="11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B-46EE-895F-73C5BDB41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63592"/>
        <c:axId val="639964576"/>
      </c:scatterChart>
      <c:valAx>
        <c:axId val="63996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9964576"/>
        <c:crosses val="autoZero"/>
        <c:crossBetween val="midCat"/>
      </c:valAx>
      <c:valAx>
        <c:axId val="6399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996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Planilha2!$G$2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122047244094488E-2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Planilha2!$F$3:$F$13</c:f>
              <c:numCache>
                <c:formatCode>0.00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Planilha2!$G$3:$G$13</c:f>
              <c:numCache>
                <c:formatCode>General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C-43D2-9014-357278593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98488"/>
        <c:axId val="650298816"/>
      </c:scatterChart>
      <c:valAx>
        <c:axId val="6502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298816"/>
        <c:crosses val="autoZero"/>
        <c:crossBetween val="midCat"/>
      </c:valAx>
      <c:valAx>
        <c:axId val="650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29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Planilha2!$J$2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01093613298338"/>
                  <c:y val="-0.11192439486730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Planilha2!$I$3:$I$13</c:f>
              <c:numCache>
                <c:formatCode>0.00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Planilha2!$J$3:$J$13</c:f>
              <c:numCache>
                <c:formatCode>General</c:formatCode>
                <c:ptCount val="11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5.7229999999999999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9-4834-8B2D-DB9615242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66216"/>
        <c:axId val="639970808"/>
      </c:scatterChart>
      <c:valAx>
        <c:axId val="63996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9970808"/>
        <c:crosses val="autoZero"/>
        <c:crossBetween val="midCat"/>
      </c:valAx>
      <c:valAx>
        <c:axId val="63997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996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Planilha2!$M$2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36942257217848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Planilha2!$L$3:$L$13</c:f>
              <c:numCache>
                <c:formatCode>0.00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xVal>
          <c:yVal>
            <c:numRef>
              <c:f>Planilha2!$M$3:$M$13</c:f>
              <c:numCache>
                <c:formatCode>General</c:formatCode>
                <c:ptCount val="11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6-4BA9-9BD0-91836BE21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22472"/>
        <c:axId val="641723128"/>
      </c:scatterChart>
      <c:valAx>
        <c:axId val="64172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723128"/>
        <c:crosses val="autoZero"/>
        <c:crossBetween val="midCat"/>
      </c:valAx>
      <c:valAx>
        <c:axId val="64172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72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441960</xdr:colOff>
      <xdr:row>6</xdr:row>
      <xdr:rowOff>57150</xdr:rowOff>
    </xdr:from>
    <xdr:to>
      <xdr:col>18</xdr:col>
      <xdr:colOff>472440</xdr:colOff>
      <xdr:row>24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149033-0A42-4E3B-B852-9331DE057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2</xdr:row>
      <xdr:rowOff>95250</xdr:rowOff>
    </xdr:from>
    <xdr:to>
      <xdr:col>17</xdr:col>
      <xdr:colOff>15240</xdr:colOff>
      <xdr:row>17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45C3C2-4DE3-4429-A0BD-E55AFDCF3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434340</xdr:colOff>
      <xdr:row>0</xdr:row>
      <xdr:rowOff>95250</xdr:rowOff>
    </xdr:from>
    <xdr:to>
      <xdr:col>22</xdr:col>
      <xdr:colOff>129540</xdr:colOff>
      <xdr:row>15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8CF450-222F-4CC6-BCDF-3AFA09D41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449580</xdr:colOff>
      <xdr:row>16</xdr:row>
      <xdr:rowOff>26670</xdr:rowOff>
    </xdr:from>
    <xdr:to>
      <xdr:col>22</xdr:col>
      <xdr:colOff>144780</xdr:colOff>
      <xdr:row>31</xdr:row>
      <xdr:rowOff>26670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EB36AF-331F-439B-9410-71F03DBC6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31</xdr:row>
      <xdr:rowOff>148590</xdr:rowOff>
    </xdr:from>
    <xdr:to>
      <xdr:col>22</xdr:col>
      <xdr:colOff>152400</xdr:colOff>
      <xdr:row>46</xdr:row>
      <xdr:rowOff>148590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BA9627-098B-46B1-AB15-15354371D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480060</xdr:colOff>
      <xdr:row>47</xdr:row>
      <xdr:rowOff>87630</xdr:rowOff>
    </xdr:from>
    <xdr:to>
      <xdr:col>22</xdr:col>
      <xdr:colOff>175260</xdr:colOff>
      <xdr:row>62</xdr:row>
      <xdr:rowOff>87630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D7E616B-EBF1-471F-9056-228C4933D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7AF8-E812-4CE7-AA15-0B5AE4BC55C3}">
  <dimension ref="A1:I24"/>
  <sheetViews>
    <sheetView workbookViewId="0">
      <selection sqref="A1:C21"/>
    </sheetView>
  </sheetViews>
  <sheetFormatPr defaultRowHeight="14.4" x14ac:dyDescent="0.3"/>
  <cols>
    <col min="3" max="3" width="11.6640625" customWidth="1"/>
    <col min="5" max="5" width="13.21875" bestFit="1" customWidth="1"/>
    <col min="6" max="6" width="12.5546875" bestFit="1" customWidth="1"/>
    <col min="7" max="7" width="17.5546875" bestFit="1" customWidth="1"/>
  </cols>
  <sheetData>
    <row r="1" spans="1:9" ht="15.6" x14ac:dyDescent="0.3">
      <c r="A1" s="4" t="s">
        <v>0</v>
      </c>
      <c r="B1" s="4" t="s">
        <v>1</v>
      </c>
      <c r="C1" s="5" t="s">
        <v>2</v>
      </c>
      <c r="E1" t="s">
        <v>4</v>
      </c>
      <c r="F1" t="s">
        <v>5</v>
      </c>
      <c r="G1" t="s">
        <v>6</v>
      </c>
      <c r="I1" t="s">
        <v>7</v>
      </c>
    </row>
    <row r="2" spans="1:9" ht="15.6" x14ac:dyDescent="0.3">
      <c r="A2" s="2">
        <v>1</v>
      </c>
      <c r="B2" s="2">
        <v>907</v>
      </c>
      <c r="C2" s="3">
        <v>11.2</v>
      </c>
      <c r="E2" s="1">
        <f>B2-$B$24</f>
        <v>170.0526315789474</v>
      </c>
      <c r="F2" s="1">
        <f>C2-$C$24</f>
        <v>2.3210526315789455</v>
      </c>
      <c r="G2">
        <f>E2*F2</f>
        <v>394.70110803324076</v>
      </c>
    </row>
    <row r="3" spans="1:9" ht="15.6" x14ac:dyDescent="0.3">
      <c r="A3" s="2">
        <v>2</v>
      </c>
      <c r="B3" s="2">
        <v>926</v>
      </c>
      <c r="C3" s="3">
        <v>11.05</v>
      </c>
      <c r="E3" s="1">
        <f t="shared" ref="E3:E21" si="0">B3-$B$24</f>
        <v>189.0526315789474</v>
      </c>
      <c r="F3" s="1">
        <f t="shared" ref="F3:F21" si="1">C3-$C$24</f>
        <v>2.1710526315789469</v>
      </c>
      <c r="G3">
        <f t="shared" ref="G3:G21" si="2">E3*F3</f>
        <v>410.44321329639888</v>
      </c>
      <c r="I3">
        <f>SUM(G2:G21)/(COUNTA(B2:B21) - 1)</f>
        <v>282.82050153083537</v>
      </c>
    </row>
    <row r="4" spans="1:9" ht="15.6" x14ac:dyDescent="0.3">
      <c r="A4" s="2">
        <v>3</v>
      </c>
      <c r="B4" s="2">
        <v>506</v>
      </c>
      <c r="C4" s="3">
        <v>6.84</v>
      </c>
      <c r="E4" s="1">
        <f t="shared" si="0"/>
        <v>-230.9473684210526</v>
      </c>
      <c r="F4" s="1">
        <f t="shared" si="1"/>
        <v>-2.038947368421054</v>
      </c>
      <c r="G4">
        <f t="shared" si="2"/>
        <v>470.88952908587282</v>
      </c>
    </row>
    <row r="5" spans="1:9" ht="15.6" x14ac:dyDescent="0.3">
      <c r="A5" s="2">
        <v>4</v>
      </c>
      <c r="B5" s="2">
        <v>741</v>
      </c>
      <c r="C5" s="3">
        <v>9.2100000000000009</v>
      </c>
      <c r="E5" s="1">
        <f t="shared" si="0"/>
        <v>4.0526315789473983</v>
      </c>
      <c r="F5" s="1">
        <f t="shared" si="1"/>
        <v>0.33105263157894704</v>
      </c>
      <c r="G5">
        <f t="shared" si="2"/>
        <v>1.3416343490304794</v>
      </c>
    </row>
    <row r="6" spans="1:9" ht="15.6" x14ac:dyDescent="0.3">
      <c r="A6" s="2">
        <v>5</v>
      </c>
      <c r="B6" s="2">
        <v>789</v>
      </c>
      <c r="C6" s="3">
        <v>9.42</v>
      </c>
      <c r="E6" s="1">
        <f t="shared" si="0"/>
        <v>52.052631578947398</v>
      </c>
      <c r="F6" s="1">
        <f t="shared" si="1"/>
        <v>0.54105263157894612</v>
      </c>
      <c r="G6">
        <f t="shared" si="2"/>
        <v>28.163213296398844</v>
      </c>
    </row>
    <row r="7" spans="1:9" ht="15.6" x14ac:dyDescent="0.3">
      <c r="A7" s="2">
        <v>6</v>
      </c>
      <c r="B7" s="2">
        <v>889</v>
      </c>
      <c r="C7" s="3">
        <v>10.08</v>
      </c>
      <c r="E7" s="1">
        <f t="shared" si="0"/>
        <v>152.0526315789474</v>
      </c>
      <c r="F7" s="1">
        <f t="shared" si="1"/>
        <v>1.2010526315789463</v>
      </c>
      <c r="G7">
        <f t="shared" si="2"/>
        <v>182.62321329639877</v>
      </c>
    </row>
    <row r="8" spans="1:9" ht="15.6" x14ac:dyDescent="0.3">
      <c r="A8" s="2">
        <v>7</v>
      </c>
      <c r="B8" s="2">
        <v>874</v>
      </c>
      <c r="C8" s="3">
        <v>9.4499999999999993</v>
      </c>
      <c r="E8" s="1">
        <f t="shared" si="0"/>
        <v>137.0526315789474</v>
      </c>
      <c r="F8" s="1">
        <f t="shared" si="1"/>
        <v>0.57105263157894548</v>
      </c>
      <c r="G8">
        <f t="shared" si="2"/>
        <v>78.264265927977604</v>
      </c>
    </row>
    <row r="9" spans="1:9" ht="15.6" x14ac:dyDescent="0.3">
      <c r="A9" s="2">
        <v>8</v>
      </c>
      <c r="B9" s="2">
        <v>510</v>
      </c>
      <c r="C9" s="3">
        <v>6.73</v>
      </c>
      <c r="E9" s="1">
        <f t="shared" si="0"/>
        <v>-226.9473684210526</v>
      </c>
      <c r="F9" s="1">
        <f t="shared" si="1"/>
        <v>-2.1489473684210534</v>
      </c>
      <c r="G9">
        <f t="shared" si="2"/>
        <v>487.69795013850427</v>
      </c>
    </row>
    <row r="10" spans="1:9" ht="15.6" x14ac:dyDescent="0.3">
      <c r="A10" s="2">
        <v>9</v>
      </c>
      <c r="B10" s="2">
        <v>529</v>
      </c>
      <c r="C10" s="3">
        <v>7.24</v>
      </c>
      <c r="E10" s="1">
        <f t="shared" si="0"/>
        <v>-207.9473684210526</v>
      </c>
      <c r="F10" s="1">
        <f t="shared" si="1"/>
        <v>-1.6389473684210536</v>
      </c>
      <c r="G10">
        <f t="shared" si="2"/>
        <v>340.81479224376744</v>
      </c>
    </row>
    <row r="11" spans="1:9" ht="15.6" x14ac:dyDescent="0.3">
      <c r="A11" s="2">
        <v>10</v>
      </c>
      <c r="B11" s="2">
        <v>420</v>
      </c>
      <c r="C11" s="3">
        <v>6.12</v>
      </c>
      <c r="E11" s="1">
        <f t="shared" si="0"/>
        <v>-316.9473684210526</v>
      </c>
      <c r="F11" s="1">
        <f t="shared" si="1"/>
        <v>-2.7589473684210537</v>
      </c>
      <c r="G11">
        <f t="shared" si="2"/>
        <v>874.44110803324122</v>
      </c>
    </row>
    <row r="12" spans="1:9" ht="15.6" x14ac:dyDescent="0.3">
      <c r="A12" s="2">
        <v>11</v>
      </c>
      <c r="B12" s="2">
        <v>679</v>
      </c>
      <c r="C12" s="3">
        <v>7.63</v>
      </c>
      <c r="E12" s="1">
        <f t="shared" si="0"/>
        <v>-57.947368421052602</v>
      </c>
      <c r="F12" s="1">
        <f t="shared" si="1"/>
        <v>-1.2489473684210539</v>
      </c>
      <c r="G12">
        <f t="shared" si="2"/>
        <v>72.37321329639893</v>
      </c>
    </row>
    <row r="13" spans="1:9" ht="15.6" x14ac:dyDescent="0.3">
      <c r="A13" s="2">
        <v>12</v>
      </c>
      <c r="B13" s="2">
        <v>872</v>
      </c>
      <c r="C13" s="3">
        <v>9.43</v>
      </c>
      <c r="E13" s="1">
        <f t="shared" si="0"/>
        <v>135.0526315789474</v>
      </c>
      <c r="F13" s="1">
        <f t="shared" si="1"/>
        <v>0.55105263157894591</v>
      </c>
      <c r="G13">
        <f t="shared" si="2"/>
        <v>74.421108033240813</v>
      </c>
    </row>
    <row r="14" spans="1:9" ht="15.6" x14ac:dyDescent="0.3">
      <c r="A14" s="2">
        <v>13</v>
      </c>
      <c r="B14" s="2">
        <v>924</v>
      </c>
      <c r="C14" s="3">
        <v>9.4600000000000009</v>
      </c>
      <c r="E14" s="1">
        <f t="shared" si="0"/>
        <v>187.0526315789474</v>
      </c>
      <c r="F14" s="1">
        <f t="shared" si="1"/>
        <v>0.58105263157894704</v>
      </c>
      <c r="G14">
        <f t="shared" si="2"/>
        <v>108.68742382271463</v>
      </c>
    </row>
    <row r="15" spans="1:9" ht="15.6" x14ac:dyDescent="0.3">
      <c r="A15" s="2">
        <v>14</v>
      </c>
      <c r="B15" s="2">
        <v>607</v>
      </c>
      <c r="C15" s="3">
        <v>7.64</v>
      </c>
      <c r="E15" s="1">
        <f t="shared" si="0"/>
        <v>-129.9473684210526</v>
      </c>
      <c r="F15" s="1">
        <f t="shared" si="1"/>
        <v>-1.2389473684210541</v>
      </c>
      <c r="G15">
        <f t="shared" si="2"/>
        <v>160.99795013850431</v>
      </c>
    </row>
    <row r="16" spans="1:9" ht="15.6" x14ac:dyDescent="0.3">
      <c r="A16" s="2">
        <v>15</v>
      </c>
      <c r="B16" s="2">
        <v>452</v>
      </c>
      <c r="C16" s="3">
        <v>6.92</v>
      </c>
      <c r="E16" s="1">
        <f t="shared" si="0"/>
        <v>-284.9473684210526</v>
      </c>
      <c r="F16" s="1">
        <f t="shared" si="1"/>
        <v>-1.9589473684210539</v>
      </c>
      <c r="G16">
        <f t="shared" si="2"/>
        <v>558.19689750692555</v>
      </c>
    </row>
    <row r="17" spans="1:7" ht="15.6" x14ac:dyDescent="0.3">
      <c r="A17" s="2">
        <v>16</v>
      </c>
      <c r="B17" s="2">
        <v>729</v>
      </c>
      <c r="C17" s="3">
        <v>8.9499999999999993</v>
      </c>
      <c r="E17" s="1">
        <f t="shared" si="0"/>
        <v>-7.9473684210526017</v>
      </c>
      <c r="F17" s="1">
        <f t="shared" si="1"/>
        <v>7.105263157894548E-2</v>
      </c>
      <c r="G17">
        <f t="shared" si="2"/>
        <v>-0.56468144044319613</v>
      </c>
    </row>
    <row r="18" spans="1:7" ht="15.6" x14ac:dyDescent="0.3">
      <c r="A18" s="2">
        <v>17</v>
      </c>
      <c r="B18" s="2">
        <v>794</v>
      </c>
      <c r="C18" s="3">
        <v>9.33</v>
      </c>
      <c r="E18" s="1">
        <f t="shared" si="0"/>
        <v>57.052631578947398</v>
      </c>
      <c r="F18" s="1">
        <f t="shared" si="1"/>
        <v>0.45105263157894626</v>
      </c>
      <c r="G18">
        <f t="shared" si="2"/>
        <v>25.733739612188316</v>
      </c>
    </row>
    <row r="19" spans="1:7" ht="15.6" x14ac:dyDescent="0.3">
      <c r="A19" s="2">
        <v>18</v>
      </c>
      <c r="B19" s="2">
        <v>844</v>
      </c>
      <c r="C19" s="3">
        <v>10.23</v>
      </c>
      <c r="E19" s="1">
        <f t="shared" si="0"/>
        <v>107.0526315789474</v>
      </c>
      <c r="F19" s="1">
        <f t="shared" si="1"/>
        <v>1.3510526315789466</v>
      </c>
      <c r="G19">
        <f t="shared" si="2"/>
        <v>144.63373961218832</v>
      </c>
    </row>
    <row r="20" spans="1:7" ht="15.6" x14ac:dyDescent="0.3">
      <c r="A20" s="2">
        <v>19</v>
      </c>
      <c r="B20" s="2">
        <v>1010</v>
      </c>
      <c r="C20" s="3">
        <v>11.77</v>
      </c>
      <c r="E20" s="1">
        <f t="shared" si="0"/>
        <v>273.0526315789474</v>
      </c>
      <c r="F20" s="1">
        <f t="shared" si="1"/>
        <v>2.8910526315789458</v>
      </c>
      <c r="G20">
        <f t="shared" si="2"/>
        <v>789.40952908587224</v>
      </c>
    </row>
    <row r="21" spans="1:7" ht="15.6" x14ac:dyDescent="0.3">
      <c r="A21" s="2">
        <v>20</v>
      </c>
      <c r="B21" s="2">
        <v>621</v>
      </c>
      <c r="C21" s="3">
        <v>7.41</v>
      </c>
      <c r="E21" s="1">
        <f t="shared" si="0"/>
        <v>-115.9473684210526</v>
      </c>
      <c r="F21" s="1">
        <f t="shared" si="1"/>
        <v>-1.4689473684210537</v>
      </c>
      <c r="G21">
        <f t="shared" si="2"/>
        <v>170.3205817174516</v>
      </c>
    </row>
    <row r="23" spans="1:7" x14ac:dyDescent="0.3">
      <c r="B23" t="s">
        <v>3</v>
      </c>
      <c r="C23" t="s">
        <v>3</v>
      </c>
    </row>
    <row r="24" spans="1:7" x14ac:dyDescent="0.3">
      <c r="B24" s="1">
        <f>AVERAGE(B1:B20)</f>
        <v>736.9473684210526</v>
      </c>
      <c r="C24" s="1">
        <f>AVERAGE(C1:C20)</f>
        <v>8.8789473684210538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9A68F-1E55-41C8-9398-6A3476DAD8B7}">
  <dimension ref="H3:I7"/>
  <sheetViews>
    <sheetView workbookViewId="0">
      <selection activeCell="I13" sqref="I13"/>
    </sheetView>
  </sheetViews>
  <sheetFormatPr defaultRowHeight="14.4" x14ac:dyDescent="0.3"/>
  <cols>
    <col min="9" max="9" width="9.33203125" bestFit="1" customWidth="1"/>
  </cols>
  <sheetData>
    <row r="3" spans="8:9" x14ac:dyDescent="0.3">
      <c r="H3">
        <v>100</v>
      </c>
      <c r="I3" s="6">
        <v>30</v>
      </c>
    </row>
    <row r="4" spans="8:9" x14ac:dyDescent="0.3">
      <c r="H4">
        <v>120</v>
      </c>
      <c r="I4" s="6">
        <v>40</v>
      </c>
    </row>
    <row r="5" spans="8:9" x14ac:dyDescent="0.3">
      <c r="H5">
        <v>50</v>
      </c>
      <c r="I5" s="6">
        <v>20</v>
      </c>
    </row>
    <row r="6" spans="8:9" x14ac:dyDescent="0.3">
      <c r="H6">
        <v>200</v>
      </c>
      <c r="I6" s="6">
        <v>60</v>
      </c>
    </row>
    <row r="7" spans="8:9" x14ac:dyDescent="0.3">
      <c r="H7">
        <v>100</v>
      </c>
      <c r="I7" s="6">
        <v>30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57FF8-D313-4FEB-B608-10F7F11630E4}">
  <dimension ref="B2:M22"/>
  <sheetViews>
    <sheetView tabSelected="1" topLeftCell="A19" workbookViewId="0">
      <selection activeCell="J25" sqref="J25"/>
    </sheetView>
  </sheetViews>
  <sheetFormatPr defaultRowHeight="14.4" x14ac:dyDescent="0.3"/>
  <sheetData>
    <row r="2" spans="2:13" x14ac:dyDescent="0.3">
      <c r="C2" s="8" t="s">
        <v>8</v>
      </c>
      <c r="D2" s="8" t="s">
        <v>9</v>
      </c>
      <c r="F2" s="8" t="s">
        <v>8</v>
      </c>
      <c r="G2" s="8" t="s">
        <v>9</v>
      </c>
      <c r="H2" s="7"/>
      <c r="I2" s="8" t="s">
        <v>8</v>
      </c>
      <c r="J2" s="8" t="s">
        <v>9</v>
      </c>
      <c r="K2" s="7"/>
      <c r="L2" s="8" t="s">
        <v>8</v>
      </c>
      <c r="M2" s="8" t="s">
        <v>9</v>
      </c>
    </row>
    <row r="3" spans="2:13" x14ac:dyDescent="0.3">
      <c r="C3" s="9">
        <v>10</v>
      </c>
      <c r="D3" s="10">
        <v>8.0399999999999991</v>
      </c>
      <c r="F3" s="9">
        <v>10</v>
      </c>
      <c r="G3" s="10">
        <v>9.14</v>
      </c>
      <c r="I3" s="9">
        <v>10</v>
      </c>
      <c r="J3" s="10">
        <v>7.46</v>
      </c>
      <c r="L3" s="9">
        <v>8</v>
      </c>
      <c r="M3" s="10">
        <v>6.58</v>
      </c>
    </row>
    <row r="4" spans="2:13" x14ac:dyDescent="0.3">
      <c r="C4" s="9">
        <v>8</v>
      </c>
      <c r="D4" s="10">
        <v>6.95</v>
      </c>
      <c r="F4" s="9">
        <v>8</v>
      </c>
      <c r="G4" s="10">
        <v>8.14</v>
      </c>
      <c r="I4" s="9">
        <v>8</v>
      </c>
      <c r="J4" s="10">
        <v>6.77</v>
      </c>
      <c r="L4" s="9">
        <v>8</v>
      </c>
      <c r="M4" s="10">
        <v>5.76</v>
      </c>
    </row>
    <row r="5" spans="2:13" x14ac:dyDescent="0.3">
      <c r="C5" s="9">
        <v>13</v>
      </c>
      <c r="D5" s="10">
        <v>7.58</v>
      </c>
      <c r="F5" s="9">
        <v>13</v>
      </c>
      <c r="G5" s="10">
        <v>8.74</v>
      </c>
      <c r="I5" s="9">
        <v>13</v>
      </c>
      <c r="J5" s="10">
        <v>12.74</v>
      </c>
      <c r="L5" s="9">
        <v>8</v>
      </c>
      <c r="M5" s="10">
        <v>7.71</v>
      </c>
    </row>
    <row r="6" spans="2:13" x14ac:dyDescent="0.3">
      <c r="C6" s="9">
        <v>9</v>
      </c>
      <c r="D6" s="10">
        <v>8.81</v>
      </c>
      <c r="F6" s="9">
        <v>9</v>
      </c>
      <c r="G6" s="10">
        <v>8.77</v>
      </c>
      <c r="I6" s="9">
        <v>9</v>
      </c>
      <c r="J6" s="10">
        <v>7.11</v>
      </c>
      <c r="L6" s="9">
        <v>8</v>
      </c>
      <c r="M6" s="10">
        <v>8.84</v>
      </c>
    </row>
    <row r="7" spans="2:13" x14ac:dyDescent="0.3">
      <c r="C7" s="9">
        <v>11</v>
      </c>
      <c r="D7" s="10">
        <v>8.33</v>
      </c>
      <c r="F7" s="9">
        <v>11</v>
      </c>
      <c r="G7" s="10">
        <v>9.26</v>
      </c>
      <c r="I7" s="9">
        <v>11</v>
      </c>
      <c r="J7" s="10">
        <v>7.81</v>
      </c>
      <c r="L7" s="9">
        <v>8</v>
      </c>
      <c r="M7" s="10">
        <v>8.4700000000000006</v>
      </c>
    </row>
    <row r="8" spans="2:13" x14ac:dyDescent="0.3">
      <c r="C8" s="9">
        <v>14</v>
      </c>
      <c r="D8" s="10">
        <v>9.9600000000000009</v>
      </c>
      <c r="F8" s="9">
        <v>14</v>
      </c>
      <c r="G8" s="10">
        <v>8.1</v>
      </c>
      <c r="I8" s="9">
        <v>14</v>
      </c>
      <c r="J8" s="10">
        <v>8.84</v>
      </c>
      <c r="L8" s="9">
        <v>8</v>
      </c>
      <c r="M8" s="10">
        <v>7.04</v>
      </c>
    </row>
    <row r="9" spans="2:13" x14ac:dyDescent="0.3">
      <c r="C9" s="9">
        <v>6</v>
      </c>
      <c r="D9" s="10">
        <v>7.24</v>
      </c>
      <c r="F9" s="9">
        <v>6</v>
      </c>
      <c r="G9" s="10">
        <v>6.13</v>
      </c>
      <c r="I9" s="9">
        <v>6</v>
      </c>
      <c r="J9" s="10">
        <v>6.08</v>
      </c>
      <c r="L9" s="9">
        <v>8</v>
      </c>
      <c r="M9" s="10">
        <v>5.25</v>
      </c>
    </row>
    <row r="10" spans="2:13" x14ac:dyDescent="0.3">
      <c r="C10" s="9">
        <v>4</v>
      </c>
      <c r="D10" s="10">
        <v>4.26</v>
      </c>
      <c r="F10" s="9">
        <v>4</v>
      </c>
      <c r="G10" s="10">
        <v>3.1</v>
      </c>
      <c r="I10" s="9">
        <v>4</v>
      </c>
      <c r="J10" s="10">
        <v>5.39</v>
      </c>
      <c r="L10" s="9">
        <v>19</v>
      </c>
      <c r="M10" s="10">
        <v>12.5</v>
      </c>
    </row>
    <row r="11" spans="2:13" x14ac:dyDescent="0.3">
      <c r="C11" s="9">
        <v>1</v>
      </c>
      <c r="D11" s="10">
        <v>10.84</v>
      </c>
      <c r="F11" s="9">
        <v>1</v>
      </c>
      <c r="G11" s="10">
        <v>9.1300000000000008</v>
      </c>
      <c r="I11" s="9">
        <v>1</v>
      </c>
      <c r="J11" s="10">
        <v>8.15</v>
      </c>
      <c r="L11" s="9">
        <v>8</v>
      </c>
      <c r="M11" s="10">
        <v>5.56</v>
      </c>
    </row>
    <row r="12" spans="2:13" x14ac:dyDescent="0.3">
      <c r="C12" s="9">
        <v>7</v>
      </c>
      <c r="D12" s="10">
        <v>4.82</v>
      </c>
      <c r="F12" s="9">
        <v>7</v>
      </c>
      <c r="G12" s="10">
        <v>7.26</v>
      </c>
      <c r="I12" s="9">
        <v>7</v>
      </c>
      <c r="J12" s="10">
        <v>6.42</v>
      </c>
      <c r="L12" s="9">
        <v>8</v>
      </c>
      <c r="M12" s="10">
        <v>7.91</v>
      </c>
    </row>
    <row r="13" spans="2:13" x14ac:dyDescent="0.3">
      <c r="C13" s="9">
        <v>5</v>
      </c>
      <c r="D13" s="10">
        <v>5.68</v>
      </c>
      <c r="F13" s="9">
        <v>5</v>
      </c>
      <c r="G13" s="10">
        <v>4.74</v>
      </c>
      <c r="I13" s="9">
        <v>5</v>
      </c>
      <c r="J13" s="10">
        <v>5.7229999999999999</v>
      </c>
      <c r="L13" s="9">
        <v>8</v>
      </c>
      <c r="M13" s="10">
        <v>6.89</v>
      </c>
    </row>
    <row r="15" spans="2:13" x14ac:dyDescent="0.3">
      <c r="B15" t="s">
        <v>10</v>
      </c>
      <c r="C15">
        <f>CORREL(C3:C13,D3:D13)</f>
        <v>0.22928964317591558</v>
      </c>
      <c r="F15">
        <f>CORREL(F3:F13,G3:G13)</f>
        <v>0.46508146598498318</v>
      </c>
      <c r="I15">
        <f>CORREL(I3:I13,J3:J13)</f>
        <v>0.60023666267661191</v>
      </c>
      <c r="L15">
        <f>CORREL(L3:L13,M3:M13)</f>
        <v>0.81652143688850276</v>
      </c>
    </row>
    <row r="16" spans="2:13" x14ac:dyDescent="0.3">
      <c r="B16" t="s">
        <v>11</v>
      </c>
      <c r="C16">
        <f>_xlfn.STDEV.P(C3:C13)</f>
        <v>3.7416573867739413</v>
      </c>
      <c r="F16">
        <f>_xlfn.STDEV.P(F3:F13)</f>
        <v>3.7416573867739413</v>
      </c>
      <c r="I16">
        <f>_xlfn.STDEV.P(I3:I13)</f>
        <v>3.7416573867739413</v>
      </c>
      <c r="L16">
        <f>_xlfn.STDEV.P(L3:L13)</f>
        <v>3.1622776601683795</v>
      </c>
    </row>
    <row r="17" spans="2:13" x14ac:dyDescent="0.3">
      <c r="B17" t="s">
        <v>12</v>
      </c>
      <c r="C17">
        <f>_xlfn.STDEV.P(D3:D13)</f>
        <v>1.9370242151086576</v>
      </c>
      <c r="F17">
        <f>_xlfn.STDEV.P(G3:G13)</f>
        <v>1.9371086914896185</v>
      </c>
      <c r="I17">
        <f>_xlfn.STDEV.P(J3:J13)</f>
        <v>1.9365157217270061</v>
      </c>
      <c r="L17">
        <f>_xlfn.STDEV.P(M3:M13)</f>
        <v>1.9360806451340811</v>
      </c>
    </row>
    <row r="19" spans="2:13" x14ac:dyDescent="0.3">
      <c r="B19" t="s">
        <v>13</v>
      </c>
      <c r="C19">
        <f>C15*(C17/C16)</f>
        <v>0.11870129870129809</v>
      </c>
      <c r="F19">
        <f>F15*(F17/F16)</f>
        <v>0.24077922077922057</v>
      </c>
      <c r="I19">
        <f>I15*(I17/I16)</f>
        <v>0.31065584415584419</v>
      </c>
      <c r="L19">
        <f>L15*(L17/L16)</f>
        <v>0.49990909090909014</v>
      </c>
    </row>
    <row r="20" spans="2:13" x14ac:dyDescent="0.3">
      <c r="B20" t="s">
        <v>14</v>
      </c>
      <c r="C20">
        <f>AVERAGE(D3:D13)-C19*AVERAGE(C3:C13)</f>
        <v>6.5512987012987081</v>
      </c>
      <c r="F20">
        <f>AVERAGE(G3:G13)-F19*AVERAGE(F3:F13)</f>
        <v>5.5746753246753267</v>
      </c>
      <c r="I20">
        <f>AVERAGE(J3:J13)-I19*AVERAGE(I3:I13)</f>
        <v>5.0141168831168841</v>
      </c>
      <c r="L20">
        <f>AVERAGE(M3:M13)-L19*AVERAGE(L3:L13)</f>
        <v>3.0017272727272788</v>
      </c>
    </row>
    <row r="22" spans="2:13" x14ac:dyDescent="0.3">
      <c r="B22" t="s">
        <v>3</v>
      </c>
      <c r="C22" s="1">
        <f>AVERAGE(C3:C13)</f>
        <v>8</v>
      </c>
      <c r="D22" s="1">
        <f>AVERAGE(D3:D13)</f>
        <v>7.5009090909090927</v>
      </c>
      <c r="F22" s="1">
        <f>AVERAGE(F3:F13)</f>
        <v>8</v>
      </c>
      <c r="G22" s="1">
        <f>AVERAGE(G3:G13)</f>
        <v>7.500909090909091</v>
      </c>
      <c r="I22" s="1">
        <f>AVERAGE(I3:I13)</f>
        <v>8</v>
      </c>
      <c r="J22" s="1">
        <f>AVERAGE(J3:J13)</f>
        <v>7.4993636363636371</v>
      </c>
      <c r="L22" s="1">
        <f>AVERAGE(L3:L13)</f>
        <v>9</v>
      </c>
      <c r="M22" s="1">
        <f>AVERAGE(M3:M13)</f>
        <v>7.5009090909090901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Covariância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Giraldo</dc:creator>
  <cp:lastModifiedBy>Sergio Giraldo</cp:lastModifiedBy>
  <dcterms:created xsi:type="dcterms:W3CDTF">2018-08-26T13:59:18Z</dcterms:created>
  <dcterms:modified xsi:type="dcterms:W3CDTF">2018-09-06T01:03:12Z</dcterms:modified>
</cp:coreProperties>
</file>