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94A02C0B-C757-2C4B-A802-67CAAC92250F}" xr6:coauthVersionLast="47" xr6:coauthVersionMax="47" xr10:uidLastSave="{00000000-0000-0000-0000-000000000000}"/>
  <bookViews>
    <workbookView xWindow="0" yWindow="880" windowWidth="41120" windowHeight="25700" xr2:uid="{0ACB132C-7219-4B66-ACBB-64BA10C47BDC}"/>
  </bookViews>
  <sheets>
    <sheet name="1" sheetId="5" r:id="rId1"/>
    <sheet name="2" sheetId="7" r:id="rId2"/>
    <sheet name="3" sheetId="12" r:id="rId3"/>
    <sheet name="4 " sheetId="8" r:id="rId4"/>
    <sheet name="5" sheetId="10" r:id="rId5"/>
    <sheet name="6" sheetId="14" r:id="rId6"/>
    <sheet name="7" sheetId="9" r:id="rId7"/>
    <sheet name="8" sheetId="11" r:id="rId8"/>
    <sheet name="9" sheetId="6" r:id="rId9"/>
    <sheet name="10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2" i="5" a="1"/>
  <c r="D2" i="5" s="1"/>
  <c r="C2" i="6" a="1"/>
  <c r="C2" i="6" s="1"/>
  <c r="B3" i="13"/>
  <c r="B4" i="13"/>
  <c r="B5" i="13"/>
  <c r="B6" i="13"/>
  <c r="B2" i="13"/>
  <c r="B2" i="11" a="1"/>
  <c r="B2" i="11" s="1"/>
  <c r="B2" i="10"/>
  <c r="B3" i="10"/>
  <c r="B4" i="10"/>
  <c r="B5" i="10"/>
  <c r="B6" i="10"/>
  <c r="B7" i="10"/>
  <c r="B8" i="10"/>
  <c r="B9" i="10"/>
  <c r="B10" i="10"/>
  <c r="B11" i="10"/>
  <c r="C3" i="8" a="1"/>
  <c r="C3" i="8" s="1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2" i="8" a="1"/>
  <c r="C2" i="8" s="1"/>
  <c r="C3" i="12" a="1"/>
  <c r="C3" i="12" s="1"/>
  <c r="C4" i="12" a="1"/>
  <c r="C4" i="12" s="1"/>
  <c r="C5" i="12" a="1"/>
  <c r="C5" i="12" s="1"/>
  <c r="C6" i="12" a="1"/>
  <c r="C6" i="12" s="1"/>
  <c r="C7" i="12" a="1"/>
  <c r="C7" i="12" s="1"/>
  <c r="C8" i="12" a="1"/>
  <c r="C8" i="12" s="1"/>
  <c r="C9" i="12" a="1"/>
  <c r="C9" i="12" s="1"/>
  <c r="C10" i="12" a="1"/>
  <c r="C10" i="12" s="1"/>
  <c r="C11" i="12" a="1"/>
  <c r="C11" i="12" s="1"/>
  <c r="C2" i="12" a="1"/>
  <c r="C2" i="12" s="1"/>
  <c r="C2" i="7" a="1"/>
  <c r="C2" i="7" s="1"/>
  <c r="C2" i="5"/>
  <c r="C3" i="5"/>
  <c r="C4" i="5"/>
  <c r="C5" i="5"/>
  <c r="C6" i="5"/>
  <c r="C7" i="5"/>
  <c r="C8" i="5"/>
  <c r="C9" i="5"/>
  <c r="C10" i="5"/>
  <c r="C11" i="5"/>
  <c r="C2" i="9"/>
  <c r="B2" i="14"/>
  <c r="B3" i="14"/>
  <c r="B4" i="14"/>
  <c r="B5" i="14"/>
  <c r="B6" i="14"/>
  <c r="B7" i="14"/>
  <c r="B8" i="14"/>
  <c r="B9" i="14"/>
  <c r="B10" i="14"/>
  <c r="B11" i="14"/>
  <c r="C3" i="9"/>
  <c r="C4" i="9"/>
  <c r="C5" i="9"/>
  <c r="C6" i="9"/>
  <c r="C7" i="9"/>
  <c r="C8" i="9"/>
  <c r="C9" i="9"/>
  <c r="C10" i="9"/>
  <c r="C11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<sst xmlns="http://schemas.openxmlformats.org/spreadsheetml/2006/main" count="179" uniqueCount="135">
  <si>
    <t>Project</t>
  </si>
  <si>
    <t>Next Steps</t>
  </si>
  <si>
    <t>Project Phoenix</t>
  </si>
  <si>
    <t>Alpha Beta</t>
  </si>
  <si>
    <t>Codename Zebra</t>
  </si>
  <si>
    <t>All systems go. Just waiting on a reply from pickyclient@goaway.com.</t>
  </si>
  <si>
    <t>Delta Force</t>
  </si>
  <si>
    <t>No further action required this week.</t>
  </si>
  <si>
    <t>Echo Bravo</t>
  </si>
  <si>
    <t>Testing phase complete. Email feedback to feedback@nowhere.com.</t>
  </si>
  <si>
    <t>Fubar</t>
  </si>
  <si>
    <t>Major issues! We need to email crisis@urgency.com and alert everyone in the team.</t>
  </si>
  <si>
    <t>Project Z</t>
  </si>
  <si>
    <t>Looking good. Can someone send an update to the client?</t>
  </si>
  <si>
    <t>Gamma Ray</t>
  </si>
  <si>
    <t>QA failed. Email results to qa@fail.com and backup@fail.com.</t>
  </si>
  <si>
    <t>Hacker Paradise</t>
  </si>
  <si>
    <t>Fun project! Just a few bugs left. Send bug reports to bugs@fixit.com.</t>
  </si>
  <si>
    <t>Project Maverick</t>
  </si>
  <si>
    <t>We have a problem. Contact support at support@helpme.com and copy to john.doe@helpme.com.</t>
  </si>
  <si>
    <t>We're ahead of schedule. No one to email.</t>
  </si>
  <si>
    <t>Emails</t>
  </si>
  <si>
    <t>Product Code</t>
  </si>
  <si>
    <t>Project Description</t>
  </si>
  <si>
    <t>P001</t>
  </si>
  <si>
    <t>P002</t>
  </si>
  <si>
    <t>P003</t>
  </si>
  <si>
    <t>P004</t>
  </si>
  <si>
    <t>P005</t>
  </si>
  <si>
    <t>Data migra(tion - Phase 1 *</t>
  </si>
  <si>
    <t>P006</t>
  </si>
  <si>
    <t>P007</t>
  </si>
  <si>
    <t>P008</t>
  </si>
  <si>
    <t>Backup conf@iguration</t>
  </si>
  <si>
    <t>P009</t>
  </si>
  <si>
    <t>Network setup **&amp; configuration</t>
  </si>
  <si>
    <t>P010</t>
  </si>
  <si>
    <t>Final project han#dover</t>
  </si>
  <si>
    <t>Hardware installation</t>
  </si>
  <si>
    <t>User train#ing &amp; onboarding @</t>
  </si>
  <si>
    <t>Security audit re^port !!</t>
  </si>
  <si>
    <t>Project Code</t>
  </si>
  <si>
    <t>Hardware installation (with extra cables)</t>
  </si>
  <si>
    <t>User training (don't forget coffee) included</t>
  </si>
  <si>
    <t>Data migration - Phase 1 (fingers crossed)</t>
  </si>
  <si>
    <t>Security audit report (hope for the best)</t>
  </si>
  <si>
    <t>Performance testing (break all the things) ASAP</t>
  </si>
  <si>
    <t>Backup configuration (oops, wrong drive)</t>
  </si>
  <si>
    <t>Network setup &amp; configuration (last time, right?)</t>
  </si>
  <si>
    <t>Final project handover (time for cake)</t>
  </si>
  <si>
    <t>Inside Brackets</t>
  </si>
  <si>
    <t>Software update - (Version 1.2.3)</t>
  </si>
  <si>
    <t>setup of the system (finally ready) - we think</t>
  </si>
  <si>
    <t>Project Milestone</t>
  </si>
  <si>
    <t>Initial setup complete by 2023-1-5.</t>
  </si>
  <si>
    <t>Software update to be finished by 2023-12-31, review on 2024-1-1.</t>
  </si>
  <si>
    <t>Hardware installation started on 2023-2-10, testing on 2023-2-15.</t>
  </si>
  <si>
    <t>User training scheduled for 2024-3-3.</t>
  </si>
  <si>
    <t>Data migration Phase 1 completed by 2023-4-7, Phase 2 starts on 2023-4-9.</t>
  </si>
  <si>
    <t>Security audit report finalized by 2023-5-20.</t>
  </si>
  <si>
    <t>Performance testing concluded by 2023-6-25.</t>
  </si>
  <si>
    <t>Backup configuration set for 2023-7-5.</t>
  </si>
  <si>
    <t>Final project handover by 2023-9-10.</t>
  </si>
  <si>
    <t>Important Dates</t>
  </si>
  <si>
    <t>Employee ID</t>
  </si>
  <si>
    <t>Employee Name</t>
  </si>
  <si>
    <t>E001</t>
  </si>
  <si>
    <t>LeilaGharani</t>
  </si>
  <si>
    <t>E002</t>
  </si>
  <si>
    <t>TimHortins</t>
  </si>
  <si>
    <t>E003</t>
  </si>
  <si>
    <t>WalterWhite</t>
  </si>
  <si>
    <t>E004</t>
  </si>
  <si>
    <t>JessePinkman</t>
  </si>
  <si>
    <t>E005</t>
  </si>
  <si>
    <t>SkylerWhite</t>
  </si>
  <si>
    <t>E006</t>
  </si>
  <si>
    <t>HankSchrader</t>
  </si>
  <si>
    <t>E007</t>
  </si>
  <si>
    <t>MarieSchrader</t>
  </si>
  <si>
    <t>E008</t>
  </si>
  <si>
    <t>SaulGoodman</t>
  </si>
  <si>
    <t>E009</t>
  </si>
  <si>
    <t>GusFring</t>
  </si>
  <si>
    <t>E010</t>
  </si>
  <si>
    <t>MikeEhrmantraut</t>
  </si>
  <si>
    <t>Found a solution to the bug, read it at www.fixednow.com before it breaks again!</t>
  </si>
  <si>
    <t>Spent the whole day debugging, see the drama at www.developerlife.com</t>
  </si>
  <si>
    <t>Have you tried turning it off and on again? Visit itcrowd.com for more tips.</t>
  </si>
  <si>
    <t>Weekend plans canceled: debugging marathon at https://www.nolifeweekend.com</t>
  </si>
  <si>
    <t>Can't believe it worked on my machine! See proof at https://magicfix.com</t>
  </si>
  <si>
    <t>Feedback</t>
  </si>
  <si>
    <t>Web address</t>
  </si>
  <si>
    <t>The server is down again, go figure! Check status at www.WhatHappend.com</t>
  </si>
  <si>
    <t>Another coffee, another bug squashed. https://codeANDcaffeine.com</t>
  </si>
  <si>
    <t>Just another day in paradise... www.ERORR404.com and google.com</t>
  </si>
  <si>
    <t>Have you tried turning it off and on again? Visit itcrowd.com/off/then/on for more tips.</t>
  </si>
  <si>
    <t>Hardware installation started on 2023-2-10</t>
  </si>
  <si>
    <t>Final project handover by 2025-9-10.</t>
  </si>
  <si>
    <t>Year</t>
  </si>
  <si>
    <t>Month</t>
  </si>
  <si>
    <t>Day</t>
  </si>
  <si>
    <t>Data migration Phase 1 completed by 2024-4-7.</t>
  </si>
  <si>
    <t>Security audit report finalized by 2024-5-20.</t>
  </si>
  <si>
    <t>Performance testing concluded by 2024-6-25.</t>
  </si>
  <si>
    <t>Backup configuration set for 2024-7-5.</t>
  </si>
  <si>
    <t>Network setup on 2025-8-15</t>
  </si>
  <si>
    <t>SAP Product Code</t>
  </si>
  <si>
    <t>0001234567</t>
  </si>
  <si>
    <t>0098765430</t>
  </si>
  <si>
    <t>0004567809</t>
  </si>
  <si>
    <t>0001122334</t>
  </si>
  <si>
    <t>0085566778</t>
  </si>
  <si>
    <t>0999988776</t>
  </si>
  <si>
    <t>0004433221</t>
  </si>
  <si>
    <t>Number</t>
  </si>
  <si>
    <t>1234567890123450</t>
  </si>
  <si>
    <t>Credit card number</t>
  </si>
  <si>
    <t>Formatted number</t>
  </si>
  <si>
    <t>Weekend plans canceled: debugging marathon at https://www.nolifeweekend.com/debug</t>
  </si>
  <si>
    <t>Check out our latest course on https://xelplus.com/courses - it's breaking the internet!</t>
  </si>
  <si>
    <t>Check out our latest course on https://xelplus.com - it's breaking the internet!</t>
  </si>
  <si>
    <t>New software update available at https://UpdateYourLife.com because why not?</t>
  </si>
  <si>
    <t>Initial setup complete by 2023-1-5 - Hopefully!</t>
  </si>
  <si>
    <t>Software update to be finished by 2023-12-31 -still hoping :)</t>
  </si>
  <si>
    <t>Without junk</t>
  </si>
  <si>
    <t>Proper Name</t>
  </si>
  <si>
    <t>Network setup on 2023-8-15, config on 2023-8-18, testing on 2023-8-20.</t>
  </si>
  <si>
    <t>Great progress! Please email Dave at dave@thecompany.com for the latest update. And contact info@xelplus.com</t>
  </si>
  <si>
    <t>Perfor*mance testing</t>
  </si>
  <si>
    <t>Software update - Vers$ion 1.2.3 ^</t>
  </si>
  <si>
    <t>Initial #setup of the system 🤓🤯</t>
  </si>
  <si>
    <t>↑</t>
  </si>
  <si>
    <t>Notice that regex by default creates a table and</t>
  </si>
  <si>
    <t>put N/A if no match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</si>
</sst>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</cellStyleXfs>
  <cellXfs count="19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6" fillId="0" borderId="8" xfId="0" applyFont="1" applyBorder="1"/>
    <xf numFmtId="0" fontId="6" fillId="0" borderId="4" xfId="0" applyFont="1" applyBorder="1"/>
    <xf numFmtId="0" fontId="7" fillId="0" borderId="7" xfId="0" quotePrefix="1" applyFont="1" applyBorder="1"/>
    <xf numFmtId="0" fontId="7" fillId="2" borderId="0" xfId="0" applyFont="1" applyFill="1"/>
    <xf numFmtId="0" fontId="7" fillId="0" borderId="7" xfId="0" applyFont="1" applyBorder="1"/>
    <xf numFmtId="0" fontId="7" fillId="0" borderId="0" xfId="0" quotePrefix="1" applyFont="1"/>
    <xf numFmtId="0" fontId="7" fillId="0" borderId="6" xfId="0" applyFont="1" applyBorder="1"/>
    <xf numFmtId="0" fontId="7" fillId="2" borderId="6" xfId="0" applyFont="1" applyFill="1" applyBorder="1"/>
    <xf numFmtId="0" fontId="7" fillId="2" borderId="5" xfId="0" applyFont="1" applyFill="1" applyBorder="1"/>
    <xf numFmtId="0" fontId="6" fillId="0" borderId="9" xfId="0" applyFont="1" applyBorder="1" applyAlignment="1">
      <alignment horizontal="left"/>
    </xf>
    <xf numFmtId="0" fontId="7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7"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E1"/>
        </patternFill>
      </fill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4D3E7-9969-4690-A645-C9D788FDA919}" name="TableWeb" displayName="TableWeb" ref="A1:B11" totalsRowShown="0" headerRowDxfId="4" dataDxfId="2" headerRowBorderDxfId="3">
  <autoFilter ref="A1:B11" xr:uid="{4084D3E7-9969-4690-A645-C9D788FDA919}"/>
  <tableColumns count="2">
    <tableColumn id="1" xr3:uid="{46E7DEAD-635B-4487-A092-2D241355338C}" name="Feedback" dataDxfId="1"/>
    <tableColumn id="2" xr3:uid="{132D9F99-51AF-4AE3-A98B-F8C5F55D646B}" name="Web address" dataDxfId="0">
      <calculatedColumnFormula>_xlfn.TEXTJOIN(", ",TRUE,_xlfn.REGEXEXTRACT(TableWeb[[#This Row],[Feedback]],"(https?://[a-z0-9.-]+)|([a-z0-9.-]+\.[a-z]{2,})",1,1))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D9A3-0399-4538-871E-6C8298B7F90B}">
  <dimension ref="A1:I15"/>
  <sheetViews>
    <sheetView showGridLines="0" tabSelected="1" zoomScale="120" zoomScaleNormal="120" workbookViewId="0">
      <selection activeCell="G23" sqref="G23"/>
    </sheetView>
  </sheetViews>
  <sheetFormatPr baseColWidth="10" defaultColWidth="8.83203125" defaultRowHeight="16"/>
  <cols>
    <col min="1" max="1" width="16.33203125" style="2" customWidth="1"/>
    <col min="2" max="2" width="65.83203125" style="2" customWidth="1"/>
    <col min="3" max="3" width="37.83203125" style="2" bestFit="1" customWidth="1"/>
    <col min="4" max="4" width="20.83203125" style="2" bestFit="1" customWidth="1"/>
    <col min="5" max="6" width="9" style="2"/>
    <col min="7" max="16384" width="8.83203125" style="2"/>
  </cols>
  <sheetData>
    <row r="1" spans="1:9">
      <c r="A1" s="1" t="s">
        <v>0</v>
      </c>
      <c r="B1" s="1" t="s">
        <v>1</v>
      </c>
      <c r="C1" s="1" t="s">
        <v>21</v>
      </c>
    </row>
    <row r="2" spans="1:9" ht="34">
      <c r="A2" s="3" t="s">
        <v>2</v>
      </c>
      <c r="B2" s="4" t="s">
        <v>128</v>
      </c>
      <c r="C2" s="3" t="str">
        <f>IFERROR(_xlfn.TEXTJOIN(", ",TRUE,_xlfn.REGEXEXTRACT(B2,"\b[A-Za-z0-9._%+-]+@[A-Za-z0-9.-]+\.[A-Z|a-z]{2,}\b",1)),"")</f>
        <v>dave@thecompany.com, info@xelplus.com</v>
      </c>
      <c r="D2" s="2" t="str" cm="1">
        <f t="array" ref="D2:E2">_xlfn.REGEXEXTRACT(B2,"\b[A-Za-z0-9._%+-]+@[A-Za-z0-9.-]+\.[A-Z|a-z]{2,}\b",1)</f>
        <v>dave@thecompany.com</v>
      </c>
      <c r="E2" s="2" t="str">
        <v>info@xelplus.com</v>
      </c>
    </row>
    <row r="3" spans="1:9" ht="34">
      <c r="A3" s="3" t="s">
        <v>3</v>
      </c>
      <c r="B3" s="4" t="s">
        <v>19</v>
      </c>
      <c r="C3" s="3" t="str">
        <f t="shared" ref="C3:C11" si="0">IFERROR(_xlfn.TEXTJOIN(", ",TRUE,_xlfn.REGEXEXTRACT(B3,"\b[A-Za-z0-9._%+-]+@[A-Za-z0-9.-]+\.[A-Z|a-z]{2,}\b",1)),"")</f>
        <v>support@helpme.com, john.doe@helpme.com</v>
      </c>
      <c r="D3" s="2" t="str" cm="1">
        <f t="array" ref="D3:E3">_xlfn.REGEXEXTRACT(B3,"\b[A-Za-z0-9._%+-]+@[A-Za-z0-9.-]+\.[A-Z|a-z]{2,}\b",1)</f>
        <v>support@helpme.com</v>
      </c>
      <c r="E3" s="2" t="str">
        <v>john.doe@helpme.com</v>
      </c>
    </row>
    <row r="4" spans="1:9" ht="17">
      <c r="A4" s="3" t="s">
        <v>4</v>
      </c>
      <c r="B4" s="4" t="s">
        <v>5</v>
      </c>
      <c r="C4" s="3" t="str">
        <f t="shared" si="0"/>
        <v>pickyclient@goaway.com</v>
      </c>
      <c r="D4" s="2" t="str" cm="1">
        <f t="array" ref="D4">_xlfn.REGEXEXTRACT(B4,"\b[A-Za-z0-9._%+-]+@[A-Za-z0-9.-]+\.[A-Z|a-z]{2,}\b",1)</f>
        <v>pickyclient@goaway.com</v>
      </c>
    </row>
    <row r="5" spans="1:9" ht="17">
      <c r="A5" s="3" t="s">
        <v>6</v>
      </c>
      <c r="B5" s="4" t="s">
        <v>7</v>
      </c>
      <c r="C5" s="3" t="str">
        <f t="shared" si="0"/>
        <v/>
      </c>
      <c r="D5" s="2" t="e" cm="1" vm="1">
        <f t="array" ref="D5">_xlfn.REGEXEXTRACT(B5,"\b[A-Za-z0-9._%+-]+@[A-Za-z0-9.-]+\.[A-Z|a-z]{2,}\b",1)</f>
        <v>#N/A</v>
      </c>
    </row>
    <row r="6" spans="1:9" ht="17">
      <c r="A6" s="3" t="s">
        <v>8</v>
      </c>
      <c r="B6" s="4" t="s">
        <v>9</v>
      </c>
      <c r="C6" s="3" t="str">
        <f t="shared" si="0"/>
        <v>feedback@nowhere.com</v>
      </c>
      <c r="D6" s="2" t="str" cm="1">
        <f t="array" ref="D6">_xlfn.REGEXEXTRACT(B6,"\b[A-Za-z0-9._%+-]+@[A-Za-z0-9.-]+\.[A-Z|a-z]{2,}\b",1)</f>
        <v>feedback@nowhere.com</v>
      </c>
    </row>
    <row r="7" spans="1:9" ht="34">
      <c r="A7" s="3" t="s">
        <v>10</v>
      </c>
      <c r="B7" s="4" t="s">
        <v>11</v>
      </c>
      <c r="C7" s="3" t="str">
        <f t="shared" si="0"/>
        <v>crisis@urgency.com</v>
      </c>
      <c r="D7" s="2" t="str" cm="1">
        <f t="array" ref="D7">_xlfn.REGEXEXTRACT(B7,"\b[A-Za-z0-9._%+-]+@[A-Za-z0-9.-]+\.[A-Z|a-z]{2,}\b",1)</f>
        <v>crisis@urgency.com</v>
      </c>
    </row>
    <row r="8" spans="1:9" ht="17">
      <c r="A8" s="3" t="s">
        <v>12</v>
      </c>
      <c r="B8" s="4" t="s">
        <v>13</v>
      </c>
      <c r="C8" s="3" t="str">
        <f t="shared" si="0"/>
        <v/>
      </c>
      <c r="D8" s="2" t="e" cm="1" vm="1">
        <f t="array" ref="D8">_xlfn.REGEXEXTRACT(B8,"\b[A-Za-z0-9._%+-]+@[A-Za-z0-9.-]+\.[A-Z|a-z]{2,}\b",1)</f>
        <v>#N/A</v>
      </c>
    </row>
    <row r="9" spans="1:9" ht="17">
      <c r="A9" s="3" t="s">
        <v>14</v>
      </c>
      <c r="B9" s="4" t="s">
        <v>15</v>
      </c>
      <c r="C9" s="3" t="str">
        <f t="shared" si="0"/>
        <v>qa@fail.com, backup@fail.com</v>
      </c>
      <c r="D9" s="2" t="str" cm="1">
        <f t="array" ref="D9:E9">_xlfn.REGEXEXTRACT(B9,"\b[A-Za-z0-9._%+-]+@[A-Za-z0-9.-]+\.[A-Z|a-z]{2,}\b",1)</f>
        <v>qa@fail.com</v>
      </c>
      <c r="E9" s="2" t="str">
        <v>backup@fail.com</v>
      </c>
    </row>
    <row r="10" spans="1:9" ht="17">
      <c r="A10" s="3" t="s">
        <v>16</v>
      </c>
      <c r="B10" s="4" t="s">
        <v>17</v>
      </c>
      <c r="C10" s="3" t="str">
        <f t="shared" si="0"/>
        <v>bugs@fixit.com</v>
      </c>
      <c r="D10" s="2" t="str" cm="1">
        <f t="array" ref="D10">_xlfn.REGEXEXTRACT(B10,"\b[A-Za-z0-9._%+-]+@[A-Za-z0-9.-]+\.[A-Z|a-z]{2,}\b",1)</f>
        <v>bugs@fixit.com</v>
      </c>
    </row>
    <row r="11" spans="1:9" ht="17">
      <c r="A11" s="3" t="s">
        <v>18</v>
      </c>
      <c r="B11" s="4" t="s">
        <v>20</v>
      </c>
      <c r="C11" s="3" t="str">
        <f t="shared" si="0"/>
        <v/>
      </c>
      <c r="D11" s="2" t="e" cm="1" vm="1">
        <f t="array" ref="D11">_xlfn.REGEXEXTRACT(B11,"\b[A-Za-z0-9._%+-]+@[A-Za-z0-9.-]+\.[A-Z|a-z]{2,}\b",1)</f>
        <v>#N/A</v>
      </c>
    </row>
    <row r="13" spans="1:9">
      <c r="D13" s="16" t="s">
        <v>132</v>
      </c>
      <c r="E13" s="16"/>
      <c r="F13" s="16"/>
      <c r="G13" s="17"/>
      <c r="H13" s="17"/>
      <c r="I13" s="17"/>
    </row>
    <row r="14" spans="1:9">
      <c r="D14" s="15" t="s">
        <v>133</v>
      </c>
      <c r="E14" s="15"/>
      <c r="F14" s="15"/>
      <c r="G14" s="18"/>
      <c r="H14" s="18"/>
      <c r="I14" s="18"/>
    </row>
    <row r="15" spans="1:9">
      <c r="D15" s="15" t="s">
        <v>134</v>
      </c>
      <c r="E15" s="15"/>
      <c r="F15" s="15"/>
    </row>
  </sheetData>
  <mergeCells count="3">
    <mergeCell ref="D13:F13"/>
    <mergeCell ref="D14:F14"/>
    <mergeCell ref="D15:F15"/>
  </mergeCells>
  <pageMargins left="0.7" right="0.7" top="0.75" bottom="0.75" header="0.3" footer="0.3"/>
  <ignoredErrors>
    <ignoredError sqref="D5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6761-C13C-40CE-90E4-EFF06A07CE59}">
  <dimension ref="A1:C11"/>
  <sheetViews>
    <sheetView zoomScale="120" zoomScaleNormal="120" workbookViewId="0">
      <selection activeCell="B8" sqref="B8"/>
    </sheetView>
  </sheetViews>
  <sheetFormatPr baseColWidth="10" defaultColWidth="9" defaultRowHeight="16"/>
  <cols>
    <col min="1" max="1" width="13.33203125" style="2" customWidth="1"/>
    <col min="2" max="2" width="43.1640625" style="2" customWidth="1"/>
    <col min="3" max="3" width="16.33203125" style="2" customWidth="1"/>
    <col min="4" max="16384" width="9" style="2"/>
  </cols>
  <sheetData>
    <row r="1" spans="1:3">
      <c r="A1" s="6" t="s">
        <v>41</v>
      </c>
      <c r="B1" s="6" t="s">
        <v>23</v>
      </c>
      <c r="C1" s="6" t="s">
        <v>50</v>
      </c>
    </row>
    <row r="2" spans="1:3">
      <c r="A2" s="2" t="s">
        <v>24</v>
      </c>
      <c r="B2" s="2" t="s">
        <v>52</v>
      </c>
      <c r="C2" s="2" t="str" cm="1">
        <f t="array" ref="C2:C11">_xlfn.REGEXEXTRACT(B2:B11,"\(([^)]+)\)",2)</f>
        <v>finally ready</v>
      </c>
    </row>
    <row r="3" spans="1:3">
      <c r="A3" s="2" t="s">
        <v>25</v>
      </c>
      <c r="B3" s="2" t="s">
        <v>51</v>
      </c>
      <c r="C3" s="2" t="str">
        <v>Version 1.2.3</v>
      </c>
    </row>
    <row r="4" spans="1:3">
      <c r="A4" s="2" t="s">
        <v>26</v>
      </c>
      <c r="B4" s="2" t="s">
        <v>42</v>
      </c>
      <c r="C4" s="2" t="str">
        <v>with extra cables</v>
      </c>
    </row>
    <row r="5" spans="1:3">
      <c r="A5" s="2" t="s">
        <v>27</v>
      </c>
      <c r="B5" s="2" t="s">
        <v>43</v>
      </c>
      <c r="C5" s="2" t="str">
        <v>don't forget coffee</v>
      </c>
    </row>
    <row r="6" spans="1:3">
      <c r="A6" s="2" t="s">
        <v>28</v>
      </c>
      <c r="B6" s="2" t="s">
        <v>44</v>
      </c>
      <c r="C6" s="2" t="str">
        <v>fingers crossed</v>
      </c>
    </row>
    <row r="7" spans="1:3">
      <c r="A7" s="2" t="s">
        <v>30</v>
      </c>
      <c r="B7" s="2" t="s">
        <v>45</v>
      </c>
      <c r="C7" s="2" t="str">
        <v>hope for the best</v>
      </c>
    </row>
    <row r="8" spans="1:3">
      <c r="A8" s="2" t="s">
        <v>31</v>
      </c>
      <c r="B8" s="2" t="s">
        <v>46</v>
      </c>
      <c r="C8" s="2" t="str">
        <v>break all the things</v>
      </c>
    </row>
    <row r="9" spans="1:3">
      <c r="A9" s="2" t="s">
        <v>32</v>
      </c>
      <c r="B9" s="2" t="s">
        <v>47</v>
      </c>
      <c r="C9" s="2" t="str">
        <v>oops, wrong drive</v>
      </c>
    </row>
    <row r="10" spans="1:3">
      <c r="A10" s="2" t="s">
        <v>34</v>
      </c>
      <c r="B10" s="2" t="s">
        <v>48</v>
      </c>
      <c r="C10" s="2" t="str">
        <v>last time, right?</v>
      </c>
    </row>
    <row r="11" spans="1:3">
      <c r="A11" s="2" t="s">
        <v>36</v>
      </c>
      <c r="B11" s="2" t="s">
        <v>49</v>
      </c>
      <c r="C11" s="2" t="str">
        <v>time for cake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D2D7-12BE-4A77-BC75-8F22B39B309B}">
  <dimension ref="A1:E11"/>
  <sheetViews>
    <sheetView zoomScale="120" zoomScaleNormal="120" workbookViewId="0">
      <selection activeCell="C2" sqref="C2"/>
    </sheetView>
  </sheetViews>
  <sheetFormatPr baseColWidth="10" defaultColWidth="9" defaultRowHeight="16"/>
  <cols>
    <col min="1" max="1" width="17.5" style="2" customWidth="1"/>
    <col min="2" max="2" width="51.5" style="2" customWidth="1"/>
    <col min="3" max="3" width="15.5" style="2" customWidth="1"/>
    <col min="4" max="16384" width="9" style="2"/>
  </cols>
  <sheetData>
    <row r="1" spans="1:5">
      <c r="A1" s="6" t="s">
        <v>41</v>
      </c>
      <c r="B1" s="6" t="s">
        <v>53</v>
      </c>
      <c r="C1" s="6" t="s">
        <v>99</v>
      </c>
      <c r="D1" s="6" t="s">
        <v>100</v>
      </c>
      <c r="E1" s="6" t="s">
        <v>101</v>
      </c>
    </row>
    <row r="2" spans="1:5">
      <c r="A2" s="2" t="s">
        <v>24</v>
      </c>
      <c r="B2" s="2" t="s">
        <v>123</v>
      </c>
      <c r="C2" s="8" t="str" cm="1">
        <f t="array" ref="C2:E2">_xlfn.TOROW(_xlfn.REGEXEXTRACT(B2,"(\d{4})-(\d{1,2})-(\d{1,2})",2))</f>
        <v>2023</v>
      </c>
      <c r="D2" s="8" t="str">
        <v>1</v>
      </c>
      <c r="E2" s="8" t="str">
        <v>5</v>
      </c>
    </row>
    <row r="3" spans="1:5">
      <c r="A3" s="2" t="s">
        <v>25</v>
      </c>
      <c r="B3" s="2" t="s">
        <v>124</v>
      </c>
      <c r="C3" s="8" t="str" cm="1">
        <f t="array" ref="C3:E3">_xlfn.TOROW(_xlfn.REGEXEXTRACT(B3,"(\d{4})-(\d{1,2})-(\d{1,2})",2))</f>
        <v>2023</v>
      </c>
      <c r="D3" s="8" t="str">
        <v>12</v>
      </c>
      <c r="E3" s="8" t="str">
        <v>31</v>
      </c>
    </row>
    <row r="4" spans="1:5">
      <c r="A4" s="2" t="s">
        <v>26</v>
      </c>
      <c r="B4" s="2" t="s">
        <v>97</v>
      </c>
      <c r="C4" s="8" t="str" cm="1">
        <f t="array" ref="C4:E4">_xlfn.TOROW(_xlfn.REGEXEXTRACT(B4,"(\d{4})-(\d{1,2})-(\d{1,2})",2))</f>
        <v>2023</v>
      </c>
      <c r="D4" s="8" t="str">
        <v>2</v>
      </c>
      <c r="E4" s="8" t="str">
        <v>10</v>
      </c>
    </row>
    <row r="5" spans="1:5">
      <c r="A5" s="2" t="s">
        <v>27</v>
      </c>
      <c r="B5" s="2" t="s">
        <v>57</v>
      </c>
      <c r="C5" s="8" t="str" cm="1">
        <f t="array" ref="C5:E5">_xlfn.TOROW(_xlfn.REGEXEXTRACT(B5,"(\d{4})-(\d{1,2})-(\d{1,2})",2))</f>
        <v>2024</v>
      </c>
      <c r="D5" s="8" t="str">
        <v>3</v>
      </c>
      <c r="E5" s="8" t="str">
        <v>3</v>
      </c>
    </row>
    <row r="6" spans="1:5">
      <c r="A6" s="2" t="s">
        <v>28</v>
      </c>
      <c r="B6" s="2" t="s">
        <v>102</v>
      </c>
      <c r="C6" s="8" t="str" cm="1">
        <f t="array" ref="C6:E6">_xlfn.TOROW(_xlfn.REGEXEXTRACT(B6,"(\d{4})-(\d{1,2})-(\d{1,2})",2))</f>
        <v>2024</v>
      </c>
      <c r="D6" s="8" t="str">
        <v>4</v>
      </c>
      <c r="E6" s="8" t="str">
        <v>7</v>
      </c>
    </row>
    <row r="7" spans="1:5">
      <c r="A7" s="2" t="s">
        <v>30</v>
      </c>
      <c r="B7" s="2" t="s">
        <v>103</v>
      </c>
      <c r="C7" s="8" t="str" cm="1">
        <f t="array" ref="C7:E7">_xlfn.TOROW(_xlfn.REGEXEXTRACT(B7,"(\d{4})-(\d{1,2})-(\d{1,2})",2))</f>
        <v>2024</v>
      </c>
      <c r="D7" s="8" t="str">
        <v>5</v>
      </c>
      <c r="E7" s="8" t="str">
        <v>20</v>
      </c>
    </row>
    <row r="8" spans="1:5">
      <c r="A8" s="2" t="s">
        <v>31</v>
      </c>
      <c r="B8" s="2" t="s">
        <v>104</v>
      </c>
      <c r="C8" s="8" t="str" cm="1">
        <f t="array" ref="C8:E8">_xlfn.TOROW(_xlfn.REGEXEXTRACT(B8,"(\d{4})-(\d{1,2})-(\d{1,2})",2))</f>
        <v>2024</v>
      </c>
      <c r="D8" s="8" t="str">
        <v>6</v>
      </c>
      <c r="E8" s="8" t="str">
        <v>25</v>
      </c>
    </row>
    <row r="9" spans="1:5">
      <c r="A9" s="2" t="s">
        <v>32</v>
      </c>
      <c r="B9" s="2" t="s">
        <v>105</v>
      </c>
      <c r="C9" s="8" t="str" cm="1">
        <f t="array" ref="C9:E9">_xlfn.TOROW(_xlfn.REGEXEXTRACT(B9,"(\d{4})-(\d{1,2})-(\d{1,2})",2))</f>
        <v>2024</v>
      </c>
      <c r="D9" s="8" t="str">
        <v>7</v>
      </c>
      <c r="E9" s="8" t="str">
        <v>5</v>
      </c>
    </row>
    <row r="10" spans="1:5">
      <c r="A10" s="2" t="s">
        <v>34</v>
      </c>
      <c r="B10" s="2" t="s">
        <v>106</v>
      </c>
      <c r="C10" s="8" t="str" cm="1">
        <f t="array" ref="C10:E10">_xlfn.TOROW(_xlfn.REGEXEXTRACT(B10,"(\d{4})-(\d{1,2})-(\d{1,2})",2))</f>
        <v>2025</v>
      </c>
      <c r="D10" s="8" t="str">
        <v>8</v>
      </c>
      <c r="E10" s="8" t="str">
        <v>15</v>
      </c>
    </row>
    <row r="11" spans="1:5">
      <c r="A11" s="2" t="s">
        <v>36</v>
      </c>
      <c r="B11" s="2" t="s">
        <v>98</v>
      </c>
      <c r="C11" s="8" t="str" cm="1">
        <f t="array" ref="C11:E11">_xlfn.TOROW(_xlfn.REGEXEXTRACT(B11,"(\d{4})-(\d{1,2})-(\d{1,2})",2))</f>
        <v>2025</v>
      </c>
      <c r="D11" s="8" t="str">
        <v>9</v>
      </c>
      <c r="E11" s="8" t="str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6980-8596-4277-95B0-36C3F7221B99}">
  <dimension ref="A1:E11"/>
  <sheetViews>
    <sheetView zoomScale="130" zoomScaleNormal="130" workbookViewId="0">
      <selection activeCell="C3" sqref="C3"/>
    </sheetView>
  </sheetViews>
  <sheetFormatPr baseColWidth="10" defaultColWidth="9" defaultRowHeight="16"/>
  <cols>
    <col min="1" max="1" width="12" style="2" customWidth="1"/>
    <col min="2" max="2" width="65" style="2" bestFit="1" customWidth="1"/>
    <col min="3" max="3" width="10.83203125" style="2" bestFit="1" customWidth="1"/>
    <col min="4" max="5" width="9.6640625" style="2" bestFit="1" customWidth="1"/>
    <col min="6" max="16384" width="9" style="2"/>
  </cols>
  <sheetData>
    <row r="1" spans="1:5" ht="17" thickBot="1">
      <c r="A1" s="6" t="s">
        <v>41</v>
      </c>
      <c r="B1" s="6" t="s">
        <v>53</v>
      </c>
      <c r="C1" s="14" t="s">
        <v>63</v>
      </c>
      <c r="D1" s="14"/>
      <c r="E1" s="14"/>
    </row>
    <row r="2" spans="1:5" ht="17" thickTop="1">
      <c r="A2" s="2" t="s">
        <v>24</v>
      </c>
      <c r="B2" s="2" t="s">
        <v>54</v>
      </c>
      <c r="C2" s="8" t="str" cm="1">
        <f t="array" ref="C2">_xlfn.TOROW(_xlfn.REGEXEXTRACT(B2,"(\d{4})-(\d{1,2})-(\d{1,2})",1))</f>
        <v>2023-1-5</v>
      </c>
      <c r="D2" s="8"/>
      <c r="E2" s="8"/>
    </row>
    <row r="3" spans="1:5">
      <c r="A3" s="2" t="s">
        <v>25</v>
      </c>
      <c r="B3" s="2" t="s">
        <v>55</v>
      </c>
      <c r="C3" s="8" t="str" cm="1">
        <f t="array" ref="C3:D3">_xlfn.TOROW(_xlfn.REGEXEXTRACT(B3,"(\d{4})-(\d{1,2})-(\d{1,2})",1))</f>
        <v>2023-12-31</v>
      </c>
      <c r="D3" s="8" t="str">
        <v>2024-1-1</v>
      </c>
      <c r="E3" s="8"/>
    </row>
    <row r="4" spans="1:5">
      <c r="A4" s="2" t="s">
        <v>26</v>
      </c>
      <c r="B4" s="2" t="s">
        <v>56</v>
      </c>
      <c r="C4" s="8" t="str" cm="1">
        <f t="array" ref="C4:D4">_xlfn.TOROW(_xlfn.REGEXEXTRACT(B4,"(\d{4})-(\d{1,2})-(\d{1,2})",1))</f>
        <v>2023-2-10</v>
      </c>
      <c r="D4" s="8" t="str">
        <v>2023-2-15</v>
      </c>
      <c r="E4" s="8"/>
    </row>
    <row r="5" spans="1:5">
      <c r="A5" s="2" t="s">
        <v>27</v>
      </c>
      <c r="B5" s="2" t="s">
        <v>57</v>
      </c>
      <c r="C5" s="8" t="str" cm="1">
        <f t="array" ref="C5">_xlfn.TOROW(_xlfn.REGEXEXTRACT(B5,"(\d{4})-(\d{1,2})-(\d{1,2})",1))</f>
        <v>2024-3-3</v>
      </c>
      <c r="D5" s="8"/>
      <c r="E5" s="8"/>
    </row>
    <row r="6" spans="1:5">
      <c r="A6" s="2" t="s">
        <v>28</v>
      </c>
      <c r="B6" s="2" t="s">
        <v>58</v>
      </c>
      <c r="C6" s="8" t="str" cm="1">
        <f t="array" ref="C6:D6">_xlfn.TOROW(_xlfn.REGEXEXTRACT(B6,"(\d{4})-(\d{1,2})-(\d{1,2})",1))</f>
        <v>2023-4-7</v>
      </c>
      <c r="D6" s="8" t="str">
        <v>2023-4-9</v>
      </c>
      <c r="E6" s="8"/>
    </row>
    <row r="7" spans="1:5">
      <c r="A7" s="2" t="s">
        <v>30</v>
      </c>
      <c r="B7" s="2" t="s">
        <v>59</v>
      </c>
      <c r="C7" s="8" t="str" cm="1">
        <f t="array" ref="C7">_xlfn.TOROW(_xlfn.REGEXEXTRACT(B7,"(\d{4})-(\d{1,2})-(\d{1,2})",1))</f>
        <v>2023-5-20</v>
      </c>
      <c r="D7" s="8"/>
      <c r="E7" s="8"/>
    </row>
    <row r="8" spans="1:5">
      <c r="A8" s="2" t="s">
        <v>31</v>
      </c>
      <c r="B8" s="2" t="s">
        <v>60</v>
      </c>
      <c r="C8" s="8" t="str" cm="1">
        <f t="array" ref="C8">_xlfn.TOROW(_xlfn.REGEXEXTRACT(B8,"(\d{4})-(\d{1,2})-(\d{1,2})",1))</f>
        <v>2023-6-25</v>
      </c>
      <c r="D8" s="8"/>
      <c r="E8" s="8"/>
    </row>
    <row r="9" spans="1:5">
      <c r="A9" s="2" t="s">
        <v>32</v>
      </c>
      <c r="B9" s="2" t="s">
        <v>61</v>
      </c>
      <c r="C9" s="8" t="str" cm="1">
        <f t="array" ref="C9">_xlfn.TOROW(_xlfn.REGEXEXTRACT(B9,"(\d{4})-(\d{1,2})-(\d{1,2})",1))</f>
        <v>2023-7-5</v>
      </c>
      <c r="D9" s="8"/>
      <c r="E9" s="8"/>
    </row>
    <row r="10" spans="1:5">
      <c r="A10" s="2" t="s">
        <v>34</v>
      </c>
      <c r="B10" s="2" t="s">
        <v>127</v>
      </c>
      <c r="C10" s="8" t="str" cm="1">
        <f t="array" ref="C10:E10">_xlfn.TOROW(_xlfn.REGEXEXTRACT(B10,"(\d{4})-(\d{1,2})-(\d{1,2})",1))</f>
        <v>2023-8-15</v>
      </c>
      <c r="D10" s="8" t="str">
        <v>2023-8-18</v>
      </c>
      <c r="E10" s="8" t="str">
        <v>2023-8-20</v>
      </c>
    </row>
    <row r="11" spans="1:5">
      <c r="A11" s="2" t="s">
        <v>36</v>
      </c>
      <c r="B11" s="2" t="s">
        <v>62</v>
      </c>
      <c r="C11" s="8" t="str" cm="1">
        <f t="array" ref="C11">_xlfn.TOROW(_xlfn.REGEXEXTRACT(B11,"(\d{4})-(\d{1,2})-(\d{1,2})",1))</f>
        <v>2023-9-10</v>
      </c>
      <c r="D11" s="8"/>
      <c r="E11" s="8"/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86AD-9973-4801-80C1-69B4B12B132C}">
  <dimension ref="A1:B11"/>
  <sheetViews>
    <sheetView showGridLines="0" zoomScale="130" zoomScaleNormal="130" workbookViewId="0">
      <selection activeCell="D21" sqref="D21"/>
    </sheetView>
  </sheetViews>
  <sheetFormatPr baseColWidth="10" defaultColWidth="9" defaultRowHeight="16"/>
  <cols>
    <col min="1" max="1" width="71.83203125" style="2" bestFit="1" customWidth="1"/>
    <col min="2" max="2" width="32.33203125" style="2" customWidth="1"/>
    <col min="3" max="16384" width="9" style="2"/>
  </cols>
  <sheetData>
    <row r="1" spans="1:2">
      <c r="A1" s="6" t="s">
        <v>91</v>
      </c>
      <c r="B1" s="6" t="s">
        <v>92</v>
      </c>
    </row>
    <row r="2" spans="1:2">
      <c r="A2" s="11" t="s">
        <v>121</v>
      </c>
      <c r="B2" s="12" t="str">
        <f>_xlfn.TEXTJOIN(", ",TRUE,_xlfn.REGEXEXTRACT(TableWeb[[#This Row],[Feedback]],"(https?://[a-z0-9.-]+)|([a-z0-9.-]+\.[a-z]{2,})",1,1))</f>
        <v>https://xelplus.com</v>
      </c>
    </row>
    <row r="3" spans="1:2">
      <c r="A3" s="3" t="s">
        <v>88</v>
      </c>
      <c r="B3" s="13" t="str">
        <f>_xlfn.TEXTJOIN(", ",TRUE,_xlfn.REGEXEXTRACT(TableWeb[[#This Row],[Feedback]],"(https?://[a-z0-9.-]+)|([a-z0-9.-]+\.[a-z]{2,})",1,1))</f>
        <v>itcrowd.com</v>
      </c>
    </row>
    <row r="4" spans="1:2">
      <c r="A4" s="3" t="s">
        <v>95</v>
      </c>
      <c r="B4" s="13" t="str">
        <f>_xlfn.TEXTJOIN(", ",TRUE,_xlfn.REGEXEXTRACT(TableWeb[[#This Row],[Feedback]],"(https?://[a-z0-9.-]+)|([a-z0-9.-]+\.[a-z]{2,})",1,1))</f>
        <v>www.ERORR404.com, google.com</v>
      </c>
    </row>
    <row r="5" spans="1:2">
      <c r="A5" s="3" t="s">
        <v>93</v>
      </c>
      <c r="B5" s="13" t="str">
        <f>_xlfn.TEXTJOIN(", ",TRUE,_xlfn.REGEXEXTRACT(TableWeb[[#This Row],[Feedback]],"(https?://[a-z0-9.-]+)|([a-z0-9.-]+\.[a-z]{2,})",1,1))</f>
        <v>www.WhatHappend.com</v>
      </c>
    </row>
    <row r="6" spans="1:2">
      <c r="A6" s="3" t="s">
        <v>122</v>
      </c>
      <c r="B6" s="13" t="str">
        <f>_xlfn.TEXTJOIN(", ",TRUE,_xlfn.REGEXEXTRACT(TableWeb[[#This Row],[Feedback]],"(https?://[a-z0-9.-]+)|([a-z0-9.-]+\.[a-z]{2,})",1,1))</f>
        <v>https://UpdateYourLife.com</v>
      </c>
    </row>
    <row r="7" spans="1:2">
      <c r="A7" s="3" t="s">
        <v>86</v>
      </c>
      <c r="B7" s="13" t="str">
        <f>_xlfn.TEXTJOIN(", ",TRUE,_xlfn.REGEXEXTRACT(TableWeb[[#This Row],[Feedback]],"(https?://[a-z0-9.-]+)|([a-z0-9.-]+\.[a-z]{2,})",1,1))</f>
        <v>www.fixednow.com</v>
      </c>
    </row>
    <row r="8" spans="1:2">
      <c r="A8" s="3" t="s">
        <v>87</v>
      </c>
      <c r="B8" s="13" t="str">
        <f>_xlfn.TEXTJOIN(", ",TRUE,_xlfn.REGEXEXTRACT(TableWeb[[#This Row],[Feedback]],"(https?://[a-z0-9.-]+)|([a-z0-9.-]+\.[a-z]{2,})",1,1))</f>
        <v>www.developerlife.com</v>
      </c>
    </row>
    <row r="9" spans="1:2">
      <c r="A9" s="3" t="s">
        <v>90</v>
      </c>
      <c r="B9" s="13" t="str">
        <f>_xlfn.TEXTJOIN(", ",TRUE,_xlfn.REGEXEXTRACT(TableWeb[[#This Row],[Feedback]],"(https?://[a-z0-9.-]+)|([a-z0-9.-]+\.[a-z]{2,})",1,1))</f>
        <v>https://magicfix.com</v>
      </c>
    </row>
    <row r="10" spans="1:2">
      <c r="A10" s="3" t="s">
        <v>94</v>
      </c>
      <c r="B10" s="13" t="str">
        <f>_xlfn.TEXTJOIN(", ",TRUE,_xlfn.REGEXEXTRACT(TableWeb[[#This Row],[Feedback]],"(https?://[a-z0-9.-]+)|([a-z0-9.-]+\.[a-z]{2,})",1,1))</f>
        <v>https://codeANDcaffeine.com</v>
      </c>
    </row>
    <row r="11" spans="1:2">
      <c r="A11" s="3" t="s">
        <v>89</v>
      </c>
      <c r="B11" s="13" t="str">
        <f>_xlfn.TEXTJOIN(", ",TRUE,_xlfn.REGEXEXTRACT(TableWeb[[#This Row],[Feedback]],"(https?://[a-z0-9.-]+)|([a-z0-9.-]+\.[a-z]{2,})",1,1))</f>
        <v>https://www.nolifeweekend.com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65D9-527E-4360-82A2-BA1E01BA51E6}">
  <dimension ref="A1:B11"/>
  <sheetViews>
    <sheetView zoomScale="110" zoomScaleNormal="110" workbookViewId="0">
      <selection sqref="A1:XFD1048576"/>
    </sheetView>
  </sheetViews>
  <sheetFormatPr baseColWidth="10" defaultColWidth="9" defaultRowHeight="16"/>
  <cols>
    <col min="1" max="1" width="77.83203125" style="2" bestFit="1" customWidth="1"/>
    <col min="2" max="2" width="34.83203125" style="2" bestFit="1" customWidth="1"/>
    <col min="3" max="16384" width="9" style="2"/>
  </cols>
  <sheetData>
    <row r="1" spans="1:2">
      <c r="A1" s="6" t="s">
        <v>91</v>
      </c>
      <c r="B1" s="6" t="s">
        <v>92</v>
      </c>
    </row>
    <row r="2" spans="1:2">
      <c r="A2" s="2" t="s">
        <v>120</v>
      </c>
      <c r="B2" s="8" t="str">
        <f>_xlfn.TEXTJOIN(", ",TRUE,_xlfn.REGEXEXTRACT(A2, "https?://[^\s()&lt;&gt;]+|[a-zA-Z0-9.-]+\.[a-zA-Z]{2,}(/[^\s()&lt;&gt;]*)?",1,1))</f>
        <v>https://xelplus.com/courses</v>
      </c>
    </row>
    <row r="3" spans="1:2">
      <c r="A3" s="2" t="s">
        <v>96</v>
      </c>
      <c r="B3" s="8" t="str">
        <f t="shared" ref="B3:B11" si="0">_xlfn.TEXTJOIN(", ",TRUE,_xlfn.REGEXEXTRACT(A3, "https?://[^\s()&lt;&gt;]+|[a-zA-Z0-9.-]+\.[a-zA-Z]{2,}(/[^\s()&lt;&gt;]*)?",1,1))</f>
        <v>itcrowd.com/off/then/on</v>
      </c>
    </row>
    <row r="4" spans="1:2">
      <c r="A4" s="2" t="s">
        <v>95</v>
      </c>
      <c r="B4" s="8" t="str">
        <f t="shared" si="0"/>
        <v>www.ERORR404.com, google.com</v>
      </c>
    </row>
    <row r="5" spans="1:2">
      <c r="A5" s="2" t="s">
        <v>93</v>
      </c>
      <c r="B5" s="8" t="str">
        <f t="shared" si="0"/>
        <v>www.WhatHappend.com</v>
      </c>
    </row>
    <row r="6" spans="1:2">
      <c r="A6" s="2" t="s">
        <v>122</v>
      </c>
      <c r="B6" s="8" t="str">
        <f t="shared" si="0"/>
        <v>https://UpdateYourLife.com</v>
      </c>
    </row>
    <row r="7" spans="1:2">
      <c r="A7" s="2" t="s">
        <v>86</v>
      </c>
      <c r="B7" s="8" t="str">
        <f t="shared" si="0"/>
        <v>www.fixednow.com</v>
      </c>
    </row>
    <row r="8" spans="1:2">
      <c r="A8" s="2" t="s">
        <v>87</v>
      </c>
      <c r="B8" s="8" t="str">
        <f t="shared" si="0"/>
        <v>www.developerlife.com</v>
      </c>
    </row>
    <row r="9" spans="1:2">
      <c r="A9" s="2" t="s">
        <v>90</v>
      </c>
      <c r="B9" s="8" t="str">
        <f t="shared" si="0"/>
        <v>https://magicfix.com</v>
      </c>
    </row>
    <row r="10" spans="1:2">
      <c r="A10" s="2" t="s">
        <v>94</v>
      </c>
      <c r="B10" s="8" t="str">
        <f t="shared" si="0"/>
        <v>https://codeANDcaffeine.com</v>
      </c>
    </row>
    <row r="11" spans="1:2">
      <c r="A11" s="2" t="s">
        <v>119</v>
      </c>
      <c r="B11" s="8" t="str">
        <f t="shared" si="0"/>
        <v>https://www.nolifeweekend.com/debug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DAF0-DF29-4B87-9251-B52FFB0367B4}">
  <dimension ref="A1:C11"/>
  <sheetViews>
    <sheetView zoomScale="130" zoomScaleNormal="130" workbookViewId="0">
      <selection sqref="A1:XFD1048576"/>
    </sheetView>
  </sheetViews>
  <sheetFormatPr baseColWidth="10" defaultColWidth="9" defaultRowHeight="16"/>
  <cols>
    <col min="1" max="1" width="11.33203125" style="2" bestFit="1" customWidth="1"/>
    <col min="2" max="2" width="22.33203125" style="2" customWidth="1"/>
    <col min="3" max="3" width="14.6640625" style="2" bestFit="1" customWidth="1"/>
    <col min="4" max="16384" width="9" style="2"/>
  </cols>
  <sheetData>
    <row r="1" spans="1:3">
      <c r="A1" s="6" t="s">
        <v>64</v>
      </c>
      <c r="B1" s="6" t="s">
        <v>65</v>
      </c>
      <c r="C1" s="6" t="s">
        <v>126</v>
      </c>
    </row>
    <row r="2" spans="1:3">
      <c r="A2" s="2" t="s">
        <v>66</v>
      </c>
      <c r="B2" s="2" t="s">
        <v>67</v>
      </c>
      <c r="C2" s="8" t="str">
        <f>_xlfn.TEXTJOIN(" ", TRUE, _xlfn.REGEXEXTRACT(B2,"([A-Z][a-z]+)",1))</f>
        <v>Leila Gharani</v>
      </c>
    </row>
    <row r="3" spans="1:3">
      <c r="A3" s="2" t="s">
        <v>68</v>
      </c>
      <c r="B3" s="2" t="s">
        <v>69</v>
      </c>
      <c r="C3" s="8" t="str">
        <f t="shared" ref="C3:C11" si="0">_xlfn.TEXTJOIN(" ", TRUE, _xlfn.REGEXEXTRACT(B3, "([A-Z][a-z]+)",1))</f>
        <v>Tim Hortins</v>
      </c>
    </row>
    <row r="4" spans="1:3">
      <c r="A4" s="2" t="s">
        <v>70</v>
      </c>
      <c r="B4" s="2" t="s">
        <v>71</v>
      </c>
      <c r="C4" s="8" t="str">
        <f t="shared" si="0"/>
        <v>Walter White</v>
      </c>
    </row>
    <row r="5" spans="1:3">
      <c r="A5" s="2" t="s">
        <v>72</v>
      </c>
      <c r="B5" s="2" t="s">
        <v>73</v>
      </c>
      <c r="C5" s="8" t="str">
        <f t="shared" si="0"/>
        <v>Jesse Pinkman</v>
      </c>
    </row>
    <row r="6" spans="1:3">
      <c r="A6" s="2" t="s">
        <v>74</v>
      </c>
      <c r="B6" s="2" t="s">
        <v>75</v>
      </c>
      <c r="C6" s="8" t="str">
        <f t="shared" si="0"/>
        <v>Skyler White</v>
      </c>
    </row>
    <row r="7" spans="1:3">
      <c r="A7" s="2" t="s">
        <v>76</v>
      </c>
      <c r="B7" s="2" t="s">
        <v>77</v>
      </c>
      <c r="C7" s="8" t="str">
        <f t="shared" si="0"/>
        <v>Hank Schrader</v>
      </c>
    </row>
    <row r="8" spans="1:3">
      <c r="A8" s="2" t="s">
        <v>78</v>
      </c>
      <c r="B8" s="2" t="s">
        <v>79</v>
      </c>
      <c r="C8" s="8" t="str">
        <f t="shared" si="0"/>
        <v>Marie Schrader</v>
      </c>
    </row>
    <row r="9" spans="1:3">
      <c r="A9" s="2" t="s">
        <v>80</v>
      </c>
      <c r="B9" s="2" t="s">
        <v>81</v>
      </c>
      <c r="C9" s="8" t="str">
        <f t="shared" si="0"/>
        <v>Saul Goodman</v>
      </c>
    </row>
    <row r="10" spans="1:3">
      <c r="A10" s="2" t="s">
        <v>82</v>
      </c>
      <c r="B10" s="2" t="s">
        <v>83</v>
      </c>
      <c r="C10" s="8" t="str">
        <f t="shared" si="0"/>
        <v>Gus Fring</v>
      </c>
    </row>
    <row r="11" spans="1:3">
      <c r="A11" s="2" t="s">
        <v>84</v>
      </c>
      <c r="B11" s="2" t="s">
        <v>85</v>
      </c>
      <c r="C11" s="8" t="str">
        <f t="shared" si="0"/>
        <v>Mike Ehrmantraut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10D5-A730-43D2-A896-A5FCD0BC675D}">
  <dimension ref="A1:B9"/>
  <sheetViews>
    <sheetView zoomScale="120" zoomScaleNormal="120" workbookViewId="0">
      <selection sqref="A1:XFD1048576"/>
    </sheetView>
  </sheetViews>
  <sheetFormatPr baseColWidth="10" defaultColWidth="8.83203125" defaultRowHeight="16"/>
  <cols>
    <col min="1" max="1" width="20.5" style="2" customWidth="1"/>
    <col min="2" max="2" width="10.6640625" style="2" customWidth="1"/>
    <col min="3" max="16384" width="8.83203125" style="2"/>
  </cols>
  <sheetData>
    <row r="1" spans="1:2">
      <c r="A1" s="6" t="s">
        <v>107</v>
      </c>
      <c r="B1" s="6" t="s">
        <v>115</v>
      </c>
    </row>
    <row r="2" spans="1:2">
      <c r="A2" s="10" t="s">
        <v>108</v>
      </c>
      <c r="B2" s="8" cm="1">
        <f t="array" ref="B2:B8">VALUE(_xlfn.REGEXREPLACE(A2:A8,"^0+(?!$)",""))</f>
        <v>1234567</v>
      </c>
    </row>
    <row r="3" spans="1:2">
      <c r="A3" s="10" t="s">
        <v>109</v>
      </c>
      <c r="B3" s="8">
        <v>98765430</v>
      </c>
    </row>
    <row r="4" spans="1:2">
      <c r="A4" s="10" t="s">
        <v>110</v>
      </c>
      <c r="B4" s="8">
        <v>4567809</v>
      </c>
    </row>
    <row r="5" spans="1:2">
      <c r="A5" s="10" t="s">
        <v>111</v>
      </c>
      <c r="B5" s="8">
        <v>1122334</v>
      </c>
    </row>
    <row r="6" spans="1:2">
      <c r="A6" s="10" t="s">
        <v>112</v>
      </c>
      <c r="B6" s="8">
        <v>85566778</v>
      </c>
    </row>
    <row r="7" spans="1:2">
      <c r="A7" s="10" t="s">
        <v>113</v>
      </c>
      <c r="B7" s="8">
        <v>999988776</v>
      </c>
    </row>
    <row r="8" spans="1:2">
      <c r="A8" s="10" t="s">
        <v>114</v>
      </c>
      <c r="B8" s="8">
        <v>4433221</v>
      </c>
    </row>
    <row r="9" spans="1:2">
      <c r="A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8473-628E-41F5-9835-10D2546DC985}">
  <dimension ref="A1:C11"/>
  <sheetViews>
    <sheetView zoomScale="140" zoomScaleNormal="140" workbookViewId="0">
      <selection activeCell="C2" sqref="C2"/>
    </sheetView>
  </sheetViews>
  <sheetFormatPr baseColWidth="10" defaultColWidth="9" defaultRowHeight="16"/>
  <cols>
    <col min="1" max="1" width="12.83203125" style="2" bestFit="1" customWidth="1"/>
    <col min="2" max="2" width="30.1640625" style="2" customWidth="1"/>
    <col min="3" max="3" width="27" style="2" customWidth="1"/>
    <col min="4" max="16384" width="9" style="2"/>
  </cols>
  <sheetData>
    <row r="1" spans="1:3">
      <c r="A1" s="6" t="s">
        <v>22</v>
      </c>
      <c r="B1" s="6" t="s">
        <v>23</v>
      </c>
      <c r="C1" s="6" t="s">
        <v>125</v>
      </c>
    </row>
    <row r="2" spans="1:3">
      <c r="A2" s="2" t="s">
        <v>24</v>
      </c>
      <c r="B2" s="2" t="s">
        <v>131</v>
      </c>
      <c r="C2" s="2" t="str" cm="1">
        <f t="array" ref="C2:C11">IFERROR(_xlfn.REGEXREPLACE(B2:B11,"[^a-zA-Z0-9 &amp;.]",""),B2:B11)</f>
        <v xml:space="preserve">Initial setup of the system </v>
      </c>
    </row>
    <row r="3" spans="1:3">
      <c r="A3" s="2" t="s">
        <v>25</v>
      </c>
      <c r="B3" s="2" t="s">
        <v>130</v>
      </c>
      <c r="C3" s="2" t="str">
        <v xml:space="preserve">Software update  Version 1.2.3 </v>
      </c>
    </row>
    <row r="4" spans="1:3">
      <c r="A4" s="2" t="s">
        <v>26</v>
      </c>
      <c r="B4" s="2" t="s">
        <v>38</v>
      </c>
      <c r="C4" s="2" t="str">
        <v>Hardware installation</v>
      </c>
    </row>
    <row r="5" spans="1:3">
      <c r="A5" s="2" t="s">
        <v>27</v>
      </c>
      <c r="B5" s="2" t="s">
        <v>39</v>
      </c>
      <c r="C5" s="2" t="str">
        <v xml:space="preserve">User training &amp; onboarding </v>
      </c>
    </row>
    <row r="6" spans="1:3">
      <c r="A6" s="2" t="s">
        <v>28</v>
      </c>
      <c r="B6" s="2" t="s">
        <v>29</v>
      </c>
      <c r="C6" s="2" t="str">
        <v xml:space="preserve">Data migration  Phase 1 </v>
      </c>
    </row>
    <row r="7" spans="1:3">
      <c r="A7" s="2" t="s">
        <v>30</v>
      </c>
      <c r="B7" s="2" t="s">
        <v>40</v>
      </c>
      <c r="C7" s="2" t="str">
        <v xml:space="preserve">Security audit report </v>
      </c>
    </row>
    <row r="8" spans="1:3">
      <c r="A8" s="2" t="s">
        <v>31</v>
      </c>
      <c r="B8" s="2" t="s">
        <v>129</v>
      </c>
      <c r="C8" s="2" t="str">
        <v>Performance testing</v>
      </c>
    </row>
    <row r="9" spans="1:3">
      <c r="A9" s="2" t="s">
        <v>32</v>
      </c>
      <c r="B9" s="2" t="s">
        <v>33</v>
      </c>
      <c r="C9" s="2" t="str">
        <v>Backup configuration</v>
      </c>
    </row>
    <row r="10" spans="1:3">
      <c r="A10" s="2" t="s">
        <v>34</v>
      </c>
      <c r="B10" s="2" t="s">
        <v>35</v>
      </c>
      <c r="C10" s="2" t="str">
        <v>Network setup &amp; configuration</v>
      </c>
    </row>
    <row r="11" spans="1:3">
      <c r="A11" s="2" t="s">
        <v>36</v>
      </c>
      <c r="B11" s="2" t="s">
        <v>37</v>
      </c>
      <c r="C11" s="2" t="str">
        <v>Final project handover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9F50-7953-4FB5-B0E7-6C3D124DC46F}">
  <dimension ref="A1:B6"/>
  <sheetViews>
    <sheetView showGridLines="0" zoomScale="120" zoomScaleNormal="120" workbookViewId="0">
      <selection sqref="A1:XFD1048576"/>
    </sheetView>
  </sheetViews>
  <sheetFormatPr baseColWidth="10" defaultColWidth="9" defaultRowHeight="16"/>
  <cols>
    <col min="1" max="1" width="24" style="2" customWidth="1"/>
    <col min="2" max="2" width="28.1640625" style="2" customWidth="1"/>
    <col min="3" max="16384" width="9" style="2"/>
  </cols>
  <sheetData>
    <row r="1" spans="1:2">
      <c r="A1" s="5" t="s">
        <v>117</v>
      </c>
      <c r="B1" s="6" t="s">
        <v>118</v>
      </c>
    </row>
    <row r="2" spans="1:2">
      <c r="A2" s="7" t="s">
        <v>116</v>
      </c>
      <c r="B2" s="8" t="str">
        <f>_xlfn.REGEXREPLACE(A2,"(.{4})(?=.{4})","$1-")</f>
        <v>1234-5678-9012-3450</v>
      </c>
    </row>
    <row r="3" spans="1:2">
      <c r="A3" s="9">
        <v>9876543210987650</v>
      </c>
      <c r="B3" s="8" t="str">
        <f t="shared" ref="B3:B6" si="0">_xlfn.REGEXREPLACE(A3,"(.{4})(?=.{4})","$1-")</f>
        <v>9876-5432-1098-7650</v>
      </c>
    </row>
    <row r="4" spans="1:2">
      <c r="A4" s="9">
        <v>1111222233334440</v>
      </c>
      <c r="B4" s="8" t="str">
        <f t="shared" si="0"/>
        <v>1111-2222-3333-4440</v>
      </c>
    </row>
    <row r="5" spans="1:2">
      <c r="A5" s="9">
        <v>5555666677778880</v>
      </c>
      <c r="B5" s="8" t="str">
        <f t="shared" si="0"/>
        <v>5555-6666-7777-8880</v>
      </c>
    </row>
    <row r="6" spans="1:2">
      <c r="A6" s="9">
        <v>9999000011112220</v>
      </c>
      <c r="B6" s="8" t="str">
        <f t="shared" si="0"/>
        <v>9999-0000-1111-2220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DED34-3B0B-4B8D-825D-0898E85BF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24CD01-EB94-4B01-9912-5C31F8C4CF47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customXml/itemProps3.xml><?xml version="1.0" encoding="utf-8"?>
<ds:datastoreItem xmlns:ds="http://schemas.openxmlformats.org/officeDocument/2006/customXml" ds:itemID="{641B5883-AE10-451D-B1FD-6B5866DAD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 </vt:lpstr>
      <vt:lpstr>5</vt:lpstr>
      <vt:lpstr>6</vt:lpstr>
      <vt:lpstr>7</vt:lpstr>
      <vt:lpstr>8</vt:lpstr>
      <vt:lpstr>9</vt:lpstr>
      <vt:lpstr>10</vt:lpstr>
    </vt:vector>
  </TitlesOfParts>
  <Company>XelPlus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www.xelplus.com</dc:description>
  <cp:lastModifiedBy>Sergio Giraldo</cp:lastModifiedBy>
  <cp:lastPrinted>2024-05-21T16:13:42Z</cp:lastPrinted>
  <dcterms:created xsi:type="dcterms:W3CDTF">2018-09-11T10:37:47Z</dcterms:created>
  <dcterms:modified xsi:type="dcterms:W3CDTF">2025-03-14T21:43:22Z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  <property fmtid="{D5CDD505-2E9C-101B-9397-08002B2CF9AE}" pid="3" name="MediaServiceImageTags">
    <vt:lpwstr/>
  </property>
</Properties>
</file>