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GK47LX/source/office/"/>
    </mc:Choice>
  </mc:AlternateContent>
  <xr:revisionPtr revIDLastSave="0" documentId="13_ncr:11_{9728D3FA-6FC1-644C-BFB7-30B3582A0A84}" xr6:coauthVersionLast="47" xr6:coauthVersionMax="47" xr10:uidLastSave="{00000000-0000-0000-0000-000000000000}"/>
  <bookViews>
    <workbookView xWindow="0" yWindow="760" windowWidth="34560" windowHeight="20440" xr2:uid="{00000000-000D-0000-FFFF-FFFF00000000}"/>
  </bookViews>
  <sheets>
    <sheet name="Current Month" sheetId="1" r:id="rId1"/>
    <sheet name="CHART DATA" sheetId="2" r:id="rId2"/>
  </sheets>
  <definedNames>
    <definedName name="_xlchart.v1.5" hidden="1">'Current Month'!$B$27:$B$46</definedName>
    <definedName name="_xlchart.v1.6" hidden="1">'Current Month'!$C$26</definedName>
    <definedName name="_xlchart.v1.7" hidden="1">'Current Month'!$C$27:$C$46</definedName>
    <definedName name="_xlchart.v1.8" hidden="1">'Current Month'!$D$26</definedName>
    <definedName name="_xlchart.v1.9" hidden="1">'Current Month'!$D$27:$D$46</definedName>
    <definedName name="_xlchart.v2.0" hidden="1">'Current Month'!$B$27:$B$46</definedName>
    <definedName name="_xlchart.v2.1" hidden="1">'Current Month'!$C$26</definedName>
    <definedName name="_xlchart.v2.2" hidden="1">'Current Month'!$C$27:$C$46</definedName>
    <definedName name="_xlchart.v2.3" hidden="1">'Current Month'!$D$26</definedName>
    <definedName name="_xlchart.v2.4" hidden="1">'Current Month'!$D$27:$D$46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D47" i="1" l="1"/>
  <c r="D7" i="2" s="1"/>
  <c r="C47" i="1"/>
  <c r="C7" i="2" s="1"/>
  <c r="D24" i="1"/>
  <c r="C24" i="1"/>
  <c r="C16" i="1" l="1"/>
  <c r="D16" i="1"/>
  <c r="C17" i="1"/>
  <c r="D17" i="1"/>
  <c r="E24" i="1"/>
  <c r="E16" i="1" s="1"/>
  <c r="E47" i="1"/>
  <c r="E17" i="1" s="1"/>
  <c r="C18" i="1" l="1"/>
  <c r="C5" i="2" s="1"/>
  <c r="D18" i="1"/>
  <c r="D5" i="2" s="1"/>
  <c r="E18" i="1"/>
</calcChain>
</file>

<file path=xl/sharedStrings.xml><?xml version="1.0" encoding="utf-8"?>
<sst xmlns="http://schemas.openxmlformats.org/spreadsheetml/2006/main" count="51" uniqueCount="39">
  <si>
    <t>Family Budget</t>
  </si>
  <si>
    <t>Cash Flow</t>
  </si>
  <si>
    <t>Projected</t>
  </si>
  <si>
    <t>Actual</t>
  </si>
  <si>
    <t>Variance</t>
  </si>
  <si>
    <t>Total Income</t>
  </si>
  <si>
    <t>Total Expense</t>
  </si>
  <si>
    <t>Total Cash</t>
  </si>
  <si>
    <t>Monthly Income</t>
  </si>
  <si>
    <t>Income 1</t>
  </si>
  <si>
    <t>Income 2</t>
  </si>
  <si>
    <t>Other Income</t>
  </si>
  <si>
    <t>Monthly Expense</t>
  </si>
  <si>
    <t>Housing</t>
  </si>
  <si>
    <t>Groceries</t>
  </si>
  <si>
    <t>Telephone</t>
  </si>
  <si>
    <t>Electric / Gas</t>
  </si>
  <si>
    <t>Water / Sewer / Trash</t>
  </si>
  <si>
    <t>Cable TV</t>
  </si>
  <si>
    <t>Internet</t>
  </si>
  <si>
    <t>Maintenance / Repairs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</si>
  <si>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</si>
  <si>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</si>
  <si>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</si>
  <si>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</si>
  <si>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</si>
  <si>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</si>
  <si>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</si>
  <si>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Loans</t>
  </si>
  <si>
    <t>Taxes</t>
  </si>
  <si>
    <t>Gifts / Charity</t>
  </si>
  <si>
    <t>Savings</t>
  </si>
  <si>
    <t>Other</t>
  </si>
  <si>
    <t>Total</t>
  </si>
  <si>
    <t>[Month]</t>
  </si>
  <si>
    <t>[Year]</t>
  </si>
  <si>
    <t>CHART DATA</t>
  </si>
  <si>
    <t>Note: Cash flow table is automatically calculated based on your entries in the Monthly Income and Monthly Expense tables below</t>
  </si>
  <si>
    <t>CIVOLANI GIRALDO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</si>
</sst>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b/>
      <sz val="13"/>
      <color theme="2" tint="-0.24994659260841701"/>
      <name val="Calibri"/>
      <family val="2"/>
      <scheme val="minor"/>
    </font>
    <font>
      <b/>
      <sz val="16"/>
      <color theme="5"/>
      <name val="Calibri"/>
      <family val="2"/>
      <scheme val="major"/>
    </font>
    <font>
      <b/>
      <sz val="31"/>
      <color theme="4"/>
      <name val="Calibri"/>
      <family val="2"/>
      <scheme val="major"/>
    </font>
    <font>
      <b/>
      <sz val="25"/>
      <color theme="4"/>
      <name val="Calibri"/>
      <family val="2"/>
      <scheme val="major"/>
    </font>
    <font>
      <b/>
      <sz val="25"/>
      <color theme="5"/>
      <name val="Calibri"/>
      <family val="2"/>
      <scheme val="major"/>
    </font>
    <font>
      <b/>
      <sz val="20"/>
      <color theme="4"/>
      <name val="Calibri"/>
      <family val="2"/>
      <scheme val="minor"/>
    </font>
    <font>
      <b/>
      <sz val="20"/>
      <color theme="2" tint="-0.24994659260841701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3"/>
      <color theme="6"/>
      <name val="Calibri"/>
      <family val="2"/>
      <scheme val="minor"/>
    </font>
    <font>
      <b/>
      <sz val="25"/>
      <color theme="6"/>
      <name val="Calibri"/>
      <family val="2"/>
      <scheme val="major"/>
    </font>
    <font>
      <b/>
      <sz val="13"/>
      <name val="Calibri"/>
      <family val="2"/>
      <scheme val="minor"/>
    </font>
    <font>
      <b/>
      <sz val="9"/>
      <color theme="2" tint="-0.249946592608417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0" borderId="0" xfId="0">
      <alignment vertical="center"/>
    </xf>
    <xf numFmtId="0" fontId="2" fillId="0" borderId="0" xfId="1" applyAlignment="1">
      <alignment vertical="center"/>
    </xf>
    <xf numFmtId="0" fontId="3" fillId="0" borderId="1" xfId="2" applyBorder="1" applyAlignment="1">
      <alignment vertical="center"/>
    </xf>
    <xf numFmtId="0" fontId="4" fillId="0" borderId="1" xfId="3" applyBorder="1" applyAlignment="1">
      <alignment vertical="center"/>
    </xf>
    <xf numFmtId="0" fontId="10" fillId="0" borderId="1" xfId="4" applyBorder="1" applyAlignment="1">
      <alignment vertical="center"/>
    </xf>
    <xf numFmtId="3" fontId="0" fillId="0" borderId="0" xfId="0" applyNumberFormat="1">
      <alignment vertical="center"/>
    </xf>
    <xf numFmtId="3" fontId="7" fillId="0" borderId="1" xfId="0" applyNumberFormat="1" applyFont="1" applyBorder="1">
      <alignment vertical="center"/>
    </xf>
    <xf numFmtId="3" fontId="8" fillId="0" borderId="1" xfId="0" applyNumberFormat="1" applyFont="1" applyBorder="1">
      <alignment vertical="center"/>
    </xf>
    <xf numFmtId="3" fontId="9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5" fillId="0" borderId="2" xfId="0" applyFont="1" applyBorder="1" applyAlignment="1">
      <alignment horizontal="left" vertical="center"/>
    </xf>
    <xf numFmtId="0" fontId="1" fillId="0" borderId="0" xfId="5" applyAlignment="1">
      <alignment horizontal="left" vertical="center"/>
    </xf>
    <xf numFmtId="0" fontId="2" fillId="0" borderId="0" xfId="1" applyAlignment="1">
      <alignment horizontal="left" vertical="center"/>
    </xf>
    <xf numFmtId="0" fontId="12" fillId="0" borderId="0" xfId="0" applyFont="1" applyAlignment="1"/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33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6"/>
        <name val="Calibr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5"/>
        <name val="Calibr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/>
        <name val="Calibri"/>
        <scheme val="minor"/>
      </font>
      <numFmt numFmtId="3" formatCode="#,##0"/>
    </dxf>
    <dxf>
      <font>
        <b/>
        <i val="0"/>
        <color theme="2" tint="-0.499984740745262"/>
      </font>
    </dxf>
    <dxf>
      <font>
        <b/>
        <i val="0"/>
        <color theme="5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6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4"/>
      </font>
    </dxf>
    <dxf>
      <font>
        <b/>
        <i val="0"/>
        <color theme="2" tint="-0.24994659260841701"/>
      </font>
    </dxf>
  </dxfs>
  <tableStyles count="3" defaultTableStyle="Family budget cash flow" defaultPivotStyle="PivotStyleLight16">
    <tableStyle name="Family budget cash flow" pivot="0" count="3" xr9:uid="{00000000-0011-0000-FFFF-FFFF00000000}">
      <tableStyleElement type="wholeTable" dxfId="32"/>
      <tableStyleElement type="headerRow" dxfId="31"/>
      <tableStyleElement type="totalRow" dxfId="30"/>
    </tableStyle>
    <tableStyle name="Family budget expense" pivot="0" count="3" xr9:uid="{00000000-0011-0000-FFFF-FFFF01000000}">
      <tableStyleElement type="wholeTable" dxfId="29"/>
      <tableStyleElement type="headerRow" dxfId="28"/>
      <tableStyleElement type="totalRow" dxfId="27"/>
    </tableStyle>
    <tableStyle name="Family budget income" pivot="0" count="3" xr9:uid="{00000000-0011-0000-FFFF-FFFF02000000}">
      <tableStyleElement type="wholeTable" dxfId="26"/>
      <tableStyleElement type="headerRow" dxfId="25"/>
      <tableStyleElement type="total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4531097435343"/>
          <c:y val="0.13710580090580649"/>
          <c:w val="0.82358496143613447"/>
          <c:h val="0.74505498246072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DATA'!$C$4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D8-4A29-AA76-4E89536BAE58}"/>
              </c:ext>
            </c:extLst>
          </c:dPt>
          <c:cat>
            <c:strRef>
              <c:f>'CHART DATA'!$B$5:$B$7</c:f>
              <c:strCache>
                <c:ptCount val="3"/>
                <c:pt idx="0">
                  <c:v>Cash Flow</c:v>
                </c:pt>
                <c:pt idx="1">
                  <c:v>Monthly Income</c:v>
                </c:pt>
                <c:pt idx="2">
                  <c:v>Monthly Expense</c:v>
                </c:pt>
              </c:strCache>
            </c:strRef>
          </c:cat>
          <c:val>
            <c:numRef>
              <c:f>'CHART DATA'!$C$5:$C$7</c:f>
              <c:numCache>
                <c:formatCode>General</c:formatCode>
                <c:ptCount val="3"/>
                <c:pt idx="0">
                  <c:v>2097</c:v>
                </c:pt>
                <c:pt idx="1">
                  <c:v>7900</c:v>
                </c:pt>
                <c:pt idx="2">
                  <c:v>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8-4A29-AA76-4E89536BAE58}"/>
            </c:ext>
          </c:extLst>
        </c:ser>
        <c:ser>
          <c:idx val="1"/>
          <c:order val="1"/>
          <c:tx>
            <c:strRef>
              <c:f>'CHART DATA'!$D$4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DD8-4A29-AA76-4E89536BAE58}"/>
              </c:ext>
            </c:extLst>
          </c:dPt>
          <c:cat>
            <c:strRef>
              <c:f>'CHART DATA'!$B$5:$B$7</c:f>
              <c:strCache>
                <c:ptCount val="3"/>
                <c:pt idx="0">
                  <c:v>Cash Flow</c:v>
                </c:pt>
                <c:pt idx="1">
                  <c:v>Monthly Income</c:v>
                </c:pt>
                <c:pt idx="2">
                  <c:v>Monthly Expense</c:v>
                </c:pt>
              </c:strCache>
            </c:strRef>
          </c:cat>
          <c:val>
            <c:numRef>
              <c:f>'CHART DATA'!$D$5:$D$7</c:f>
              <c:numCache>
                <c:formatCode>General</c:formatCode>
                <c:ptCount val="3"/>
                <c:pt idx="0">
                  <c:v>1845</c:v>
                </c:pt>
                <c:pt idx="1">
                  <c:v>7900</c:v>
                </c:pt>
                <c:pt idx="2">
                  <c:v>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D8-4A29-AA76-4E89536B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1"/>
        <c:axId val="420927144"/>
        <c:axId val="420929496"/>
      </c:barChart>
      <c:catAx>
        <c:axId val="42092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20929496"/>
        <c:crosses val="autoZero"/>
        <c:auto val="1"/>
        <c:lblAlgn val="ctr"/>
        <c:lblOffset val="100"/>
        <c:noMultiLvlLbl val="0"/>
      </c:catAx>
      <c:valAx>
        <c:axId val="420929496"/>
        <c:scaling>
          <c:orientation val="minMax"/>
        </c:scaling>
        <c:delete val="0"/>
        <c:axPos val="l"/>
        <c:numFmt formatCode="[$£-8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NL"/>
          </a:p>
        </c:txPr>
        <c:crossAx val="42092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accent4"/>
                </a:solidFill>
                <a:latin typeface="+mj-lt"/>
                <a:ea typeface="+mn-ea"/>
                <a:cs typeface="+mn-cs"/>
              </a:defRPr>
            </a:pPr>
            <a:r>
              <a:rPr lang="en-GB" sz="3200">
                <a:solidFill>
                  <a:schemeClr val="accent4"/>
                </a:solidFill>
                <a:latin typeface="+mj-lt"/>
              </a:rPr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accent4"/>
              </a:solidFill>
              <a:latin typeface="+mj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'Current Month'!$C$26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'Current Month'!$B$27:$B$46</c:f>
              <c:strCache>
                <c:ptCount val="20"/>
                <c:pt idx="0">
                  <c:v>Housing</c:v>
                </c:pt>
                <c:pt idx="1">
                  <c:v>Groceries</c:v>
                </c:pt>
                <c:pt idx="2">
                  <c:v>Telephone</c:v>
                </c:pt>
                <c:pt idx="3">
                  <c:v>Electric / Gas</c:v>
                </c:pt>
                <c:pt idx="4">
                  <c:v>Water / Sewer / Trash</c:v>
                </c:pt>
                <c:pt idx="5">
                  <c:v>Cable TV</c:v>
                </c:pt>
                <c:pt idx="6">
                  <c:v>Internet</c:v>
                </c:pt>
                <c:pt idx="7">
                  <c:v>Maintenance / Repairs</c:v>
                </c:pt>
                <c:pt idx="8">
                  <c:v>Childcare</c:v>
                </c:pt>
                <c:pt idx="9">
                  <c:v>Tuition</c:v>
                </c:pt>
                <c:pt idx="10">
                  <c:v>Pets</c:v>
                </c:pt>
                <c:pt idx="11">
                  <c:v>Transportation</c:v>
                </c:pt>
                <c:pt idx="12">
                  <c:v>Personal Care</c:v>
                </c:pt>
                <c:pt idx="13">
                  <c:v>Insurance</c:v>
                </c:pt>
                <c:pt idx="14">
                  <c:v>Credit Cards</c:v>
                </c:pt>
                <c:pt idx="15">
                  <c:v>Loans</c:v>
                </c:pt>
                <c:pt idx="16">
                  <c:v>Taxes</c:v>
                </c:pt>
                <c:pt idx="17">
                  <c:v>Gifts / Charity</c:v>
                </c:pt>
                <c:pt idx="18">
                  <c:v>Savings</c:v>
                </c:pt>
                <c:pt idx="19">
                  <c:v>Other</c:v>
                </c:pt>
              </c:strCache>
            </c:strRef>
          </c:cat>
          <c:val>
            <c:numRef>
              <c:f>'Current Month'!$C$27:$C$46</c:f>
              <c:numCache>
                <c:formatCode>#,##0</c:formatCode>
                <c:ptCount val="20"/>
                <c:pt idx="0">
                  <c:v>1500</c:v>
                </c:pt>
                <c:pt idx="1">
                  <c:v>250</c:v>
                </c:pt>
                <c:pt idx="2">
                  <c:v>38</c:v>
                </c:pt>
                <c:pt idx="3">
                  <c:v>65</c:v>
                </c:pt>
                <c:pt idx="4">
                  <c:v>25</c:v>
                </c:pt>
                <c:pt idx="5">
                  <c:v>75</c:v>
                </c:pt>
                <c:pt idx="6">
                  <c:v>60</c:v>
                </c:pt>
                <c:pt idx="7">
                  <c:v>0</c:v>
                </c:pt>
                <c:pt idx="8">
                  <c:v>180</c:v>
                </c:pt>
                <c:pt idx="9">
                  <c:v>250</c:v>
                </c:pt>
                <c:pt idx="10">
                  <c:v>75</c:v>
                </c:pt>
                <c:pt idx="11">
                  <c:v>280</c:v>
                </c:pt>
                <c:pt idx="12">
                  <c:v>75</c:v>
                </c:pt>
                <c:pt idx="13">
                  <c:v>255</c:v>
                </c:pt>
                <c:pt idx="14">
                  <c:v>100</c:v>
                </c:pt>
                <c:pt idx="15">
                  <c:v>0</c:v>
                </c:pt>
                <c:pt idx="16">
                  <c:v>0</c:v>
                </c:pt>
                <c:pt idx="17">
                  <c:v>150</c:v>
                </c:pt>
                <c:pt idx="18">
                  <c:v>225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1-C349-BBCA-21878C7E962D}"/>
            </c:ext>
          </c:extLst>
        </c:ser>
        <c:ser>
          <c:idx val="1"/>
          <c:order val="1"/>
          <c:tx>
            <c:strRef>
              <c:f>'Current Month'!$D$26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'Current Month'!$B$27:$B$46</c:f>
              <c:strCache>
                <c:ptCount val="20"/>
                <c:pt idx="0">
                  <c:v>Housing</c:v>
                </c:pt>
                <c:pt idx="1">
                  <c:v>Groceries</c:v>
                </c:pt>
                <c:pt idx="2">
                  <c:v>Telephone</c:v>
                </c:pt>
                <c:pt idx="3">
                  <c:v>Electric / Gas</c:v>
                </c:pt>
                <c:pt idx="4">
                  <c:v>Water / Sewer / Trash</c:v>
                </c:pt>
                <c:pt idx="5">
                  <c:v>Cable TV</c:v>
                </c:pt>
                <c:pt idx="6">
                  <c:v>Internet</c:v>
                </c:pt>
                <c:pt idx="7">
                  <c:v>Maintenance / Repairs</c:v>
                </c:pt>
                <c:pt idx="8">
                  <c:v>Childcare</c:v>
                </c:pt>
                <c:pt idx="9">
                  <c:v>Tuition</c:v>
                </c:pt>
                <c:pt idx="10">
                  <c:v>Pets</c:v>
                </c:pt>
                <c:pt idx="11">
                  <c:v>Transportation</c:v>
                </c:pt>
                <c:pt idx="12">
                  <c:v>Personal Care</c:v>
                </c:pt>
                <c:pt idx="13">
                  <c:v>Insurance</c:v>
                </c:pt>
                <c:pt idx="14">
                  <c:v>Credit Cards</c:v>
                </c:pt>
                <c:pt idx="15">
                  <c:v>Loans</c:v>
                </c:pt>
                <c:pt idx="16">
                  <c:v>Taxes</c:v>
                </c:pt>
                <c:pt idx="17">
                  <c:v>Gifts / Charity</c:v>
                </c:pt>
                <c:pt idx="18">
                  <c:v>Savings</c:v>
                </c:pt>
                <c:pt idx="19">
                  <c:v>Other</c:v>
                </c:pt>
              </c:strCache>
            </c:strRef>
          </c:cat>
          <c:val>
            <c:numRef>
              <c:f>'Current Month'!$D$27:$D$46</c:f>
              <c:numCache>
                <c:formatCode>#,##0</c:formatCode>
                <c:ptCount val="20"/>
                <c:pt idx="0">
                  <c:v>1500</c:v>
                </c:pt>
                <c:pt idx="1">
                  <c:v>280</c:v>
                </c:pt>
                <c:pt idx="2">
                  <c:v>38</c:v>
                </c:pt>
                <c:pt idx="3">
                  <c:v>78</c:v>
                </c:pt>
                <c:pt idx="4">
                  <c:v>21</c:v>
                </c:pt>
                <c:pt idx="5">
                  <c:v>83</c:v>
                </c:pt>
                <c:pt idx="6">
                  <c:v>60</c:v>
                </c:pt>
                <c:pt idx="7">
                  <c:v>60</c:v>
                </c:pt>
                <c:pt idx="8">
                  <c:v>150</c:v>
                </c:pt>
                <c:pt idx="9">
                  <c:v>250</c:v>
                </c:pt>
                <c:pt idx="10">
                  <c:v>80</c:v>
                </c:pt>
                <c:pt idx="11">
                  <c:v>260</c:v>
                </c:pt>
                <c:pt idx="12">
                  <c:v>65</c:v>
                </c:pt>
                <c:pt idx="13">
                  <c:v>255</c:v>
                </c:pt>
                <c:pt idx="14">
                  <c:v>100</c:v>
                </c:pt>
                <c:pt idx="15">
                  <c:v>0</c:v>
                </c:pt>
                <c:pt idx="16">
                  <c:v>0</c:v>
                </c:pt>
                <c:pt idx="17">
                  <c:v>150</c:v>
                </c:pt>
                <c:pt idx="18">
                  <c:v>225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1-C349-BBCA-21878C7E9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2933983"/>
        <c:axId val="1352921983"/>
      </c:barChart>
      <c:catAx>
        <c:axId val="1352933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52921983"/>
        <c:crosses val="autoZero"/>
        <c:auto val="1"/>
        <c:lblAlgn val="ctr"/>
        <c:lblOffset val="100"/>
        <c:noMultiLvlLbl val="0"/>
      </c:catAx>
      <c:valAx>
        <c:axId val="135292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5293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2243455</xdr:colOff>
      <xdr:row>2</xdr:row>
      <xdr:rowOff>76200</xdr:rowOff>
    </xdr:from>
    <xdr:to>
      <xdr:col>4</xdr:col>
      <xdr:colOff>1219200</xdr:colOff>
      <xdr:row>13</xdr:row>
      <xdr:rowOff>170717</xdr:rowOff>
    </xdr:to>
    <xdr:graphicFrame macro="">
      <xdr:nvGraphicFramePr>
        <xdr:cNvPr id="3" name="Budget Chart" descr="Column chart showing cash flow, monthly income and monthly expense values, both projected and actual." title="Budget 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421640</xdr:colOff>
      <xdr:row>0</xdr:row>
      <xdr:rowOff>96520</xdr:rowOff>
    </xdr:from>
    <xdr:to>
      <xdr:col>16</xdr:col>
      <xdr:colOff>538480</xdr:colOff>
      <xdr:row>23</xdr:row>
      <xdr:rowOff>40640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1E8EF-3E52-831C-FB75-942C56DC9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shFlow" displayName="CashFlow" ref="B15:E18" totalsRowCount="1" headerRowDxfId="23" headerRowBorderDxfId="22">
  <autoFilter ref="B15:E17" xr:uid="{00000000-0009-0000-0100-000001000000}"/>
  <tableColumns count="4">
    <tableColumn id="1" xr3:uid="{00000000-0010-0000-0000-000001000000}" name="Cash Flow" totalsRowLabel="Total Cash"/>
    <tableColumn id="3" xr3:uid="{00000000-0010-0000-0000-000003000000}" name="Projected" totalsRowFunction="custom" dataDxfId="21" totalsRowDxfId="20">
      <totalsRowFormula>C16-C17</totalsRowFormula>
    </tableColumn>
    <tableColumn id="4" xr3:uid="{00000000-0010-0000-0000-000004000000}" name="Actual" totalsRowFunction="custom" dataDxfId="19" totalsRowDxfId="18">
      <totalsRowFormula>D16-D17</totalsRowFormula>
    </tableColumn>
    <tableColumn id="5" xr3:uid="{00000000-0010-0000-0000-000005000000}" name="Variance" totalsRowFunction="sum" dataDxfId="17" totalsRowDxfId="16">
      <calculatedColumnFormula>Expense[[#Totals],[Variance]]</calculatedColumnFormula>
    </tableColumn>
  </tableColumns>
  <tableStyleInfo name="Family budget cash flow" showFirstColumn="0" showLastColumn="0" showRowStripes="1" showColumnStripes="0"/>
  <extLst>
    <ext xmlns:x14="http://schemas.microsoft.com/office/spreadsheetml/2009/9/main" uri="{504A1905-F514-4f6f-8877-14C23A59335A}">
      <x14:table altText="Cash flow table" altTextSummary="Income and expense values, both projected and actual, are calculated as well as the varianc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ncome" displayName="Income" ref="B20:E24" totalsRowCount="1" headerRowDxfId="15" headerRowBorderDxfId="14">
  <autoFilter ref="B20:E23" xr:uid="{00000000-0009-0000-0100-000002000000}"/>
  <tableColumns count="4">
    <tableColumn id="1" xr3:uid="{00000000-0010-0000-0100-000001000000}" name="Monthly Income" totalsRowLabel="Total Income"/>
    <tableColumn id="3" xr3:uid="{00000000-0010-0000-0100-000003000000}" name="Projected" totalsRowFunction="sum" dataDxfId="13" totalsRowDxfId="12"/>
    <tableColumn id="4" xr3:uid="{00000000-0010-0000-0100-000004000000}" name="Actual" totalsRowFunction="sum" dataDxfId="11" totalsRowDxfId="10"/>
    <tableColumn id="5" xr3:uid="{00000000-0010-0000-0100-000005000000}" name="Variance" totalsRowFunction="sum" dataDxfId="9" totalsRowDxfId="8">
      <calculatedColumnFormula>Income[[#This Row],[Actual]]-Income[[#This Row],[Projected]]</calculatedColumnFormula>
    </tableColumn>
  </tableColumns>
  <tableStyleInfo name="Family budget income" showFirstColumn="0" showLastColumn="0" showRowStripes="1" showColumnStripes="0"/>
  <extLst>
    <ext xmlns:x14="http://schemas.microsoft.com/office/spreadsheetml/2009/9/main" uri="{504A1905-F514-4f6f-8877-14C23A59335A}">
      <x14:table altText="Monthly income table" altTextSummary="Enter monthly income items, both projected and actual values, while the variance is calculated for you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xpense" displayName="Expense" ref="B26:E47" totalsRowCount="1" headerRowDxfId="7" headerRowBorderDxfId="6">
  <autoFilter ref="B26:E46" xr:uid="{00000000-0009-0000-0100-000003000000}"/>
  <tableColumns count="4">
    <tableColumn id="1" xr3:uid="{00000000-0010-0000-0200-000001000000}" name="Monthly Expense" totalsRowLabel="Total"/>
    <tableColumn id="3" xr3:uid="{00000000-0010-0000-0200-000003000000}" name="Projected" totalsRowFunction="sum" dataDxfId="5" totalsRowDxfId="4"/>
    <tableColumn id="4" xr3:uid="{00000000-0010-0000-0200-000004000000}" name="Actual" totalsRowFunction="sum" dataDxfId="3" totalsRowDxfId="2"/>
    <tableColumn id="5" xr3:uid="{00000000-0010-0000-0200-000005000000}" name="Variance" totalsRowFunction="sum" dataDxfId="1" totalsRowDxfId="0">
      <calculatedColumnFormula>Expense[[#This Row],[Projected]]-Expense[[#This Row],[Actual]]</calculatedColumnFormula>
    </tableColumn>
  </tableColumns>
  <tableStyleInfo name="Family budget expense" showFirstColumn="0" showLastColumn="0" showRowStripes="1" showColumnStripes="0"/>
  <extLst>
    <ext xmlns:x14="http://schemas.microsoft.com/office/spreadsheetml/2009/9/main" uri="{504A1905-F514-4f6f-8877-14C23A59335A}">
      <x14:table altText="Monthly expense table" altTextSummary="Enter monthly expense items, both projected and actual values, while the variance is calculated for you."/>
    </ext>
  </extLst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32027"/>
      </a:dk2>
      <a:lt2>
        <a:srgbClr val="F1F0EE"/>
      </a:lt2>
      <a:accent1>
        <a:srgbClr val="0EAACF"/>
      </a:accent1>
      <a:accent2>
        <a:srgbClr val="A1D23A"/>
      </a:accent2>
      <a:accent3>
        <a:srgbClr val="F6893A"/>
      </a:accent3>
      <a:accent4>
        <a:srgbClr val="995487"/>
      </a:accent4>
      <a:accent5>
        <a:srgbClr val="BFA26E"/>
      </a:accent5>
      <a:accent6>
        <a:srgbClr val="DE5959"/>
      </a:accent6>
      <a:hlink>
        <a:srgbClr val="E85787"/>
      </a:hlink>
      <a:folHlink>
        <a:srgbClr val="0EAACF"/>
      </a:folHlink>
    </a:clrScheme>
    <a:fontScheme name="Family budg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E47"/>
  <sheetViews>
    <sheetView showGridLines="0" tabSelected="1" topLeftCell="A18" zoomScale="125" zoomScaleNormal="125" workbookViewId="0">
      <selection activeCell="C16" sqref="C16"/>
    </sheetView>
  </sheetViews>
  <sheetFormatPr baseColWidth="10" defaultColWidth="8.7109375" defaultRowHeight="17" x14ac:dyDescent="0.2"/>
  <cols>
    <col min="1" max="1" width="2.28515625" customWidth="1"/>
    <col min="2" max="2" width="44.42578125" customWidth="1"/>
    <col min="3" max="3" width="18" customWidth="1"/>
    <col min="4" max="5" width="14.28515625" style="5" customWidth="1"/>
    <col min="6" max="6" width="3.7109375" customWidth="1"/>
  </cols>
  <sheetData>
    <row r="1" spans="2:5" ht="23.25" customHeight="1" x14ac:dyDescent="0.2">
      <c r="B1" s="12" t="s">
        <v>38</v>
      </c>
      <c r="C1" s="5"/>
    </row>
    <row r="2" spans="2:5" ht="46.5" customHeight="1" x14ac:dyDescent="0.2">
      <c r="B2" s="13" t="s">
        <v>0</v>
      </c>
      <c r="C2" s="5"/>
    </row>
    <row r="3" spans="2:5" ht="27" thickBot="1" x14ac:dyDescent="0.25">
      <c r="B3" s="11" t="s">
        <v>34</v>
      </c>
      <c r="C3" s="5"/>
    </row>
    <row r="4" spans="2:5" ht="26" x14ac:dyDescent="0.2">
      <c r="B4" s="9" t="s">
        <v>35</v>
      </c>
      <c r="C4" s="5"/>
    </row>
    <row r="5" spans="2:5" x14ac:dyDescent="0.2">
      <c r="C5" s="5"/>
    </row>
    <row r="10" spans="2:5" x14ac:dyDescent="0.2">
      <c r="C10" s="5"/>
    </row>
    <row r="11" spans="2:5" x14ac:dyDescent="0.2">
      <c r="C11" s="5"/>
    </row>
    <row r="12" spans="2:5" x14ac:dyDescent="0.2">
      <c r="C12" s="5"/>
    </row>
    <row r="13" spans="2:5" x14ac:dyDescent="0.2">
      <c r="C13" s="5"/>
    </row>
    <row r="14" spans="2:5" ht="46.5" customHeight="1" x14ac:dyDescent="0.15">
      <c r="B14" s="14" t="s">
        <v>37</v>
      </c>
      <c r="C14" s="5"/>
    </row>
    <row r="15" spans="2:5" ht="33" customHeight="1" thickBot="1" x14ac:dyDescent="0.25">
      <c r="B15" s="2" t="s">
        <v>1</v>
      </c>
      <c r="C15" s="6" t="s">
        <v>2</v>
      </c>
      <c r="D15" s="6" t="s">
        <v>3</v>
      </c>
      <c r="E15" s="6" t="s">
        <v>4</v>
      </c>
    </row>
    <row r="16" spans="2:5" x14ac:dyDescent="0.2">
      <c r="B16" t="s">
        <v>5</v>
      </c>
      <c r="C16" s="5">
        <f>Income[[#Totals],[Projected]]</f>
        <v>5700</v>
      </c>
      <c r="D16" s="5">
        <f>Income[[#Totals],[Actual]]</f>
        <v>5500</v>
      </c>
      <c r="E16" s="5">
        <f>Income[[#Totals],[Variance]]</f>
        <v>-200</v>
      </c>
    </row>
    <row r="17" spans="2:5" x14ac:dyDescent="0.2">
      <c r="B17" t="s">
        <v>6</v>
      </c>
      <c r="C17" s="5">
        <f>Expense[[#Totals],[Projected]]</f>
        <v>3603</v>
      </c>
      <c r="D17" s="5">
        <f>Expense[[#Totals],[Actual]]</f>
        <v>3655</v>
      </c>
      <c r="E17" s="5">
        <f>Expense[[#Totals],[Variance]]</f>
        <v>-52</v>
      </c>
    </row>
    <row r="18" spans="2:5" x14ac:dyDescent="0.2">
      <c r="B18" t="s">
        <v>7</v>
      </c>
      <c r="C18" s="5">
        <f>C16-C17</f>
        <v>2097</v>
      </c>
      <c r="D18" s="5">
        <f>D16-D17</f>
        <v>1845</v>
      </c>
      <c r="E18" s="5">
        <f>SUBTOTAL(109,CashFlow[Variance])</f>
        <v>-252</v>
      </c>
    </row>
    <row r="19" spans="2:5" ht="33" customHeight="1" x14ac:dyDescent="0.2"/>
    <row r="20" spans="2:5" ht="34" thickBot="1" x14ac:dyDescent="0.25">
      <c r="B20" s="3" t="s">
        <v>8</v>
      </c>
      <c r="C20" s="7" t="s">
        <v>2</v>
      </c>
      <c r="D20" s="7" t="s">
        <v>3</v>
      </c>
      <c r="E20" s="7" t="s">
        <v>4</v>
      </c>
    </row>
    <row r="21" spans="2:5" x14ac:dyDescent="0.2">
      <c r="B21" t="s">
        <v>9</v>
      </c>
      <c r="C21" s="5">
        <v>4000</v>
      </c>
      <c r="D21" s="5">
        <v>4000</v>
      </c>
      <c r="E21" s="5">
        <f>Income[[#This Row],[Actual]]-Income[[#This Row],[Projected]]</f>
        <v>0</v>
      </c>
    </row>
    <row r="22" spans="2:5" x14ac:dyDescent="0.2">
      <c r="B22" t="s">
        <v>10</v>
      </c>
      <c r="C22" s="5">
        <v>1400</v>
      </c>
      <c r="D22" s="5">
        <v>1500</v>
      </c>
      <c r="E22" s="5">
        <f>Income[[#This Row],[Actual]]-Income[[#This Row],[Projected]]</f>
        <v>100</v>
      </c>
    </row>
    <row r="23" spans="2:5" x14ac:dyDescent="0.2">
      <c r="B23" t="s">
        <v>11</v>
      </c>
      <c r="C23" s="5">
        <v>300</v>
      </c>
      <c r="D23" s="5">
        <v>0</v>
      </c>
      <c r="E23" s="5">
        <f>Income[[#This Row],[Actual]]-Income[[#This Row],[Projected]]</f>
        <v>-300</v>
      </c>
    </row>
    <row r="24" spans="2:5" ht="22.5" customHeight="1" x14ac:dyDescent="0.2">
      <c r="B24" t="s">
        <v>5</v>
      </c>
      <c r="C24" s="5">
        <f>SUBTOTAL(109,Income[Projected])</f>
        <v>5700</v>
      </c>
      <c r="D24" s="5">
        <f>SUBTOTAL(109,Income[Actual])</f>
        <v>5500</v>
      </c>
      <c r="E24" s="5">
        <f>SUBTOTAL(109,Income[Variance])</f>
        <v>-200</v>
      </c>
    </row>
    <row r="26" spans="2:5" ht="34" thickBot="1" x14ac:dyDescent="0.25">
      <c r="B26" s="4" t="s">
        <v>12</v>
      </c>
      <c r="C26" s="8" t="s">
        <v>2</v>
      </c>
      <c r="D26" s="8" t="s">
        <v>3</v>
      </c>
      <c r="E26" s="8" t="s">
        <v>4</v>
      </c>
    </row>
    <row r="27" spans="2:5" x14ac:dyDescent="0.2">
      <c r="B27" t="s">
        <v>13</v>
      </c>
      <c r="C27" s="5">
        <v>1500</v>
      </c>
      <c r="D27" s="5">
        <v>1500</v>
      </c>
      <c r="E27" s="5">
        <f>Expense[[#This Row],[Projected]]-Expense[[#This Row],[Actual]]</f>
        <v>0</v>
      </c>
    </row>
    <row r="28" spans="2:5" x14ac:dyDescent="0.2">
      <c r="B28" t="s">
        <v>14</v>
      </c>
      <c r="C28" s="5">
        <v>250</v>
      </c>
      <c r="D28" s="5">
        <v>280</v>
      </c>
      <c r="E28" s="5">
        <f>Expense[[#This Row],[Projected]]-Expense[[#This Row],[Actual]]</f>
        <v>-30</v>
      </c>
    </row>
    <row r="29" spans="2:5" x14ac:dyDescent="0.2">
      <c r="B29" t="s">
        <v>15</v>
      </c>
      <c r="C29" s="5">
        <v>38</v>
      </c>
      <c r="D29" s="5">
        <v>38</v>
      </c>
      <c r="E29" s="5">
        <f>Expense[[#This Row],[Projected]]-Expense[[#This Row],[Actual]]</f>
        <v>0</v>
      </c>
    </row>
    <row r="30" spans="2:5" x14ac:dyDescent="0.2">
      <c r="B30" t="s">
        <v>16</v>
      </c>
      <c r="C30" s="5">
        <v>65</v>
      </c>
      <c r="D30" s="5">
        <v>78</v>
      </c>
      <c r="E30" s="5">
        <f>Expense[[#This Row],[Projected]]-Expense[[#This Row],[Actual]]</f>
        <v>-13</v>
      </c>
    </row>
    <row r="31" spans="2:5" x14ac:dyDescent="0.2">
      <c r="B31" t="s">
        <v>17</v>
      </c>
      <c r="C31" s="5">
        <v>25</v>
      </c>
      <c r="D31" s="5">
        <v>21</v>
      </c>
      <c r="E31" s="5">
        <f>Expense[[#This Row],[Projected]]-Expense[[#This Row],[Actual]]</f>
        <v>4</v>
      </c>
    </row>
    <row r="32" spans="2:5" x14ac:dyDescent="0.2">
      <c r="B32" t="s">
        <v>18</v>
      </c>
      <c r="C32" s="5">
        <v>75</v>
      </c>
      <c r="D32" s="5">
        <v>83</v>
      </c>
      <c r="E32" s="5">
        <f>Expense[[#This Row],[Projected]]-Expense[[#This Row],[Actual]]</f>
        <v>-8</v>
      </c>
    </row>
    <row r="33" spans="2:5" x14ac:dyDescent="0.2">
      <c r="B33" t="s">
        <v>19</v>
      </c>
      <c r="C33" s="5">
        <v>60</v>
      </c>
      <c r="D33" s="5">
        <v>60</v>
      </c>
      <c r="E33" s="5">
        <f>Expense[[#This Row],[Projected]]-Expense[[#This Row],[Actual]]</f>
        <v>0</v>
      </c>
    </row>
    <row r="34" spans="2:5" x14ac:dyDescent="0.2">
      <c r="B34" t="s">
        <v>20</v>
      </c>
      <c r="C34" s="5">
        <v>0</v>
      </c>
      <c r="D34" s="5">
        <v>60</v>
      </c>
      <c r="E34" s="5">
        <f>Expense[[#This Row],[Projected]]-Expense[[#This Row],[Actual]]</f>
        <v>-60</v>
      </c>
    </row>
    <row r="35" spans="2:5" x14ac:dyDescent="0.2">
      <c r="B35" t="s">
        <v>21</v>
      </c>
      <c r="C35" s="5">
        <v>180</v>
      </c>
      <c r="D35" s="5">
        <v>150</v>
      </c>
      <c r="E35" s="5">
        <f>Expense[[#This Row],[Projected]]-Expense[[#This Row],[Actual]]</f>
        <v>30</v>
      </c>
    </row>
    <row r="36" spans="2:5" x14ac:dyDescent="0.2">
      <c r="B36" t="s">
        <v>22</v>
      </c>
      <c r="C36" s="5">
        <v>250</v>
      </c>
      <c r="D36" s="5">
        <v>250</v>
      </c>
      <c r="E36" s="5">
        <f>Expense[[#This Row],[Projected]]-Expense[[#This Row],[Actual]]</f>
        <v>0</v>
      </c>
    </row>
    <row r="37" spans="2:5" x14ac:dyDescent="0.2">
      <c r="B37" t="s">
        <v>23</v>
      </c>
      <c r="C37" s="5">
        <v>75</v>
      </c>
      <c r="D37" s="5">
        <v>80</v>
      </c>
      <c r="E37" s="5">
        <f>Expense[[#This Row],[Projected]]-Expense[[#This Row],[Actual]]</f>
        <v>-5</v>
      </c>
    </row>
    <row r="38" spans="2:5" x14ac:dyDescent="0.2">
      <c r="B38" t="s">
        <v>24</v>
      </c>
      <c r="C38" s="5">
        <v>280</v>
      </c>
      <c r="D38" s="5">
        <v>260</v>
      </c>
      <c r="E38" s="5">
        <f>Expense[[#This Row],[Projected]]-Expense[[#This Row],[Actual]]</f>
        <v>20</v>
      </c>
    </row>
    <row r="39" spans="2:5" x14ac:dyDescent="0.2">
      <c r="B39" t="s">
        <v>25</v>
      </c>
      <c r="C39" s="5">
        <v>75</v>
      </c>
      <c r="D39" s="5">
        <v>65</v>
      </c>
      <c r="E39" s="5">
        <f>Expense[[#This Row],[Projected]]-Expense[[#This Row],[Actual]]</f>
        <v>10</v>
      </c>
    </row>
    <row r="40" spans="2:5" x14ac:dyDescent="0.2">
      <c r="B40" t="s">
        <v>26</v>
      </c>
      <c r="C40" s="5">
        <v>255</v>
      </c>
      <c r="D40" s="5">
        <v>255</v>
      </c>
      <c r="E40" s="5">
        <f>Expense[[#This Row],[Projected]]-Expense[[#This Row],[Actual]]</f>
        <v>0</v>
      </c>
    </row>
    <row r="41" spans="2:5" x14ac:dyDescent="0.2">
      <c r="B41" t="s">
        <v>27</v>
      </c>
      <c r="C41" s="5">
        <v>100</v>
      </c>
      <c r="D41" s="5">
        <v>100</v>
      </c>
      <c r="E41" s="5">
        <f>Expense[[#This Row],[Projected]]-Expense[[#This Row],[Actual]]</f>
        <v>0</v>
      </c>
    </row>
    <row r="42" spans="2:5" x14ac:dyDescent="0.2">
      <c r="B42" t="s">
        <v>28</v>
      </c>
      <c r="C42" s="5">
        <v>0</v>
      </c>
      <c r="D42" s="5">
        <v>0</v>
      </c>
      <c r="E42" s="5">
        <f>Expense[[#This Row],[Projected]]-Expense[[#This Row],[Actual]]</f>
        <v>0</v>
      </c>
    </row>
    <row r="43" spans="2:5" x14ac:dyDescent="0.2">
      <c r="B43" t="s">
        <v>29</v>
      </c>
      <c r="C43" s="5">
        <v>0</v>
      </c>
      <c r="D43" s="5">
        <v>0</v>
      </c>
      <c r="E43" s="5">
        <f>Expense[[#This Row],[Projected]]-Expense[[#This Row],[Actual]]</f>
        <v>0</v>
      </c>
    </row>
    <row r="44" spans="2:5" x14ac:dyDescent="0.2">
      <c r="B44" t="s">
        <v>30</v>
      </c>
      <c r="C44" s="5">
        <v>150</v>
      </c>
      <c r="D44" s="5">
        <v>150</v>
      </c>
      <c r="E44" s="5">
        <f>Expense[[#This Row],[Projected]]-Expense[[#This Row],[Actual]]</f>
        <v>0</v>
      </c>
    </row>
    <row r="45" spans="2:5" x14ac:dyDescent="0.2">
      <c r="B45" t="s">
        <v>31</v>
      </c>
      <c r="C45" s="5">
        <v>225</v>
      </c>
      <c r="D45" s="5">
        <v>225</v>
      </c>
      <c r="E45" s="5">
        <f>Expense[[#This Row],[Projected]]-Expense[[#This Row],[Actual]]</f>
        <v>0</v>
      </c>
    </row>
    <row r="46" spans="2:5" x14ac:dyDescent="0.2">
      <c r="B46" t="s">
        <v>32</v>
      </c>
      <c r="C46" s="5">
        <v>0</v>
      </c>
      <c r="D46" s="5">
        <v>0</v>
      </c>
      <c r="E46" s="5">
        <f>Expense[[#This Row],[Projected]]-Expense[[#This Row],[Actual]]</f>
        <v>0</v>
      </c>
    </row>
    <row r="47" spans="2:5" x14ac:dyDescent="0.2">
      <c r="B47" t="s">
        <v>33</v>
      </c>
      <c r="C47" s="5">
        <f>SUBTOTAL(109,Expense[Projected])</f>
        <v>3603</v>
      </c>
      <c r="D47" s="5">
        <f>SUBTOTAL(109,Expense[Actual])</f>
        <v>3655</v>
      </c>
      <c r="E47" s="5">
        <f>SUBTOTAL(109,Expense[Variance])</f>
        <v>-52</v>
      </c>
    </row>
  </sheetData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  <ignoredErrors>
    <ignoredError sqref="E16" calculatedColumn="1"/>
  </ignoredErrors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70BE87D5-6E62-4533-88AE-53E31B3F506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E16:E17</xm:sqref>
        </x14:conditionalFormatting>
        <x14:conditionalFormatting xmlns:xm="http://schemas.microsoft.com/office/excel/2006/main">
          <x14:cfRule type="iconSet" priority="13" id="{C714391E-7AC2-47BB-A40C-EB62AF118C1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E27:E46</xm:sqref>
        </x14:conditionalFormatting>
        <x14:conditionalFormatting xmlns:xm="http://schemas.microsoft.com/office/excel/2006/main">
          <x14:cfRule type="iconSet" priority="14" id="{D5790763-7D03-40F8-9AD3-2A345FE0F3B9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E21:E23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/>
  </sheetPr>
  <dimension ref="B2:D7"/>
  <sheetViews>
    <sheetView showGridLines="0" workbookViewId="0">
      <selection activeCell="D7" sqref="D7"/>
    </sheetView>
  </sheetViews>
  <sheetFormatPr baseColWidth="10" defaultColWidth="8.7109375" defaultRowHeight="17" x14ac:dyDescent="0.2"/>
  <cols>
    <col min="1" max="1" width="1.7109375" customWidth="1"/>
    <col min="2" max="2" width="14.7109375" customWidth="1"/>
    <col min="3" max="4" width="12.42578125" customWidth="1"/>
  </cols>
  <sheetData>
    <row r="2" spans="2:4" ht="40" x14ac:dyDescent="0.2">
      <c r="B2" s="1" t="s">
        <v>36</v>
      </c>
      <c r="C2" s="1"/>
      <c r="D2" s="1"/>
    </row>
    <row r="4" spans="2:4" x14ac:dyDescent="0.2">
      <c r="B4" s="10"/>
      <c r="C4" s="10" t="s">
        <v>2</v>
      </c>
      <c r="D4" s="10" t="s">
        <v>3</v>
      </c>
    </row>
    <row r="5" spans="2:4" x14ac:dyDescent="0.2">
      <c r="B5" s="10" t="s">
        <v>1</v>
      </c>
      <c r="C5" s="10">
        <f>CashFlow[[#Totals],[Projected]]</f>
        <v>2097</v>
      </c>
      <c r="D5" s="10">
        <f>CashFlow[[#Totals],[Actual]]</f>
        <v>1845</v>
      </c>
    </row>
    <row r="6" spans="2:4" x14ac:dyDescent="0.2">
      <c r="B6" s="10" t="s">
        <v>8</v>
      </c>
      <c r="C6" s="10">
        <v>7900</v>
      </c>
      <c r="D6" s="10">
        <v>7900</v>
      </c>
    </row>
    <row r="7" spans="2:4" x14ac:dyDescent="0.2">
      <c r="B7" s="10" t="s">
        <v>12</v>
      </c>
      <c r="C7" s="10">
        <f>'Current Month'!C47</f>
        <v>3603</v>
      </c>
      <c r="D7" s="10">
        <f>'Current Month'!D47</f>
        <v>3655</v>
      </c>
    </row>
  </sheetData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TM10000054</Templat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Month</vt:lpstr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Giraldo</dc:creator>
  <cp:lastModifiedBy>Sergio Giraldo</cp:lastModifiedBy>
  <dcterms:created xsi:type="dcterms:W3CDTF">2014-12-15T22:25:13Z</dcterms:created>
  <dcterms:modified xsi:type="dcterms:W3CDTF">2023-03-05T12:00:08Z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TF10000013</vt:lpwstr>
  </property>
</Properties>
</file>