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61A27BF8-2B03-674F-B797-B8968B2F5DAF}" xr6:coauthVersionLast="47" xr6:coauthVersionMax="47" xr10:uidLastSave="{00000000-0000-0000-0000-000000000000}"/>
  <bookViews>
    <workbookView xWindow="0" yWindow="760" windowWidth="34560" windowHeight="20440" xr2:uid="{7F259FA3-8C20-4DB0-80F6-590C9FAB135E}"/>
  </bookViews>
  <sheets>
    <sheet name="MODELO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6" l="1"/>
  <c r="V16" i="6"/>
  <c r="V17" i="6"/>
  <c r="V14" i="6"/>
  <c r="T5" i="6"/>
  <c r="T6" i="6"/>
  <c r="T7" i="6"/>
  <c r="T4" i="6"/>
  <c r="F16" i="6"/>
  <c r="E16" i="6"/>
  <c r="D16" i="6"/>
  <c r="H15" i="6"/>
  <c r="H17" i="6" s="1" a="1"/>
  <c r="H17" i="6" s="1"/>
  <c r="F15" i="6"/>
  <c r="E15" i="6"/>
  <c r="D15" i="6"/>
  <c r="I11" i="6"/>
  <c r="I9" i="6"/>
  <c r="I8" i="6"/>
  <c r="I7" i="6"/>
  <c r="I6" i="6"/>
  <c r="I5" i="6"/>
  <c r="I4" i="6"/>
  <c r="W15" i="6"/>
  <c r="W17" i="6"/>
  <c r="J4" i="6"/>
  <c r="W16" i="6"/>
  <c r="W14" i="6"/>
  <c r="U4" i="6" a="1"/>
  <c r="U4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<sst xmlns="http://schemas.openxmlformats.org/spreadsheetml/2006/main" count="46" uniqueCount="41">
  <si>
    <t>day</t>
  </si>
  <si>
    <t>hours worked</t>
  </si>
  <si>
    <t>pause</t>
  </si>
  <si>
    <t>1a</t>
  </si>
  <si>
    <t>2a</t>
  </si>
  <si>
    <t>3a</t>
  </si>
  <si>
    <t>TOTAL WEEK</t>
  </si>
  <si>
    <t>Monday</t>
  </si>
  <si>
    <t>Tuesday</t>
  </si>
  <si>
    <t>Wednesday</t>
  </si>
  <si>
    <t>Thursday</t>
  </si>
  <si>
    <t>Friday</t>
  </si>
  <si>
    <t>Saturday</t>
  </si>
  <si>
    <t>Sunday</t>
  </si>
  <si>
    <t>TEMPLATE</t>
  </si>
  <si>
    <t>para calcular as horas use o formato [uu]:mm</t>
  </si>
  <si>
    <t>sem o colchete ele apenas formato menos que 24 horas</t>
  </si>
  <si>
    <t>se a celula tem 28 horas, com [] mostra 28, sem [] mostra 4</t>
  </si>
  <si>
    <t>Start</t>
  </si>
  <si>
    <t>End</t>
  </si>
  <si>
    <t>Days</t>
  </si>
  <si>
    <t>Working Days 
(no weekends &amp; holidays)</t>
  </si>
  <si>
    <t>Working Days 
(only Mon, Tue, Sat)</t>
  </si>
  <si>
    <t>M</t>
  </si>
  <si>
    <t>T</t>
  </si>
  <si>
    <t>W</t>
  </si>
  <si>
    <t>F</t>
  </si>
  <si>
    <t>S</t>
  </si>
  <si>
    <t>Holidays</t>
  </si>
  <si>
    <t>NETWORKDAYS.INTL ALWAYS COUNT THE INITIAL AND END DAYS</t>
  </si>
  <si>
    <t>NETWORKDAYS.INTL THIRD PARAMETER IS A STRING WITH SEVEN PARTS, EACH PART IS 0 OR 1, TO INDICATE IF IT IS A WORKING DAY</t>
  </si>
  <si>
    <t>0 IS WORKING DAY, 1 IS NOT. STARTS ON MONDAY. "0011101"-&gt; WORKDAYS ARE MON, TUE AND SAT</t>
  </si>
  <si>
    <t>DAY</t>
  </si>
  <si>
    <t>AMOUNT</t>
  </si>
  <si>
    <t>To add or sum days directly, just do the math</t>
  </si>
  <si>
    <t>se a celula esta no formato acima, vc pode somar subtrair horas</t>
  </si>
  <si>
    <t>direto, sem ter que transformar nada</t>
  </si>
  <si>
    <t>workdays does not consider the initial day in the math</t>
  </si>
  <si>
    <t>workdays consider weekends and holidays. There is also the INTL version</t>
  </si>
  <si>
    <t>RESULT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</si>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</sst>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:mm;@"/>
    <numFmt numFmtId="165" formatCode="[h]:mm"/>
    <numFmt numFmtId="166" formatCode="mmmm\ \'yy"/>
    <numFmt numFmtId="167" formatCode="d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2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20" fontId="1" fillId="0" borderId="0" xfId="0" applyNumberFormat="1" applyFont="1"/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0" xfId="0" applyNumberFormat="1" applyFont="1" applyBorder="1"/>
    <xf numFmtId="165" fontId="1" fillId="4" borderId="1" xfId="0" applyNumberFormat="1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165" fontId="1" fillId="2" borderId="9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1" fillId="2" borderId="18" xfId="0" applyNumberFormat="1" applyFont="1" applyFill="1" applyBorder="1" applyAlignment="1">
      <alignment horizontal="center"/>
    </xf>
    <xf numFmtId="165" fontId="1" fillId="2" borderId="16" xfId="0" applyNumberFormat="1" applyFont="1" applyFill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5" fontId="4" fillId="3" borderId="7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2" xfId="0" applyFont="1" applyBorder="1"/>
    <xf numFmtId="0" fontId="4" fillId="0" borderId="20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3" xfId="0" applyFont="1" applyBorder="1"/>
    <xf numFmtId="0" fontId="2" fillId="0" borderId="4" xfId="0" applyFont="1" applyBorder="1"/>
    <xf numFmtId="0" fontId="2" fillId="0" borderId="21" xfId="0" applyFont="1" applyBorder="1"/>
    <xf numFmtId="14" fontId="4" fillId="0" borderId="0" xfId="0" applyNumberFormat="1" applyFont="1"/>
    <xf numFmtId="0" fontId="2" fillId="0" borderId="22" xfId="0" applyFont="1" applyBorder="1"/>
    <xf numFmtId="0" fontId="5" fillId="6" borderId="0" xfId="0" applyFont="1" applyFill="1" applyAlignment="1">
      <alignment horizontal="center" vertical="center"/>
    </xf>
    <xf numFmtId="167" fontId="1" fillId="0" borderId="0" xfId="0" applyNumberFormat="1" applyFont="1"/>
    <xf numFmtId="167" fontId="1" fillId="7" borderId="0" xfId="0" applyNumberFormat="1" applyFont="1" applyFill="1"/>
    <xf numFmtId="14" fontId="1" fillId="0" borderId="0" xfId="0" applyNumberFormat="1" applyFont="1"/>
    <xf numFmtId="167" fontId="6" fillId="8" borderId="0" xfId="0" applyNumberFormat="1" applyFont="1" applyFill="1"/>
    <xf numFmtId="167" fontId="1" fillId="8" borderId="0" xfId="0" applyNumberFormat="1" applyFont="1" applyFill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1" fillId="0" borderId="22" xfId="0" applyFont="1" applyBorder="1"/>
    <xf numFmtId="165" fontId="1" fillId="2" borderId="23" xfId="0" applyNumberFormat="1" applyFont="1" applyFill="1" applyBorder="1"/>
    <xf numFmtId="0" fontId="1" fillId="2" borderId="1" xfId="0" applyFont="1" applyFill="1" applyBorder="1"/>
    <xf numFmtId="0" fontId="1" fillId="2" borderId="19" xfId="0" applyFont="1" applyFill="1" applyBorder="1"/>
    <xf numFmtId="0" fontId="4" fillId="0" borderId="1" xfId="0" applyFont="1" applyBorder="1"/>
    <xf numFmtId="0" fontId="1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/>
    <xf numFmtId="14" fontId="1" fillId="2" borderId="1" xfId="0" applyNumberFormat="1" applyFont="1" applyFill="1" applyBorder="1"/>
    <xf numFmtId="0" fontId="1" fillId="0" borderId="2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4" xfId="0" applyFont="1" applyBorder="1"/>
    <xf numFmtId="0" fontId="1" fillId="0" borderId="25" xfId="0" applyFont="1" applyBorder="1"/>
    <xf numFmtId="0" fontId="4" fillId="9" borderId="1" xfId="0" applyFont="1" applyFill="1" applyBorder="1"/>
    <xf numFmtId="14" fontId="1" fillId="9" borderId="1" xfId="0" applyNumberFormat="1" applyFont="1" applyFill="1" applyBorder="1"/>
    <xf numFmtId="0" fontId="1" fillId="9" borderId="1" xfId="0" applyFont="1" applyFill="1" applyBorder="1"/>
    <xf numFmtId="0" fontId="4" fillId="0" borderId="1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6" fontId="3" fillId="5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1">
    <dxf>
      <numFmt numFmtId="168" formatCode="m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19</xdr:row>
      <xdr:rowOff>190500</xdr:rowOff>
    </xdr:from>
    <xdr:to>
      <xdr:col>21</xdr:col>
      <xdr:colOff>952500</xdr:colOff>
      <xdr:row>26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3B3CB01-3B12-9E91-14C4-CF7E80F80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19200" y="7239000"/>
          <a:ext cx="2768600" cy="214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815C-AC11-8E43-94BC-BD9CBE060858}">
  <dimension ref="A1:X24"/>
  <sheetViews>
    <sheetView tabSelected="1" zoomScaleNormal="100" workbookViewId="0">
      <selection activeCell="R11" sqref="R11"/>
    </sheetView>
  </sheetViews>
  <sheetFormatPr baseColWidth="10" defaultColWidth="8.83203125" defaultRowHeight="24" x14ac:dyDescent="0.3"/>
  <cols>
    <col min="1" max="1" width="8.83203125" style="2"/>
    <col min="2" max="2" width="17.6640625" style="1" bestFit="1" customWidth="1"/>
    <col min="3" max="3" width="10.83203125" style="1" bestFit="1" customWidth="1"/>
    <col min="4" max="5" width="8.5" style="1" bestFit="1" customWidth="1"/>
    <col min="6" max="6" width="7" style="1" bestFit="1" customWidth="1"/>
    <col min="7" max="7" width="6.83203125" style="1" bestFit="1" customWidth="1"/>
    <col min="8" max="8" width="7" style="1" bestFit="1" customWidth="1"/>
    <col min="9" max="9" width="8.5" style="2" bestFit="1" customWidth="1"/>
    <col min="10" max="10" width="18.33203125" style="2" bestFit="1" customWidth="1"/>
    <col min="11" max="11" width="4.6640625" style="2" bestFit="1" customWidth="1"/>
    <col min="12" max="14" width="9" style="2" bestFit="1" customWidth="1"/>
    <col min="15" max="15" width="8.83203125" style="2"/>
    <col min="16" max="16" width="10.83203125" style="2" bestFit="1" customWidth="1"/>
    <col min="17" max="17" width="8.83203125" style="2"/>
    <col min="18" max="18" width="10.83203125" style="2" bestFit="1" customWidth="1"/>
    <col min="19" max="19" width="8.83203125" style="2"/>
    <col min="20" max="20" width="15.83203125" style="2" bestFit="1" customWidth="1"/>
    <col min="21" max="21" width="8.83203125" style="2"/>
    <col min="22" max="22" width="15.83203125" style="2" bestFit="1" customWidth="1"/>
    <col min="23" max="23" width="30.5" style="2" bestFit="1" customWidth="1"/>
    <col min="24" max="24" width="10.83203125" style="2" bestFit="1" customWidth="1"/>
    <col min="25" max="16384" width="8.83203125" style="2"/>
  </cols>
  <sheetData>
    <row r="1" spans="1:24" ht="20.5" customHeight="1" thickBot="1" x14ac:dyDescent="0.35">
      <c r="A1" s="31"/>
      <c r="B1" s="4"/>
      <c r="C1" s="69" t="s">
        <v>14</v>
      </c>
      <c r="D1" s="69"/>
      <c r="E1" s="69"/>
      <c r="F1" s="69"/>
      <c r="G1" s="69"/>
      <c r="H1" s="69"/>
      <c r="I1" s="69"/>
      <c r="J1" s="48"/>
      <c r="K1" s="48"/>
      <c r="L1" s="48"/>
      <c r="M1" s="48"/>
      <c r="N1" s="48"/>
      <c r="O1" s="35"/>
    </row>
    <row r="2" spans="1:24" x14ac:dyDescent="0.3">
      <c r="A2" s="36"/>
      <c r="B2" s="30"/>
      <c r="C2" s="6" t="s">
        <v>0</v>
      </c>
      <c r="D2" s="70" t="s">
        <v>1</v>
      </c>
      <c r="E2" s="71"/>
      <c r="F2" s="70" t="s">
        <v>2</v>
      </c>
      <c r="G2" s="72"/>
      <c r="H2" s="71"/>
      <c r="I2" s="5"/>
      <c r="J2" s="5"/>
      <c r="K2" s="5"/>
      <c r="L2" s="5"/>
      <c r="M2" s="5"/>
      <c r="N2" s="5"/>
      <c r="O2" s="49"/>
      <c r="P2" s="5"/>
      <c r="Q2" s="5"/>
      <c r="R2" s="5"/>
    </row>
    <row r="3" spans="1:24" ht="25" thickBot="1" x14ac:dyDescent="0.35">
      <c r="A3" s="36"/>
      <c r="B3" s="30"/>
      <c r="C3" s="7"/>
      <c r="D3" s="8"/>
      <c r="E3" s="9"/>
      <c r="F3" s="8" t="s">
        <v>3</v>
      </c>
      <c r="G3" s="10" t="s">
        <v>4</v>
      </c>
      <c r="H3" s="9" t="s">
        <v>5</v>
      </c>
      <c r="I3" s="5"/>
      <c r="J3" s="5"/>
      <c r="K3" s="5"/>
      <c r="L3" s="5"/>
      <c r="M3" s="5"/>
      <c r="N3" s="5"/>
      <c r="O3" s="49"/>
      <c r="P3" s="5"/>
      <c r="Q3" s="5"/>
      <c r="R3" s="53" t="s">
        <v>32</v>
      </c>
      <c r="S3" s="53" t="s">
        <v>33</v>
      </c>
      <c r="T3" s="65" t="s">
        <v>39</v>
      </c>
      <c r="U3" s="55"/>
    </row>
    <row r="4" spans="1:24" ht="25" thickBot="1" x14ac:dyDescent="0.35">
      <c r="A4" s="36"/>
      <c r="B4" s="11" t="s">
        <v>7</v>
      </c>
      <c r="C4" s="12">
        <v>2</v>
      </c>
      <c r="D4" s="13">
        <v>0.5</v>
      </c>
      <c r="E4" s="13">
        <v>0.75</v>
      </c>
      <c r="F4" s="13">
        <v>1.3888888888888888E-2</v>
      </c>
      <c r="G4" s="13">
        <v>0</v>
      </c>
      <c r="H4" s="13">
        <v>0</v>
      </c>
      <c r="I4" s="50">
        <f t="shared" ref="I4:I9" si="0">(E4-D4)-(G4+F4+H4)</f>
        <v>0.2361111111111111</v>
      </c>
      <c r="J4" s="52" t="str">
        <f ca="1">_xlfn.FORMULATEXT(I4)</f>
        <v>=(E4-D4)-(G4+F4+H4)</v>
      </c>
      <c r="K4" s="5"/>
      <c r="L4" s="5"/>
      <c r="M4" s="5"/>
      <c r="N4" s="5"/>
      <c r="O4" s="49"/>
      <c r="P4" s="14"/>
      <c r="Q4" s="5"/>
      <c r="R4" s="56">
        <v>44958</v>
      </c>
      <c r="S4" s="54">
        <v>1</v>
      </c>
      <c r="T4" s="57">
        <f>R4+S4</f>
        <v>44959</v>
      </c>
      <c r="U4" s="51" t="str" cm="1">
        <f t="array" aca="1" ref="U4:U7" ca="1">_xlfn.FORMULATEXT(T4:T7)</f>
        <v>=R4+S4</v>
      </c>
    </row>
    <row r="5" spans="1:24" x14ac:dyDescent="0.3">
      <c r="A5" s="36"/>
      <c r="B5" s="15" t="s">
        <v>8</v>
      </c>
      <c r="C5" s="16">
        <v>3</v>
      </c>
      <c r="D5" s="17">
        <v>0.54166666666666663</v>
      </c>
      <c r="E5" s="17">
        <v>0.75</v>
      </c>
      <c r="F5" s="17">
        <v>1.3888888888888888E-2</v>
      </c>
      <c r="G5" s="17">
        <v>0</v>
      </c>
      <c r="H5" s="17">
        <v>0</v>
      </c>
      <c r="I5" s="18">
        <f t="shared" si="0"/>
        <v>0.19444444444444448</v>
      </c>
      <c r="J5" s="5" t="s">
        <v>15</v>
      </c>
      <c r="K5" s="5"/>
      <c r="M5" s="5"/>
      <c r="N5" s="5"/>
      <c r="O5" s="49"/>
      <c r="P5" s="14"/>
      <c r="Q5" s="14"/>
      <c r="R5" s="56">
        <v>44959</v>
      </c>
      <c r="S5" s="54">
        <v>-1</v>
      </c>
      <c r="T5" s="57">
        <f t="shared" ref="T5:T7" si="1">R5+S5</f>
        <v>44958</v>
      </c>
      <c r="U5" s="51" t="str">
        <f ca="1"/>
        <v>=R5+S5</v>
      </c>
    </row>
    <row r="6" spans="1:24" x14ac:dyDescent="0.3">
      <c r="A6" s="36"/>
      <c r="B6" s="15" t="s">
        <v>9</v>
      </c>
      <c r="C6" s="16">
        <v>4</v>
      </c>
      <c r="D6" s="17">
        <v>0.45833333333333331</v>
      </c>
      <c r="E6" s="17">
        <v>0.75</v>
      </c>
      <c r="F6" s="17">
        <v>0</v>
      </c>
      <c r="G6" s="17">
        <v>2.0833333333333332E-2</v>
      </c>
      <c r="H6" s="19">
        <v>6.9444444444444441E-3</v>
      </c>
      <c r="I6" s="18">
        <f t="shared" si="0"/>
        <v>0.2638888888888889</v>
      </c>
      <c r="J6" s="5" t="s">
        <v>16</v>
      </c>
      <c r="K6" s="5"/>
      <c r="M6" s="5"/>
      <c r="N6" s="5"/>
      <c r="O6" s="49"/>
      <c r="P6" s="14"/>
      <c r="Q6" s="5"/>
      <c r="R6" s="56">
        <v>44962</v>
      </c>
      <c r="S6" s="54">
        <v>10</v>
      </c>
      <c r="T6" s="57">
        <f t="shared" si="1"/>
        <v>44972</v>
      </c>
      <c r="U6" s="51" t="str">
        <f ca="1"/>
        <v>=R6+S6</v>
      </c>
    </row>
    <row r="7" spans="1:24" x14ac:dyDescent="0.3">
      <c r="A7" s="36"/>
      <c r="B7" s="15" t="s">
        <v>10</v>
      </c>
      <c r="C7" s="16">
        <v>5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8">
        <f t="shared" si="0"/>
        <v>0</v>
      </c>
      <c r="J7" s="5" t="s">
        <v>17</v>
      </c>
      <c r="K7" s="5"/>
      <c r="M7" s="5"/>
      <c r="N7" s="5"/>
      <c r="O7" s="49"/>
      <c r="P7" s="14"/>
      <c r="Q7" s="5"/>
      <c r="R7" s="56">
        <v>44968</v>
      </c>
      <c r="S7" s="54">
        <v>-10</v>
      </c>
      <c r="T7" s="57">
        <f t="shared" si="1"/>
        <v>44958</v>
      </c>
      <c r="U7" s="51" t="str">
        <f ca="1"/>
        <v>=R7+S7</v>
      </c>
    </row>
    <row r="8" spans="1:24" x14ac:dyDescent="0.3">
      <c r="A8" s="36"/>
      <c r="B8" s="15" t="s">
        <v>11</v>
      </c>
      <c r="C8" s="16">
        <v>6</v>
      </c>
      <c r="D8" s="17">
        <v>0.5</v>
      </c>
      <c r="E8" s="17">
        <v>0.75</v>
      </c>
      <c r="F8" s="17">
        <v>1.3888888888888888E-2</v>
      </c>
      <c r="G8" s="17">
        <v>0</v>
      </c>
      <c r="H8" s="17">
        <v>0</v>
      </c>
      <c r="I8" s="18">
        <f t="shared" si="0"/>
        <v>0.2361111111111111</v>
      </c>
      <c r="J8" s="5" t="s">
        <v>35</v>
      </c>
      <c r="K8" s="5"/>
      <c r="L8" s="5"/>
      <c r="M8" s="5"/>
      <c r="N8" s="5"/>
      <c r="O8" s="49"/>
      <c r="P8" s="14"/>
      <c r="Q8" s="5"/>
      <c r="R8" s="60" t="s">
        <v>34</v>
      </c>
      <c r="S8" s="61"/>
      <c r="T8" s="58"/>
      <c r="U8" s="59"/>
    </row>
    <row r="9" spans="1:24" x14ac:dyDescent="0.3">
      <c r="A9" s="36"/>
      <c r="B9" s="15" t="s">
        <v>12</v>
      </c>
      <c r="C9" s="16">
        <v>7</v>
      </c>
      <c r="D9" s="17">
        <v>0.5</v>
      </c>
      <c r="E9" s="17">
        <v>0.75</v>
      </c>
      <c r="F9" s="17">
        <v>1.3888888888888888E-2</v>
      </c>
      <c r="G9" s="17">
        <v>0</v>
      </c>
      <c r="H9" s="17">
        <v>0</v>
      </c>
      <c r="I9" s="18">
        <f t="shared" si="0"/>
        <v>0.2361111111111111</v>
      </c>
      <c r="J9" s="5" t="s">
        <v>36</v>
      </c>
      <c r="K9" s="5"/>
      <c r="L9" s="5"/>
      <c r="M9" s="5"/>
      <c r="N9" s="5"/>
      <c r="O9" s="49"/>
      <c r="P9" s="5"/>
      <c r="Q9" s="5"/>
      <c r="R9" s="5"/>
    </row>
    <row r="10" spans="1:24" x14ac:dyDescent="0.3">
      <c r="A10" s="36"/>
      <c r="B10" s="20" t="s">
        <v>13</v>
      </c>
      <c r="C10" s="21">
        <v>8</v>
      </c>
      <c r="D10" s="22"/>
      <c r="E10" s="23"/>
      <c r="F10" s="24"/>
      <c r="G10" s="23"/>
      <c r="H10" s="23"/>
      <c r="I10" s="25"/>
      <c r="J10" s="5"/>
      <c r="K10" s="5"/>
      <c r="L10" s="5"/>
      <c r="M10" s="5"/>
      <c r="N10" s="5"/>
      <c r="O10" s="49"/>
      <c r="P10" s="5"/>
      <c r="Q10" s="5"/>
      <c r="R10" s="5"/>
    </row>
    <row r="11" spans="1:24" ht="25" thickBot="1" x14ac:dyDescent="0.35">
      <c r="A11" s="36"/>
      <c r="B11" s="26" t="s">
        <v>6</v>
      </c>
      <c r="C11" s="27"/>
      <c r="D11" s="28"/>
      <c r="E11" s="28"/>
      <c r="F11" s="28"/>
      <c r="G11" s="28"/>
      <c r="H11" s="28"/>
      <c r="I11" s="29">
        <f>SUM(I4:I10)</f>
        <v>1.1666666666666667</v>
      </c>
      <c r="J11" s="5"/>
      <c r="K11" s="5"/>
      <c r="L11" s="5"/>
      <c r="M11" s="5"/>
      <c r="N11" s="5"/>
      <c r="O11" s="49"/>
      <c r="P11" s="5"/>
      <c r="Q11" s="5"/>
      <c r="R11" s="5"/>
    </row>
    <row r="12" spans="1:24" ht="25" thickBot="1" x14ac:dyDescent="0.35">
      <c r="A12" s="45"/>
      <c r="B12" s="3"/>
      <c r="C12" s="3"/>
      <c r="D12" s="3"/>
      <c r="E12" s="3"/>
      <c r="F12" s="3"/>
      <c r="G12" s="3"/>
      <c r="H12" s="3"/>
      <c r="I12" s="46"/>
      <c r="J12" s="46"/>
      <c r="K12" s="46"/>
      <c r="L12" s="46"/>
      <c r="M12" s="46"/>
      <c r="N12" s="46"/>
      <c r="O12" s="47"/>
    </row>
    <row r="13" spans="1:24" ht="25" thickBot="1" x14ac:dyDescent="0.35">
      <c r="T13" s="53" t="s">
        <v>32</v>
      </c>
      <c r="U13" s="53" t="s">
        <v>33</v>
      </c>
      <c r="V13" s="65" t="s">
        <v>39</v>
      </c>
      <c r="W13" s="54"/>
      <c r="X13" s="62" t="s">
        <v>40</v>
      </c>
    </row>
    <row r="14" spans="1:24" ht="122" thickBot="1" x14ac:dyDescent="0.35">
      <c r="A14" s="31"/>
      <c r="B14" s="32" t="s">
        <v>18</v>
      </c>
      <c r="C14" s="32" t="s">
        <v>19</v>
      </c>
      <c r="D14" s="32" t="s">
        <v>20</v>
      </c>
      <c r="E14" s="32" t="s">
        <v>21</v>
      </c>
      <c r="F14" s="32" t="s">
        <v>22</v>
      </c>
      <c r="G14" s="33"/>
      <c r="H14" s="34"/>
      <c r="I14" s="34"/>
      <c r="J14" s="34"/>
      <c r="K14" s="34"/>
      <c r="L14" s="34"/>
      <c r="M14" s="34"/>
      <c r="N14" s="34"/>
      <c r="O14" s="34"/>
      <c r="P14" s="34"/>
      <c r="Q14" s="35"/>
      <c r="T14" s="56">
        <v>44958</v>
      </c>
      <c r="U14" s="54">
        <v>3</v>
      </c>
      <c r="V14" s="57">
        <f>WORKDAY(T14,U14,$X$14:$X$17)</f>
        <v>44964</v>
      </c>
      <c r="W14" s="51" t="str">
        <f ca="1">_xlfn.FORMULATEXT(V14)</f>
        <v>=WORKDAY(T14;U14;$X$14:$X$17)</v>
      </c>
      <c r="X14" s="63">
        <v>44959</v>
      </c>
    </row>
    <row r="15" spans="1:24" x14ac:dyDescent="0.3">
      <c r="A15" s="36"/>
      <c r="B15" s="37">
        <v>44349</v>
      </c>
      <c r="C15" s="37">
        <v>44361</v>
      </c>
      <c r="D15" s="5">
        <f>C15-B15</f>
        <v>12</v>
      </c>
      <c r="E15" s="5">
        <f>NETWORKDAYS.INTL(B15,C15,1,$O$4:$O$6)</f>
        <v>9</v>
      </c>
      <c r="F15" s="5">
        <f>NETWORKDAYS.INTL(B15,C15,"0011101",$O$4:$O$6)</f>
        <v>5</v>
      </c>
      <c r="G15" s="5"/>
      <c r="H15" s="73">
        <f>EOMONTH(DATE(2021,5,1),0)+1</f>
        <v>44348</v>
      </c>
      <c r="I15" s="73"/>
      <c r="J15" s="73"/>
      <c r="K15" s="73"/>
      <c r="L15" s="73"/>
      <c r="M15" s="73"/>
      <c r="N15" s="73"/>
      <c r="O15" s="5"/>
      <c r="P15" s="5"/>
      <c r="Q15" s="38"/>
      <c r="T15" s="56">
        <v>44960</v>
      </c>
      <c r="U15" s="54">
        <v>-1</v>
      </c>
      <c r="V15" s="57">
        <f t="shared" ref="V15:V17" si="2">WORKDAY(T15,U15,$X$14:$X$17)</f>
        <v>44958</v>
      </c>
      <c r="W15" s="51" t="str">
        <f t="shared" ref="W15:W17" ca="1" si="3">_xlfn.FORMULATEXT(V15)</f>
        <v>=WORKDAY(T15;U15;$X$14:$X$17)</v>
      </c>
      <c r="X15" s="63">
        <v>44966</v>
      </c>
    </row>
    <row r="16" spans="1:24" x14ac:dyDescent="0.3">
      <c r="A16" s="36"/>
      <c r="B16" s="37">
        <v>44371</v>
      </c>
      <c r="C16" s="37">
        <v>44377</v>
      </c>
      <c r="D16" s="5">
        <f>C16-B16</f>
        <v>6</v>
      </c>
      <c r="E16" s="5">
        <f>NETWORKDAYS.INTL(B16,C16,1,$O$4:$O$6)</f>
        <v>5</v>
      </c>
      <c r="F16" s="5">
        <f>NETWORKDAYS.INTL(B16,C16,"0011101",$O$4:$O$6)</f>
        <v>3</v>
      </c>
      <c r="G16" s="5"/>
      <c r="H16" s="39" t="s">
        <v>23</v>
      </c>
      <c r="I16" s="39" t="s">
        <v>24</v>
      </c>
      <c r="J16" s="39" t="s">
        <v>25</v>
      </c>
      <c r="K16" s="39" t="s">
        <v>24</v>
      </c>
      <c r="L16" s="39" t="s">
        <v>26</v>
      </c>
      <c r="M16" s="39" t="s">
        <v>27</v>
      </c>
      <c r="N16" s="39" t="s">
        <v>27</v>
      </c>
      <c r="O16" s="5"/>
      <c r="P16" s="39" t="s">
        <v>28</v>
      </c>
      <c r="Q16" s="38"/>
      <c r="T16" s="56">
        <v>44963</v>
      </c>
      <c r="U16" s="54">
        <v>10</v>
      </c>
      <c r="V16" s="57">
        <f t="shared" si="2"/>
        <v>44978</v>
      </c>
      <c r="W16" s="51" t="str">
        <f t="shared" ca="1" si="3"/>
        <v>=WORKDAY(T16;U16;$X$14:$X$17)</v>
      </c>
      <c r="X16" s="64"/>
    </row>
    <row r="17" spans="1:24" x14ac:dyDescent="0.3">
      <c r="A17" s="36"/>
      <c r="B17" s="5"/>
      <c r="C17" s="5"/>
      <c r="D17" s="5"/>
      <c r="E17" s="5"/>
      <c r="F17" s="5"/>
      <c r="G17" s="5"/>
      <c r="H17" s="5" t="str" cm="1">
        <f t="array" ref="H17:N21">IF(MONTH(_xlfn.SEQUENCE(5,7,H15-WEEKDAY(H15,3),1))=MONTH(H15),DAY(_xlfn.SEQUENCE(5,7,H15-WEEKDAY(H15,3),1)),"")</f>
        <v/>
      </c>
      <c r="I17" s="40">
        <v>1</v>
      </c>
      <c r="J17" s="41">
        <v>2</v>
      </c>
      <c r="K17" s="41">
        <v>3</v>
      </c>
      <c r="L17" s="41">
        <v>4</v>
      </c>
      <c r="M17" s="41">
        <v>5</v>
      </c>
      <c r="N17" s="41">
        <v>6</v>
      </c>
      <c r="O17" s="5"/>
      <c r="P17" s="42">
        <v>44350</v>
      </c>
      <c r="Q17" s="38"/>
      <c r="T17" s="56">
        <v>44970</v>
      </c>
      <c r="U17" s="54">
        <v>-6</v>
      </c>
      <c r="V17" s="57">
        <f t="shared" si="2"/>
        <v>44958</v>
      </c>
      <c r="W17" s="51" t="str">
        <f t="shared" ca="1" si="3"/>
        <v>=WORKDAY(T17;U17;$X$14:$X$17)</v>
      </c>
      <c r="X17" s="64"/>
    </row>
    <row r="18" spans="1:24" x14ac:dyDescent="0.3">
      <c r="A18" s="36"/>
      <c r="B18" s="5"/>
      <c r="C18" s="5"/>
      <c r="D18" s="5"/>
      <c r="E18" s="5"/>
      <c r="F18" s="5"/>
      <c r="G18" s="5"/>
      <c r="H18" s="41">
        <v>7</v>
      </c>
      <c r="I18" s="41">
        <v>8</v>
      </c>
      <c r="J18" s="41">
        <v>9</v>
      </c>
      <c r="K18" s="41">
        <v>10</v>
      </c>
      <c r="L18" s="41">
        <v>11</v>
      </c>
      <c r="M18" s="41">
        <v>12</v>
      </c>
      <c r="N18" s="41">
        <v>13</v>
      </c>
      <c r="O18" s="5"/>
      <c r="P18" s="42">
        <v>44375</v>
      </c>
      <c r="Q18" s="38"/>
      <c r="T18" s="66" t="s">
        <v>38</v>
      </c>
      <c r="U18" s="67"/>
      <c r="V18" s="67"/>
      <c r="W18" s="67"/>
      <c r="X18" s="68"/>
    </row>
    <row r="19" spans="1:24" x14ac:dyDescent="0.3">
      <c r="A19" s="36"/>
      <c r="B19" s="5"/>
      <c r="C19" s="5"/>
      <c r="D19" s="5"/>
      <c r="E19" s="5"/>
      <c r="F19" s="5"/>
      <c r="G19" s="5"/>
      <c r="H19" s="41">
        <v>14</v>
      </c>
      <c r="I19" s="40">
        <v>15</v>
      </c>
      <c r="J19" s="40">
        <v>16</v>
      </c>
      <c r="K19" s="40">
        <v>17</v>
      </c>
      <c r="L19" s="40">
        <v>18</v>
      </c>
      <c r="M19" s="40">
        <v>19</v>
      </c>
      <c r="N19" s="40">
        <v>20</v>
      </c>
      <c r="O19" s="5"/>
      <c r="P19" s="42">
        <v>44376</v>
      </c>
      <c r="Q19" s="38"/>
      <c r="T19" s="66" t="s">
        <v>37</v>
      </c>
      <c r="U19" s="67"/>
      <c r="V19" s="67"/>
      <c r="W19" s="67"/>
      <c r="X19" s="68"/>
    </row>
    <row r="20" spans="1:24" x14ac:dyDescent="0.3">
      <c r="A20" s="36"/>
      <c r="B20" s="5"/>
      <c r="C20" s="5"/>
      <c r="D20" s="5"/>
      <c r="E20" s="5"/>
      <c r="F20" s="5"/>
      <c r="G20" s="5"/>
      <c r="H20" s="40">
        <v>21</v>
      </c>
      <c r="I20" s="40">
        <v>22</v>
      </c>
      <c r="J20" s="40">
        <v>23</v>
      </c>
      <c r="K20" s="43">
        <v>24</v>
      </c>
      <c r="L20" s="44">
        <v>25</v>
      </c>
      <c r="M20" s="44">
        <v>26</v>
      </c>
      <c r="N20" s="44">
        <v>27</v>
      </c>
      <c r="O20" s="5"/>
      <c r="P20" s="5"/>
      <c r="Q20" s="38"/>
    </row>
    <row r="21" spans="1:24" x14ac:dyDescent="0.3">
      <c r="A21" s="36"/>
      <c r="B21" s="5" t="s">
        <v>29</v>
      </c>
      <c r="C21" s="5"/>
      <c r="D21" s="5"/>
      <c r="E21" s="5"/>
      <c r="F21" s="5"/>
      <c r="G21" s="5"/>
      <c r="H21" s="44">
        <v>28</v>
      </c>
      <c r="I21" s="44">
        <v>29</v>
      </c>
      <c r="J21" s="44">
        <v>30</v>
      </c>
      <c r="K21" s="40" t="str">
        <v/>
      </c>
      <c r="L21" s="40" t="str">
        <v/>
      </c>
      <c r="M21" s="40" t="str">
        <v/>
      </c>
      <c r="N21" s="40" t="str">
        <v/>
      </c>
      <c r="O21" s="5"/>
      <c r="P21" s="5"/>
      <c r="Q21" s="38"/>
    </row>
    <row r="22" spans="1:24" x14ac:dyDescent="0.3">
      <c r="A22" s="36"/>
      <c r="B22" s="5" t="s">
        <v>30</v>
      </c>
      <c r="C22" s="5"/>
      <c r="D22" s="5"/>
      <c r="E22" s="5"/>
      <c r="F22" s="5"/>
      <c r="G22" s="5"/>
      <c r="H22" s="40"/>
      <c r="I22" s="40"/>
      <c r="J22" s="40"/>
      <c r="K22" s="40"/>
      <c r="L22" s="40"/>
      <c r="M22" s="40"/>
      <c r="N22" s="40"/>
      <c r="O22" s="5"/>
      <c r="P22" s="5"/>
      <c r="Q22" s="38"/>
    </row>
    <row r="23" spans="1:24" x14ac:dyDescent="0.3">
      <c r="A23" s="36"/>
      <c r="B23" s="5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38"/>
    </row>
    <row r="24" spans="1:24" ht="25" thickBot="1" x14ac:dyDescent="0.35">
      <c r="A24" s="45"/>
      <c r="B24" s="3"/>
      <c r="C24" s="3"/>
      <c r="D24" s="3"/>
      <c r="E24" s="3"/>
      <c r="F24" s="3"/>
      <c r="G24" s="3"/>
      <c r="H24" s="3"/>
      <c r="I24" s="46"/>
      <c r="J24" s="46"/>
      <c r="K24" s="46"/>
      <c r="L24" s="46"/>
      <c r="M24" s="46"/>
      <c r="N24" s="46"/>
      <c r="O24" s="46"/>
      <c r="P24" s="46"/>
      <c r="Q24" s="47"/>
    </row>
  </sheetData>
  <mergeCells count="6">
    <mergeCell ref="T18:X18"/>
    <mergeCell ref="T19:X19"/>
    <mergeCell ref="C1:I1"/>
    <mergeCell ref="D2:E2"/>
    <mergeCell ref="F2:H2"/>
    <mergeCell ref="H15:N15"/>
  </mergeCells>
  <conditionalFormatting sqref="H15">
    <cfRule type="expression" dxfId="0" priority="1">
      <formula>#REF!=1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eloá civo</dc:creator>
  <cp:lastModifiedBy>Sergio Giraldo</cp:lastModifiedBy>
  <dcterms:created xsi:type="dcterms:W3CDTF">2022-10-31T20:09:17Z</dcterms:created>
  <dcterms:modified xsi:type="dcterms:W3CDTF">2023-03-06T10:07:21Z</dcterms:modified>
</cp:coreProperties>
</file>