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rgi\OneDrive\Documents\Universidad\Control\control_brazo\"/>
    </mc:Choice>
  </mc:AlternateContent>
  <xr:revisionPtr revIDLastSave="0" documentId="13_ncr:1_{C3AC69B7-40D8-4565-8781-6A4645021784}" xr6:coauthVersionLast="47" xr6:coauthVersionMax="47" xr10:uidLastSave="{00000000-0000-0000-0000-000000000000}"/>
  <bookViews>
    <workbookView xWindow="28680" yWindow="-120" windowWidth="29040" windowHeight="15720" activeTab="2" xr2:uid="{07C319F7-47B6-4E78-9131-C3B5DCC281C6}"/>
  </bookViews>
  <sheets>
    <sheet name="Real Cálculos" sheetId="1" r:id="rId1"/>
    <sheet name="Simulink Cálculos" sheetId="3" r:id="rId2"/>
    <sheet name="Simulink" sheetId="4" r:id="rId3"/>
    <sheet name="Rea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E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E3" i="1"/>
  <c r="C30" i="3"/>
  <c r="C26" i="3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D4" i="1"/>
  <c r="D2" i="1"/>
  <c r="C30" i="1"/>
  <c r="C26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<sst xmlns="http://schemas.openxmlformats.org/spreadsheetml/2006/main" count="33" uniqueCount="15">
  <si>
    <t>Pwm</t>
  </si>
  <si>
    <t>Pwm_%</t>
  </si>
  <si>
    <t>Ángulo (Deg)</t>
  </si>
  <si>
    <t>Ángulo (Rad)</t>
  </si>
  <si>
    <t>F_motor</t>
  </si>
  <si>
    <t>m</t>
  </si>
  <si>
    <t>kg</t>
  </si>
  <si>
    <t>m_ad</t>
  </si>
  <si>
    <t>masa_total</t>
  </si>
  <si>
    <t>g</t>
  </si>
  <si>
    <t>m/s2</t>
  </si>
  <si>
    <t>Factor_mult</t>
  </si>
  <si>
    <t>PWM</t>
  </si>
  <si>
    <t>Ángulo (grados)</t>
  </si>
  <si>
    <t>Ángulo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</si>
</sst>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Consolas"/>
      <family val="3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left" vertical="center" indent="2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'Real Cálculos'!$I$1</c:f>
              <c:strCache>
                <c:ptCount val="1"/>
                <c:pt idx="0">
                  <c:v>F_motor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59747104782634"/>
                  <c:y val="-1.0396981629042579E-3"/>
                </c:manualLayout>
              </c:layout>
              <c:numFmt formatCode="General" sourceLinked="0"/>
              <c:spPr>
                <a:noFill/>
                <a:ln w="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'Real Cálculos'!$H$2:$H$22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'Real Cálculos'!$I$2:$I$22</c:f>
              <c:numCache>
                <c:formatCode>General</c:formatCode>
                <c:ptCount val="21"/>
                <c:pt idx="0">
                  <c:v>-6.6811984291291985E-3</c:v>
                </c:pt>
                <c:pt idx="1">
                  <c:v>2.6576466564469546E-3</c:v>
                </c:pt>
                <c:pt idx="2">
                  <c:v>1.3356093089239456E-2</c:v>
                </c:pt>
                <c:pt idx="3">
                  <c:v>2.5342464549177456E-2</c:v>
                </c:pt>
                <c:pt idx="4">
                  <c:v>3.4592626118616569E-2</c:v>
                </c:pt>
                <c:pt idx="5">
                  <c:v>4.5079871905016625E-2</c:v>
                </c:pt>
                <c:pt idx="6">
                  <c:v>5.5495421202445903E-2</c:v>
                </c:pt>
                <c:pt idx="7">
                  <c:v>6.3202081797630441E-2</c:v>
                </c:pt>
                <c:pt idx="8">
                  <c:v>6.9565266241855966E-2</c:v>
                </c:pt>
                <c:pt idx="9">
                  <c:v>7.4794266824299252E-2</c:v>
                </c:pt>
                <c:pt idx="10">
                  <c:v>8.5801522280592457E-2</c:v>
                </c:pt>
                <c:pt idx="11">
                  <c:v>9.3103320406882656E-2</c:v>
                </c:pt>
                <c:pt idx="12">
                  <c:v>9.9097758598630459E-2</c:v>
                </c:pt>
                <c:pt idx="13">
                  <c:v>0.10379956594090436</c:v>
                </c:pt>
                <c:pt idx="14">
                  <c:v>0.11080056859513686</c:v>
                </c:pt>
                <c:pt idx="15">
                  <c:v>0.12205388578660707</c:v>
                </c:pt>
                <c:pt idx="16">
                  <c:v>0.12752677971700577</c:v>
                </c:pt>
                <c:pt idx="17">
                  <c:v>0.13182474713150191</c:v>
                </c:pt>
                <c:pt idx="18">
                  <c:v>0.13707727440258385</c:v>
                </c:pt>
                <c:pt idx="19">
                  <c:v>0.14017863651802254</c:v>
                </c:pt>
                <c:pt idx="20">
                  <c:v>0.14620827298251074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5A-42AF-960B-0C190950D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90527"/>
        <c:axId val="2109292927"/>
      </c:scatterChart>
      <c:valAx>
        <c:axId val="210929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9292927"/>
        <c:crosses val="autoZero"/>
        <c:crossBetween val="midCat"/>
      </c:valAx>
      <c:valAx>
        <c:axId val="21092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929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0</xdr:row>
      <xdr:rowOff>103187</xdr:rowOff>
    </xdr:from>
    <xdr:to>
      <xdr:col>20</xdr:col>
      <xdr:colOff>38100</xdr:colOff>
      <xdr:row>31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4A727F-CB48-72BA-9CE1-C60FCEE31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9ED8-AD4B-4637-92D2-E739CDF2DF99}">
  <dimension ref="A1:I30"/>
  <sheetViews>
    <sheetView workbookViewId="0">
      <selection activeCell="D35" sqref="D35"/>
    </sheetView>
  </sheetViews>
  <sheetFormatPr baseColWidth="10" defaultRowHeight="14.5" x14ac:dyDescent="0.35"/>
  <cols>
    <col min="2" max="2" width="10.90625" style="1"/>
    <col min="4" max="4" width="11.81640625" customWidth="1"/>
  </cols>
  <sheetData>
    <row r="1" spans="1:9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H1" t="s">
        <v>0</v>
      </c>
      <c r="I1" t="s">
        <v>4</v>
      </c>
    </row>
    <row r="2" spans="1:9" x14ac:dyDescent="0.35">
      <c r="A2">
        <v>0</v>
      </c>
      <c r="B2" s="1">
        <v>0</v>
      </c>
      <c r="C2">
        <v>-1.76</v>
      </c>
      <c r="D2">
        <f>C2*PI()/180</f>
        <v>-3.0717794835100197E-2</v>
      </c>
      <c r="E2">
        <f>$C$30*SIN(D2)</f>
        <v>-6.6811984291291985E-3</v>
      </c>
      <c r="H2">
        <v>0</v>
      </c>
      <c r="I2">
        <v>-6.6811984291291985E-3</v>
      </c>
    </row>
    <row r="3" spans="1:9" x14ac:dyDescent="0.35">
      <c r="A3">
        <v>50</v>
      </c>
      <c r="B3" s="1">
        <f>A3/1023</f>
        <v>4.8875855327468229E-2</v>
      </c>
      <c r="C3">
        <v>0.7</v>
      </c>
      <c r="D3">
        <f t="shared" ref="D3:D22" si="0">C3*PI()/180</f>
        <v>1.2217304763960306E-2</v>
      </c>
      <c r="E3">
        <f>$C$30*SIN(D3)</f>
        <v>2.6576466564469546E-3</v>
      </c>
      <c r="H3">
        <v>50</v>
      </c>
      <c r="I3">
        <v>2.6576466564469546E-3</v>
      </c>
    </row>
    <row r="4" spans="1:9" x14ac:dyDescent="0.35">
      <c r="A4">
        <v>100</v>
      </c>
      <c r="B4" s="1">
        <f t="shared" ref="B4:B22" si="1">A4/1023</f>
        <v>9.7751710654936458E-2</v>
      </c>
      <c r="C4">
        <v>3.52</v>
      </c>
      <c r="D4">
        <f t="shared" si="0"/>
        <v>6.1435589670200394E-2</v>
      </c>
      <c r="E4">
        <f t="shared" ref="E3:E22" si="2">$C$30*SIN(D4)</f>
        <v>1.3356093089239456E-2</v>
      </c>
      <c r="H4">
        <v>100</v>
      </c>
      <c r="I4">
        <v>1.3356093089239456E-2</v>
      </c>
    </row>
    <row r="5" spans="1:9" x14ac:dyDescent="0.35">
      <c r="A5">
        <v>150</v>
      </c>
      <c r="B5" s="1">
        <f t="shared" si="1"/>
        <v>0.1466275659824047</v>
      </c>
      <c r="C5">
        <v>6.69</v>
      </c>
      <c r="D5">
        <f t="shared" si="0"/>
        <v>0.11676252695842064</v>
      </c>
      <c r="E5">
        <f t="shared" si="2"/>
        <v>2.5342464549177456E-2</v>
      </c>
      <c r="H5">
        <v>150</v>
      </c>
      <c r="I5">
        <v>2.5342464549177456E-2</v>
      </c>
    </row>
    <row r="6" spans="1:9" x14ac:dyDescent="0.35">
      <c r="A6">
        <v>200</v>
      </c>
      <c r="B6" s="1">
        <f t="shared" si="1"/>
        <v>0.19550342130987292</v>
      </c>
      <c r="C6">
        <v>9.15</v>
      </c>
      <c r="D6">
        <f t="shared" si="0"/>
        <v>0.15969762655748115</v>
      </c>
      <c r="E6">
        <f t="shared" si="2"/>
        <v>3.4592626118616569E-2</v>
      </c>
      <c r="H6">
        <v>200</v>
      </c>
      <c r="I6">
        <v>3.4592626118616569E-2</v>
      </c>
    </row>
    <row r="7" spans="1:9" x14ac:dyDescent="0.35">
      <c r="A7">
        <v>250</v>
      </c>
      <c r="B7" s="1">
        <f t="shared" si="1"/>
        <v>0.24437927663734116</v>
      </c>
      <c r="C7">
        <v>11.96</v>
      </c>
      <c r="D7">
        <f t="shared" si="0"/>
        <v>0.20874137853852182</v>
      </c>
      <c r="E7">
        <f t="shared" si="2"/>
        <v>4.5079871905016625E-2</v>
      </c>
      <c r="H7">
        <v>250</v>
      </c>
      <c r="I7">
        <v>4.5079871905016625E-2</v>
      </c>
    </row>
    <row r="8" spans="1:9" x14ac:dyDescent="0.35">
      <c r="A8">
        <v>300</v>
      </c>
      <c r="B8" s="1">
        <f t="shared" si="1"/>
        <v>0.2932551319648094</v>
      </c>
      <c r="C8">
        <v>14.78</v>
      </c>
      <c r="D8">
        <f t="shared" si="0"/>
        <v>0.2579596634447619</v>
      </c>
      <c r="E8">
        <f t="shared" si="2"/>
        <v>5.5495421202445903E-2</v>
      </c>
      <c r="H8">
        <v>300</v>
      </c>
      <c r="I8">
        <v>5.5495421202445903E-2</v>
      </c>
    </row>
    <row r="9" spans="1:9" x14ac:dyDescent="0.35">
      <c r="A9">
        <v>350</v>
      </c>
      <c r="B9" s="1">
        <f t="shared" si="1"/>
        <v>0.34213098729227759</v>
      </c>
      <c r="C9">
        <v>16.89</v>
      </c>
      <c r="D9">
        <f t="shared" si="0"/>
        <v>0.29478611066184224</v>
      </c>
      <c r="E9">
        <f t="shared" si="2"/>
        <v>6.3202081797630441E-2</v>
      </c>
      <c r="H9">
        <v>350</v>
      </c>
      <c r="I9">
        <v>6.3202081797630441E-2</v>
      </c>
    </row>
    <row r="10" spans="1:9" x14ac:dyDescent="0.35">
      <c r="A10">
        <v>400</v>
      </c>
      <c r="B10" s="1">
        <f t="shared" si="1"/>
        <v>0.39100684261974583</v>
      </c>
      <c r="C10">
        <v>18.649999999999999</v>
      </c>
      <c r="D10">
        <f t="shared" si="0"/>
        <v>0.32550390549694241</v>
      </c>
      <c r="E10">
        <f t="shared" si="2"/>
        <v>6.9565266241855966E-2</v>
      </c>
      <c r="H10">
        <v>400</v>
      </c>
      <c r="I10">
        <v>6.9565266241855966E-2</v>
      </c>
    </row>
    <row r="11" spans="1:9" x14ac:dyDescent="0.35">
      <c r="A11">
        <v>450</v>
      </c>
      <c r="B11" s="1">
        <f t="shared" si="1"/>
        <v>0.43988269794721407</v>
      </c>
      <c r="C11">
        <v>20.11</v>
      </c>
      <c r="D11">
        <f t="shared" si="0"/>
        <v>0.35098571257605965</v>
      </c>
      <c r="E11">
        <f t="shared" si="2"/>
        <v>7.4794266824299252E-2</v>
      </c>
      <c r="H11">
        <v>450</v>
      </c>
      <c r="I11">
        <v>7.4794266824299252E-2</v>
      </c>
    </row>
    <row r="12" spans="1:9" x14ac:dyDescent="0.35">
      <c r="A12">
        <v>500</v>
      </c>
      <c r="B12" s="1">
        <f t="shared" si="1"/>
        <v>0.48875855327468232</v>
      </c>
      <c r="C12">
        <v>23.23</v>
      </c>
      <c r="D12">
        <f t="shared" si="0"/>
        <v>0.40543998523828279</v>
      </c>
      <c r="E12">
        <f t="shared" si="2"/>
        <v>8.5801522280592457E-2</v>
      </c>
      <c r="H12">
        <v>500</v>
      </c>
      <c r="I12">
        <v>8.5801522280592457E-2</v>
      </c>
    </row>
    <row r="13" spans="1:9" x14ac:dyDescent="0.35">
      <c r="A13">
        <v>550</v>
      </c>
      <c r="B13" s="1">
        <f t="shared" si="1"/>
        <v>0.5376344086021505</v>
      </c>
      <c r="C13">
        <v>25.34</v>
      </c>
      <c r="D13">
        <f t="shared" si="0"/>
        <v>0.44226643245536312</v>
      </c>
      <c r="E13">
        <f t="shared" si="2"/>
        <v>9.3103320406882656E-2</v>
      </c>
      <c r="H13">
        <v>550</v>
      </c>
      <c r="I13">
        <v>9.3103320406882656E-2</v>
      </c>
    </row>
    <row r="14" spans="1:9" x14ac:dyDescent="0.35">
      <c r="A14">
        <v>600</v>
      </c>
      <c r="B14" s="1">
        <f t="shared" si="1"/>
        <v>0.5865102639296188</v>
      </c>
      <c r="C14">
        <v>27.1</v>
      </c>
      <c r="D14">
        <f t="shared" si="0"/>
        <v>0.4729842272904633</v>
      </c>
      <c r="E14">
        <f t="shared" si="2"/>
        <v>9.9097758598630459E-2</v>
      </c>
      <c r="H14">
        <v>600</v>
      </c>
      <c r="I14">
        <v>9.9097758598630459E-2</v>
      </c>
    </row>
    <row r="15" spans="1:9" x14ac:dyDescent="0.35">
      <c r="A15">
        <v>650</v>
      </c>
      <c r="B15" s="1">
        <f t="shared" si="1"/>
        <v>0.63538611925708699</v>
      </c>
      <c r="C15">
        <v>28.5</v>
      </c>
      <c r="D15">
        <f t="shared" si="0"/>
        <v>0.49741883681838389</v>
      </c>
      <c r="E15">
        <f t="shared" si="2"/>
        <v>0.10379956594090436</v>
      </c>
      <c r="H15">
        <v>650</v>
      </c>
      <c r="I15">
        <v>0.10379956594090436</v>
      </c>
    </row>
    <row r="16" spans="1:9" x14ac:dyDescent="0.35">
      <c r="A16">
        <v>700</v>
      </c>
      <c r="B16" s="1">
        <f t="shared" si="1"/>
        <v>0.68426197458455518</v>
      </c>
      <c r="C16">
        <v>30.62</v>
      </c>
      <c r="D16">
        <f t="shared" si="0"/>
        <v>0.53441981696066376</v>
      </c>
      <c r="E16">
        <f t="shared" si="2"/>
        <v>0.11080056859513686</v>
      </c>
      <c r="H16">
        <v>700</v>
      </c>
      <c r="I16">
        <v>0.11080056859513686</v>
      </c>
    </row>
    <row r="17" spans="1:9" x14ac:dyDescent="0.35">
      <c r="A17">
        <v>750</v>
      </c>
      <c r="B17" s="1">
        <f t="shared" si="1"/>
        <v>0.73313782991202348</v>
      </c>
      <c r="C17">
        <v>34.130000000000003</v>
      </c>
      <c r="D17">
        <f t="shared" si="0"/>
        <v>0.59568087370566469</v>
      </c>
      <c r="E17">
        <f t="shared" si="2"/>
        <v>0.12205388578660707</v>
      </c>
      <c r="H17">
        <v>750</v>
      </c>
      <c r="I17">
        <v>0.12205388578660707</v>
      </c>
    </row>
    <row r="18" spans="1:9" x14ac:dyDescent="0.35">
      <c r="A18">
        <v>800</v>
      </c>
      <c r="B18" s="1">
        <f t="shared" si="1"/>
        <v>0.78201368523949166</v>
      </c>
      <c r="C18">
        <v>35.89</v>
      </c>
      <c r="D18">
        <f t="shared" si="0"/>
        <v>0.62639866854076487</v>
      </c>
      <c r="E18">
        <f t="shared" si="2"/>
        <v>0.12752677971700577</v>
      </c>
      <c r="H18">
        <v>800</v>
      </c>
      <c r="I18">
        <v>0.12752677971700577</v>
      </c>
    </row>
    <row r="19" spans="1:9" x14ac:dyDescent="0.35">
      <c r="A19">
        <v>850</v>
      </c>
      <c r="B19" s="1">
        <f t="shared" si="1"/>
        <v>0.83088954056695996</v>
      </c>
      <c r="C19">
        <v>37.299999999999997</v>
      </c>
      <c r="D19">
        <f t="shared" si="0"/>
        <v>0.65100781099388483</v>
      </c>
      <c r="E19">
        <f t="shared" si="2"/>
        <v>0.13182474713150191</v>
      </c>
      <c r="H19">
        <v>850</v>
      </c>
      <c r="I19">
        <v>0.13182474713150191</v>
      </c>
    </row>
    <row r="20" spans="1:9" x14ac:dyDescent="0.35">
      <c r="A20">
        <v>900</v>
      </c>
      <c r="B20" s="1">
        <f t="shared" si="1"/>
        <v>0.87976539589442815</v>
      </c>
      <c r="C20">
        <v>39.06</v>
      </c>
      <c r="D20">
        <f t="shared" si="0"/>
        <v>0.68172560582898512</v>
      </c>
      <c r="E20">
        <f t="shared" si="2"/>
        <v>0.13707727440258385</v>
      </c>
      <c r="H20">
        <v>900</v>
      </c>
      <c r="I20">
        <v>0.13707727440258385</v>
      </c>
    </row>
    <row r="21" spans="1:9" x14ac:dyDescent="0.35">
      <c r="A21">
        <v>950</v>
      </c>
      <c r="B21" s="1">
        <f t="shared" si="1"/>
        <v>0.92864125122189634</v>
      </c>
      <c r="C21">
        <v>40.119999999999997</v>
      </c>
      <c r="D21">
        <f t="shared" si="0"/>
        <v>0.70022609590012497</v>
      </c>
      <c r="E21">
        <f t="shared" si="2"/>
        <v>0.14017863651802254</v>
      </c>
      <c r="H21">
        <v>950</v>
      </c>
      <c r="I21">
        <v>0.14017863651802254</v>
      </c>
    </row>
    <row r="22" spans="1:9" x14ac:dyDescent="0.35">
      <c r="A22">
        <v>1000</v>
      </c>
      <c r="B22" s="1">
        <f t="shared" si="1"/>
        <v>0.97751710654936463</v>
      </c>
      <c r="C22">
        <v>42.23</v>
      </c>
      <c r="D22">
        <f t="shared" si="0"/>
        <v>0.73705254311720536</v>
      </c>
      <c r="E22">
        <f t="shared" si="2"/>
        <v>0.14620827298251074</v>
      </c>
      <c r="H22">
        <v>1000</v>
      </c>
      <c r="I22">
        <v>0.14620827298251074</v>
      </c>
    </row>
    <row r="24" spans="1:9" x14ac:dyDescent="0.35">
      <c r="B24" s="1" t="s">
        <v>5</v>
      </c>
      <c r="C24" s="2">
        <v>1.1650000000000001E-2</v>
      </c>
      <c r="D24" t="s">
        <v>6</v>
      </c>
    </row>
    <row r="25" spans="1:9" x14ac:dyDescent="0.35">
      <c r="B25" s="1" t="s">
        <v>7</v>
      </c>
      <c r="C25">
        <v>1.635E-2</v>
      </c>
      <c r="D25" t="s">
        <v>6</v>
      </c>
    </row>
    <row r="26" spans="1:9" x14ac:dyDescent="0.35">
      <c r="B26" s="1" t="s">
        <v>8</v>
      </c>
      <c r="C26">
        <f>C24+C25</f>
        <v>2.8000000000000001E-2</v>
      </c>
      <c r="D26" t="s">
        <v>6</v>
      </c>
    </row>
    <row r="28" spans="1:9" x14ac:dyDescent="0.35">
      <c r="B28" s="1" t="s">
        <v>9</v>
      </c>
      <c r="C28">
        <v>9.81</v>
      </c>
      <c r="D28" t="s">
        <v>10</v>
      </c>
    </row>
    <row r="30" spans="1:9" x14ac:dyDescent="0.35">
      <c r="B30" s="1" t="s">
        <v>11</v>
      </c>
      <c r="C30">
        <f>(C24*C28/2+C25*C28)</f>
        <v>0.21753675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094A-4C15-4EDE-A740-14E14887C098}">
  <dimension ref="A1:D30"/>
  <sheetViews>
    <sheetView workbookViewId="0">
      <selection activeCell="D1" sqref="D1:D1048576"/>
    </sheetView>
  </sheetViews>
  <sheetFormatPr baseColWidth="10" defaultRowHeight="14.5" x14ac:dyDescent="0.35"/>
  <cols>
    <col min="2" max="2" width="14.453125" bestFit="1" customWidth="1"/>
    <col min="3" max="4" width="11.81640625" bestFit="1" customWidth="1"/>
  </cols>
  <sheetData>
    <row r="1" spans="1:4" x14ac:dyDescent="0.35">
      <c r="A1" t="s">
        <v>12</v>
      </c>
      <c r="B1" t="s">
        <v>13</v>
      </c>
      <c r="C1" t="s">
        <v>14</v>
      </c>
      <c r="D1" t="s">
        <v>4</v>
      </c>
    </row>
    <row r="2" spans="1:4" x14ac:dyDescent="0.35">
      <c r="A2">
        <v>0</v>
      </c>
      <c r="B2">
        <v>1.349E-2</v>
      </c>
      <c r="C2">
        <f>B2*PI()/180</f>
        <v>2.3544491609403504E-4</v>
      </c>
      <c r="D2">
        <f>$C$30*SIN(C2)</f>
        <v>5.1217921377914063E-5</v>
      </c>
    </row>
    <row r="3" spans="1:4" x14ac:dyDescent="0.35">
      <c r="A3">
        <v>50</v>
      </c>
      <c r="B3">
        <v>2.6459999999999999</v>
      </c>
      <c r="C3">
        <f t="shared" ref="C3:C22" si="0">B3*PI()/180</f>
        <v>4.6181412007769956E-2</v>
      </c>
      <c r="D3">
        <f t="shared" ref="D3:D22" si="1">$C$30*SIN(C3)</f>
        <v>1.0042583715614698E-2</v>
      </c>
    </row>
    <row r="4" spans="1:4" x14ac:dyDescent="0.35">
      <c r="A4">
        <v>100</v>
      </c>
      <c r="B4">
        <v>5.2969999999999997</v>
      </c>
      <c r="C4">
        <f t="shared" si="0"/>
        <v>9.2450090478139638E-2</v>
      </c>
      <c r="D4">
        <f t="shared" si="1"/>
        <v>2.0082655860114262E-2</v>
      </c>
    </row>
    <row r="5" spans="1:4" x14ac:dyDescent="0.35">
      <c r="A5">
        <v>150</v>
      </c>
      <c r="B5">
        <v>7.9619999999999997</v>
      </c>
      <c r="C5">
        <f t="shared" si="0"/>
        <v>0.13896311504378853</v>
      </c>
      <c r="D5">
        <f t="shared" si="1"/>
        <v>3.0132385668515511E-2</v>
      </c>
    </row>
    <row r="6" spans="1:4" x14ac:dyDescent="0.35">
      <c r="A6">
        <v>200</v>
      </c>
      <c r="B6">
        <v>10.63</v>
      </c>
      <c r="C6">
        <f t="shared" si="0"/>
        <v>0.18552849948699723</v>
      </c>
      <c r="D6">
        <f t="shared" si="1"/>
        <v>4.0128131758451688E-2</v>
      </c>
    </row>
    <row r="7" spans="1:4" x14ac:dyDescent="0.35">
      <c r="A7">
        <v>250</v>
      </c>
      <c r="B7">
        <v>13.28</v>
      </c>
      <c r="C7">
        <f t="shared" si="0"/>
        <v>0.23177972466484695</v>
      </c>
      <c r="D7">
        <f t="shared" si="1"/>
        <v>4.9970371121177165E-2</v>
      </c>
    </row>
    <row r="8" spans="1:4" x14ac:dyDescent="0.35">
      <c r="A8">
        <v>300</v>
      </c>
      <c r="B8">
        <v>15.98</v>
      </c>
      <c r="C8">
        <f t="shared" si="0"/>
        <v>0.27890361446869388</v>
      </c>
      <c r="D8">
        <f t="shared" si="1"/>
        <v>5.9888257840410665E-2</v>
      </c>
    </row>
    <row r="9" spans="1:4" x14ac:dyDescent="0.35">
      <c r="A9">
        <v>350</v>
      </c>
      <c r="B9">
        <v>18.79</v>
      </c>
      <c r="C9">
        <f t="shared" si="0"/>
        <v>0.32794736644973449</v>
      </c>
      <c r="D9">
        <f t="shared" si="1"/>
        <v>7.0068689168944903E-2</v>
      </c>
    </row>
    <row r="10" spans="1:4" x14ac:dyDescent="0.35">
      <c r="A10">
        <v>400</v>
      </c>
      <c r="B10">
        <v>21.58</v>
      </c>
      <c r="C10">
        <f t="shared" si="0"/>
        <v>0.37664205258037631</v>
      </c>
      <c r="D10">
        <f t="shared" si="1"/>
        <v>8.0010011656250615E-2</v>
      </c>
    </row>
    <row r="11" spans="1:4" x14ac:dyDescent="0.35">
      <c r="A11">
        <v>450</v>
      </c>
      <c r="B11">
        <v>24.43</v>
      </c>
      <c r="C11">
        <f t="shared" si="0"/>
        <v>0.42638393626221471</v>
      </c>
      <c r="D11">
        <f t="shared" si="1"/>
        <v>8.9969111419769432E-2</v>
      </c>
    </row>
    <row r="12" spans="1:4" x14ac:dyDescent="0.35">
      <c r="A12">
        <v>500</v>
      </c>
      <c r="B12">
        <v>27.37</v>
      </c>
      <c r="C12">
        <f t="shared" si="0"/>
        <v>0.47769661627084797</v>
      </c>
      <c r="D12">
        <f t="shared" si="1"/>
        <v>0.10000922788764316</v>
      </c>
    </row>
    <row r="13" spans="1:4" x14ac:dyDescent="0.35">
      <c r="A13">
        <v>550</v>
      </c>
      <c r="B13">
        <v>30.38</v>
      </c>
      <c r="C13">
        <f t="shared" si="0"/>
        <v>0.5302310267558773</v>
      </c>
      <c r="D13">
        <f t="shared" si="1"/>
        <v>0.11001543905786393</v>
      </c>
    </row>
    <row r="14" spans="1:4" x14ac:dyDescent="0.35">
      <c r="A14">
        <v>600</v>
      </c>
      <c r="B14">
        <v>33.46</v>
      </c>
      <c r="C14">
        <f t="shared" si="0"/>
        <v>0.58398716771730264</v>
      </c>
      <c r="D14">
        <f t="shared" si="1"/>
        <v>0.11993990708324349</v>
      </c>
    </row>
    <row r="15" spans="1:4" x14ac:dyDescent="0.35">
      <c r="A15">
        <v>650</v>
      </c>
      <c r="B15">
        <v>36.69</v>
      </c>
      <c r="C15">
        <f t="shared" si="0"/>
        <v>0.64036130255671952</v>
      </c>
      <c r="D15">
        <f t="shared" si="1"/>
        <v>0.12997498893467044</v>
      </c>
    </row>
    <row r="16" spans="1:4" x14ac:dyDescent="0.35">
      <c r="A16">
        <v>700</v>
      </c>
      <c r="B16">
        <v>40.07</v>
      </c>
      <c r="C16">
        <f t="shared" si="0"/>
        <v>0.69935343127412786</v>
      </c>
      <c r="D16">
        <f t="shared" si="1"/>
        <v>0.14003341575404382</v>
      </c>
    </row>
    <row r="17" spans="1:4" x14ac:dyDescent="0.35">
      <c r="A17">
        <v>750</v>
      </c>
      <c r="B17">
        <v>43.59</v>
      </c>
      <c r="C17">
        <f t="shared" si="0"/>
        <v>0.76078902094432832</v>
      </c>
      <c r="D17">
        <f t="shared" si="1"/>
        <v>0.14999009712733366</v>
      </c>
    </row>
    <row r="18" spans="1:4" x14ac:dyDescent="0.35">
      <c r="A18">
        <v>800</v>
      </c>
      <c r="B18">
        <v>47.33</v>
      </c>
      <c r="C18">
        <f t="shared" si="0"/>
        <v>0.82606433496891607</v>
      </c>
      <c r="D18">
        <f t="shared" si="1"/>
        <v>0.15994815436460308</v>
      </c>
    </row>
    <row r="19" spans="1:4" x14ac:dyDescent="0.35">
      <c r="A19">
        <v>850</v>
      </c>
      <c r="B19">
        <v>51.41</v>
      </c>
      <c r="C19">
        <f t="shared" si="0"/>
        <v>0.89727376845028473</v>
      </c>
      <c r="D19">
        <f t="shared" si="1"/>
        <v>0.17003310807854882</v>
      </c>
    </row>
    <row r="20" spans="1:4" x14ac:dyDescent="0.35">
      <c r="A20">
        <v>900</v>
      </c>
      <c r="B20">
        <v>55.84</v>
      </c>
      <c r="C20">
        <f t="shared" si="0"/>
        <v>0.9745918543136336</v>
      </c>
      <c r="D20">
        <f t="shared" si="1"/>
        <v>0.18000573947322032</v>
      </c>
    </row>
    <row r="21" spans="1:4" x14ac:dyDescent="0.35">
      <c r="A21">
        <v>950</v>
      </c>
      <c r="B21">
        <v>60.87</v>
      </c>
      <c r="C21">
        <f t="shared" si="0"/>
        <v>1.0623819156889485</v>
      </c>
      <c r="D21">
        <f t="shared" si="1"/>
        <v>0.19002214902571601</v>
      </c>
    </row>
    <row r="22" spans="1:4" x14ac:dyDescent="0.35">
      <c r="A22">
        <v>1000</v>
      </c>
      <c r="B22" s="3">
        <v>66.84</v>
      </c>
      <c r="C22">
        <f t="shared" si="0"/>
        <v>1.1665780720330099</v>
      </c>
      <c r="D22">
        <f t="shared" si="1"/>
        <v>0.20000549346386309</v>
      </c>
    </row>
    <row r="24" spans="1:4" x14ac:dyDescent="0.35">
      <c r="B24" s="1" t="s">
        <v>5</v>
      </c>
      <c r="C24" s="2">
        <v>1.1650000000000001E-2</v>
      </c>
      <c r="D24" t="s">
        <v>6</v>
      </c>
    </row>
    <row r="25" spans="1:4" x14ac:dyDescent="0.35">
      <c r="B25" s="1" t="s">
        <v>7</v>
      </c>
      <c r="C25">
        <v>1.635E-2</v>
      </c>
      <c r="D25" t="s">
        <v>6</v>
      </c>
    </row>
    <row r="26" spans="1:4" x14ac:dyDescent="0.35">
      <c r="B26" s="1" t="s">
        <v>8</v>
      </c>
      <c r="C26">
        <f>C24+C25</f>
        <v>2.8000000000000001E-2</v>
      </c>
      <c r="D26" t="s">
        <v>6</v>
      </c>
    </row>
    <row r="27" spans="1:4" x14ac:dyDescent="0.35">
      <c r="B27" s="1"/>
    </row>
    <row r="28" spans="1:4" x14ac:dyDescent="0.35">
      <c r="B28" s="1" t="s">
        <v>9</v>
      </c>
      <c r="C28">
        <v>9.81</v>
      </c>
      <c r="D28" t="s">
        <v>10</v>
      </c>
    </row>
    <row r="29" spans="1:4" x14ac:dyDescent="0.35">
      <c r="B29" s="1"/>
    </row>
    <row r="30" spans="1:4" x14ac:dyDescent="0.35">
      <c r="B30" s="1" t="s">
        <v>11</v>
      </c>
      <c r="C30">
        <f>(C24*C28/2+C25*C28)</f>
        <v>0.21753675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8EF25-4A20-4C76-B5E7-514D8F3BC383}">
  <dimension ref="A1:N22"/>
  <sheetViews>
    <sheetView tabSelected="1" workbookViewId="0">
      <selection activeCell="N8" sqref="N8"/>
    </sheetView>
  </sheetViews>
  <sheetFormatPr baseColWidth="10" defaultRowHeight="14.5" x14ac:dyDescent="0.35"/>
  <sheetData>
    <row r="1" spans="1:14" x14ac:dyDescent="0.35">
      <c r="A1" t="s">
        <v>12</v>
      </c>
      <c r="B1" t="s">
        <v>4</v>
      </c>
    </row>
    <row r="2" spans="1:14" x14ac:dyDescent="0.35">
      <c r="A2">
        <v>0</v>
      </c>
      <c r="B2">
        <v>5.1217921377914063E-5</v>
      </c>
    </row>
    <row r="3" spans="1:14" x14ac:dyDescent="0.35">
      <c r="A3">
        <v>50</v>
      </c>
      <c r="B3">
        <v>1.0042583715614698E-2</v>
      </c>
    </row>
    <row r="4" spans="1:14" x14ac:dyDescent="0.35">
      <c r="A4">
        <v>100</v>
      </c>
      <c r="B4">
        <v>2.0082655860114262E-2</v>
      </c>
    </row>
    <row r="5" spans="1:14" x14ac:dyDescent="0.35">
      <c r="A5">
        <v>150</v>
      </c>
      <c r="B5">
        <v>3.0132385668515511E-2</v>
      </c>
    </row>
    <row r="6" spans="1:14" x14ac:dyDescent="0.35">
      <c r="A6">
        <v>200</v>
      </c>
      <c r="B6">
        <v>4.0128131758451688E-2</v>
      </c>
    </row>
    <row r="7" spans="1:14" x14ac:dyDescent="0.35">
      <c r="A7">
        <v>250</v>
      </c>
      <c r="B7">
        <v>4.9970371121177165E-2</v>
      </c>
    </row>
    <row r="8" spans="1:14" x14ac:dyDescent="0.35">
      <c r="A8">
        <v>300</v>
      </c>
      <c r="B8">
        <v>5.9888257840410665E-2</v>
      </c>
      <c r="N8" s="3"/>
    </row>
    <row r="9" spans="1:14" x14ac:dyDescent="0.35">
      <c r="A9">
        <v>350</v>
      </c>
      <c r="B9">
        <v>7.0068689168944903E-2</v>
      </c>
    </row>
    <row r="10" spans="1:14" x14ac:dyDescent="0.35">
      <c r="A10">
        <v>400</v>
      </c>
      <c r="B10">
        <v>8.0010011656250615E-2</v>
      </c>
    </row>
    <row r="11" spans="1:14" x14ac:dyDescent="0.35">
      <c r="A11">
        <v>450</v>
      </c>
      <c r="B11">
        <v>8.9969111419769432E-2</v>
      </c>
    </row>
    <row r="12" spans="1:14" x14ac:dyDescent="0.35">
      <c r="A12">
        <v>500</v>
      </c>
      <c r="B12">
        <v>0.10000922788764316</v>
      </c>
      <c r="E12" s="3"/>
    </row>
    <row r="13" spans="1:14" x14ac:dyDescent="0.35">
      <c r="A13">
        <v>550</v>
      </c>
      <c r="B13">
        <v>0.11001543905786393</v>
      </c>
    </row>
    <row r="14" spans="1:14" x14ac:dyDescent="0.35">
      <c r="A14">
        <v>600</v>
      </c>
      <c r="B14">
        <v>0.11993990708324349</v>
      </c>
    </row>
    <row r="15" spans="1:14" x14ac:dyDescent="0.35">
      <c r="A15">
        <v>650</v>
      </c>
      <c r="B15">
        <v>0.12997498893467044</v>
      </c>
    </row>
    <row r="16" spans="1:14" x14ac:dyDescent="0.35">
      <c r="A16">
        <v>700</v>
      </c>
      <c r="B16">
        <v>0.14003341575404382</v>
      </c>
    </row>
    <row r="17" spans="1:2" x14ac:dyDescent="0.35">
      <c r="A17">
        <v>750</v>
      </c>
      <c r="B17">
        <v>0.14999009712733366</v>
      </c>
    </row>
    <row r="18" spans="1:2" x14ac:dyDescent="0.35">
      <c r="A18">
        <v>800</v>
      </c>
      <c r="B18">
        <v>0.15994815436460308</v>
      </c>
    </row>
    <row r="19" spans="1:2" x14ac:dyDescent="0.35">
      <c r="A19">
        <v>850</v>
      </c>
      <c r="B19">
        <v>0.17003310807854882</v>
      </c>
    </row>
    <row r="20" spans="1:2" x14ac:dyDescent="0.35">
      <c r="A20">
        <v>900</v>
      </c>
      <c r="B20">
        <v>0.18000573947322032</v>
      </c>
    </row>
    <row r="21" spans="1:2" x14ac:dyDescent="0.35">
      <c r="A21">
        <v>950</v>
      </c>
      <c r="B21">
        <v>0.19002214902571601</v>
      </c>
    </row>
    <row r="22" spans="1:2" x14ac:dyDescent="0.35">
      <c r="A22">
        <v>1000</v>
      </c>
      <c r="B22">
        <v>0.20000549346386309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F156-EA85-4AFB-AF2A-418757B7A271}">
  <dimension ref="A1:B22"/>
  <sheetViews>
    <sheetView workbookViewId="0">
      <selection activeCell="A2" sqref="A2"/>
    </sheetView>
  </sheetViews>
  <sheetFormatPr baseColWidth="10" defaultRowHeight="14.5" x14ac:dyDescent="0.35"/>
  <sheetData>
    <row r="1" spans="1:2" x14ac:dyDescent="0.35">
      <c r="A1" t="s">
        <v>12</v>
      </c>
      <c r="B1" t="s">
        <v>4</v>
      </c>
    </row>
    <row r="2" spans="1:2" x14ac:dyDescent="0.35">
      <c r="A2">
        <v>0</v>
      </c>
      <c r="B2">
        <v>-6.6811984291291985E-3</v>
      </c>
    </row>
    <row r="3" spans="1:2" x14ac:dyDescent="0.35">
      <c r="A3">
        <v>50</v>
      </c>
      <c r="B3">
        <v>2.6576466564469546E-3</v>
      </c>
    </row>
    <row r="4" spans="1:2" x14ac:dyDescent="0.35">
      <c r="A4">
        <v>100</v>
      </c>
      <c r="B4">
        <v>1.3356093089239456E-2</v>
      </c>
    </row>
    <row r="5" spans="1:2" x14ac:dyDescent="0.35">
      <c r="A5">
        <v>150</v>
      </c>
      <c r="B5">
        <v>2.5342464549177456E-2</v>
      </c>
    </row>
    <row r="6" spans="1:2" x14ac:dyDescent="0.35">
      <c r="A6">
        <v>200</v>
      </c>
      <c r="B6">
        <v>3.4592626118616569E-2</v>
      </c>
    </row>
    <row r="7" spans="1:2" x14ac:dyDescent="0.35">
      <c r="A7">
        <v>250</v>
      </c>
      <c r="B7">
        <v>4.5079871905016625E-2</v>
      </c>
    </row>
    <row r="8" spans="1:2" x14ac:dyDescent="0.35">
      <c r="A8">
        <v>300</v>
      </c>
      <c r="B8">
        <v>5.5495421202445903E-2</v>
      </c>
    </row>
    <row r="9" spans="1:2" x14ac:dyDescent="0.35">
      <c r="A9">
        <v>350</v>
      </c>
      <c r="B9">
        <v>6.3202081797630441E-2</v>
      </c>
    </row>
    <row r="10" spans="1:2" x14ac:dyDescent="0.35">
      <c r="A10">
        <v>400</v>
      </c>
      <c r="B10">
        <v>6.9565266241855966E-2</v>
      </c>
    </row>
    <row r="11" spans="1:2" x14ac:dyDescent="0.35">
      <c r="A11">
        <v>450</v>
      </c>
      <c r="B11">
        <v>7.4794266824299252E-2</v>
      </c>
    </row>
    <row r="12" spans="1:2" x14ac:dyDescent="0.35">
      <c r="A12">
        <v>500</v>
      </c>
      <c r="B12">
        <v>8.5801522280592457E-2</v>
      </c>
    </row>
    <row r="13" spans="1:2" x14ac:dyDescent="0.35">
      <c r="A13">
        <v>550</v>
      </c>
      <c r="B13">
        <v>9.3103320406882656E-2</v>
      </c>
    </row>
    <row r="14" spans="1:2" x14ac:dyDescent="0.35">
      <c r="A14">
        <v>600</v>
      </c>
      <c r="B14">
        <v>9.9097758598630459E-2</v>
      </c>
    </row>
    <row r="15" spans="1:2" x14ac:dyDescent="0.35">
      <c r="A15">
        <v>650</v>
      </c>
      <c r="B15">
        <v>0.10379956594090436</v>
      </c>
    </row>
    <row r="16" spans="1:2" x14ac:dyDescent="0.35">
      <c r="A16">
        <v>700</v>
      </c>
      <c r="B16">
        <v>0.11080056859513686</v>
      </c>
    </row>
    <row r="17" spans="1:2" x14ac:dyDescent="0.35">
      <c r="A17">
        <v>750</v>
      </c>
      <c r="B17">
        <v>0.12205388578660707</v>
      </c>
    </row>
    <row r="18" spans="1:2" x14ac:dyDescent="0.35">
      <c r="A18">
        <v>800</v>
      </c>
      <c r="B18">
        <v>0.12752677971700577</v>
      </c>
    </row>
    <row r="19" spans="1:2" x14ac:dyDescent="0.35">
      <c r="A19">
        <v>850</v>
      </c>
      <c r="B19">
        <v>0.13182474713150191</v>
      </c>
    </row>
    <row r="20" spans="1:2" x14ac:dyDescent="0.35">
      <c r="A20">
        <v>900</v>
      </c>
      <c r="B20">
        <v>0.13707727440258385</v>
      </c>
    </row>
    <row r="21" spans="1:2" x14ac:dyDescent="0.35">
      <c r="A21">
        <v>950</v>
      </c>
      <c r="B21">
        <v>0.14017863651802254</v>
      </c>
    </row>
    <row r="22" spans="1:2" x14ac:dyDescent="0.35">
      <c r="A22">
        <v>1000</v>
      </c>
      <c r="B22">
        <v>0.14620827298251074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Real Cálculos</vt:lpstr>
      <vt:lpstr>Simulink Cálculos</vt:lpstr>
      <vt:lpstr>Simulink</vt:lpstr>
      <vt:lpstr>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Andrés Bolaños Penagos</dc:creator>
  <cp:lastModifiedBy>Sergio Andrés Bolaños Penagos</cp:lastModifiedBy>
  <dcterms:created xsi:type="dcterms:W3CDTF">2025-06-13T19:51:35Z</dcterms:created>
  <dcterms:modified xsi:type="dcterms:W3CDTF">2025-07-04T10:35:34Z</dcterms:modified>
</cp:coreProperties>
</file>