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/Users/fernandorodrigues/Desktop/Cakelover/Cursos/Planilhas dos cursos/"/>
    </mc:Choice>
  </mc:AlternateContent>
  <xr:revisionPtr revIDLastSave="0" documentId="13_ncr:1_{2274EA0C-0B8F-8745-8030-1295744E037D}" xr6:coauthVersionLast="45" xr6:coauthVersionMax="45" xr10:uidLastSave="{00000000-0000-0000-0000-000000000000}"/>
  <bookViews>
    <workbookView xWindow="0" yWindow="0" windowWidth="35840" windowHeight="22400" activeTab="2" xr2:uid="{00000000-000D-0000-FFFF-FFFF00000000}"/>
  </bookViews>
  <sheets>
    <sheet name="INSTRUÇÕES DE USO" sheetId="14" r:id="rId1"/>
    <sheet name="PÁGINA INICIAL" sheetId="5" r:id="rId2"/>
    <sheet name="MASSA AMANTEIGADA" sheetId="3" r:id="rId3"/>
    <sheet name="GANACHE MARACUJA" sheetId="10" r:id="rId4"/>
    <sheet name="BUTTERCREAM" sheetId="11" r:id="rId5"/>
    <sheet name="PRECIFICAÇÃO DO BOLO COMPLETO" sheetId="12" r:id="rId6"/>
  </sheets>
  <definedNames>
    <definedName name="_xlnm.Print_Area" localSheetId="4">BUTTERCREAM!$A$1:$K$57</definedName>
    <definedName name="_xlnm.Print_Area" localSheetId="3">'GANACHE MARACUJA'!$A$1:$K$57</definedName>
    <definedName name="_xlnm.Print_Area" localSheetId="2">'MASSA AMANTEIGADA'!$A$1:$K$57</definedName>
    <definedName name="_xlnm.Print_Area" localSheetId="5">'PRECIFICAÇÃO DO BOLO COMPLETO'!$A$1:$K$55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1" l="1"/>
  <c r="J21" i="11"/>
  <c r="J22" i="11" s="1"/>
  <c r="E24" i="10"/>
  <c r="J24" i="10" s="1"/>
  <c r="J25" i="10" s="1"/>
  <c r="J21" i="10"/>
  <c r="J22" i="10" s="1"/>
  <c r="J22" i="3"/>
  <c r="J25" i="3" s="1"/>
  <c r="E25" i="3"/>
  <c r="E25" i="11" l="1"/>
  <c r="J24" i="11"/>
  <c r="J25" i="11" s="1"/>
  <c r="E25" i="10"/>
  <c r="J29" i="11"/>
  <c r="J29" i="10"/>
  <c r="J29" i="3"/>
  <c r="J28" i="3"/>
  <c r="B15" i="5"/>
  <c r="J16" i="12"/>
  <c r="B20" i="5" l="1"/>
  <c r="J21" i="3"/>
  <c r="J21" i="12"/>
  <c r="A41" i="12"/>
  <c r="A42" i="12" s="1"/>
  <c r="A43" i="12" s="1"/>
  <c r="A44" i="12" s="1"/>
  <c r="A45" i="12" s="1"/>
  <c r="A46" i="12" s="1"/>
  <c r="A30" i="12"/>
  <c r="A31" i="12" s="1"/>
  <c r="A32" i="12" s="1"/>
  <c r="A33" i="12" s="1"/>
  <c r="A34" i="12" s="1"/>
  <c r="A35" i="12" s="1"/>
  <c r="A36" i="12" s="1"/>
  <c r="A37" i="12" s="1"/>
  <c r="A38" i="12" s="1"/>
  <c r="J20" i="12"/>
  <c r="J19" i="12"/>
  <c r="J18" i="12"/>
  <c r="J17" i="12"/>
  <c r="J15" i="12"/>
  <c r="J14" i="12"/>
  <c r="J13" i="12"/>
  <c r="J12" i="12"/>
  <c r="J11" i="12"/>
  <c r="J10" i="12"/>
  <c r="J9" i="12"/>
  <c r="J8" i="12"/>
  <c r="J7" i="12"/>
  <c r="J7" i="11"/>
  <c r="A43" i="11"/>
  <c r="A44" i="11" s="1"/>
  <c r="A45" i="11" s="1"/>
  <c r="A46" i="11" s="1"/>
  <c r="A47" i="11" s="1"/>
  <c r="A48" i="11" s="1"/>
  <c r="A32" i="11"/>
  <c r="A33" i="11" s="1"/>
  <c r="A34" i="11" s="1"/>
  <c r="A35" i="11" s="1"/>
  <c r="A36" i="11" s="1"/>
  <c r="A37" i="11" s="1"/>
  <c r="A38" i="11" s="1"/>
  <c r="A39" i="11" s="1"/>
  <c r="A40" i="11" s="1"/>
  <c r="J28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6" i="11"/>
  <c r="J5" i="11"/>
  <c r="J4" i="11"/>
  <c r="J5" i="10"/>
  <c r="J7" i="10"/>
  <c r="J6" i="10"/>
  <c r="A43" i="10"/>
  <c r="A44" i="10" s="1"/>
  <c r="A45" i="10" s="1"/>
  <c r="A46" i="10" s="1"/>
  <c r="A47" i="10" s="1"/>
  <c r="A48" i="10" s="1"/>
  <c r="A33" i="10"/>
  <c r="A34" i="10" s="1"/>
  <c r="A35" i="10" s="1"/>
  <c r="A36" i="10" s="1"/>
  <c r="A37" i="10" s="1"/>
  <c r="A38" i="10" s="1"/>
  <c r="A39" i="10" s="1"/>
  <c r="A40" i="10" s="1"/>
  <c r="A32" i="10"/>
  <c r="J28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4" i="10"/>
  <c r="J11" i="3"/>
  <c r="J20" i="3"/>
  <c r="J19" i="3"/>
  <c r="J18" i="3"/>
  <c r="J17" i="3"/>
  <c r="J16" i="3"/>
  <c r="J15" i="3"/>
  <c r="J14" i="3"/>
  <c r="J13" i="3"/>
  <c r="J12" i="3"/>
  <c r="J10" i="3"/>
  <c r="J9" i="3"/>
  <c r="J8" i="3"/>
  <c r="J7" i="3"/>
  <c r="J6" i="3"/>
  <c r="J5" i="3"/>
  <c r="J4" i="3"/>
  <c r="E24" i="3" l="1"/>
  <c r="G6" i="12"/>
  <c r="J6" i="12" s="1"/>
  <c r="G5" i="12"/>
  <c r="J5" i="12" s="1"/>
  <c r="G4" i="12" l="1"/>
  <c r="J4" i="12" s="1"/>
  <c r="E22" i="12" s="1"/>
  <c r="E23" i="12" l="1"/>
  <c r="A43" i="3"/>
  <c r="A44" i="3" s="1"/>
  <c r="A45" i="3" s="1"/>
  <c r="A46" i="3" s="1"/>
  <c r="A47" i="3" s="1"/>
  <c r="A48" i="3" s="1"/>
  <c r="A32" i="3"/>
  <c r="A33" i="3" s="1"/>
  <c r="A34" i="3" s="1"/>
  <c r="A35" i="3" s="1"/>
  <c r="A36" i="3" s="1"/>
  <c r="A37" i="3" s="1"/>
  <c r="A38" i="3" s="1"/>
  <c r="A39" i="3" s="1"/>
  <c r="A40" i="3" s="1"/>
  <c r="B22" i="5"/>
  <c r="J22" i="12" s="1"/>
  <c r="J27" i="12" s="1"/>
  <c r="J23" i="12" l="1"/>
  <c r="J26" i="12"/>
  <c r="E26" i="12"/>
  <c r="B26" i="12"/>
  <c r="A26" i="12"/>
  <c r="F26" i="12"/>
  <c r="D26" i="12"/>
  <c r="H26" i="12"/>
  <c r="G26" i="12"/>
  <c r="C26" i="12"/>
  <c r="J24" i="3"/>
  <c r="D28" i="3" l="1"/>
  <c r="B28" i="3"/>
  <c r="H28" i="3"/>
  <c r="C28" i="3"/>
  <c r="H28" i="11"/>
  <c r="C28" i="11"/>
  <c r="A28" i="11"/>
  <c r="B28" i="11"/>
  <c r="G28" i="11"/>
  <c r="E28" i="11"/>
  <c r="F28" i="11"/>
  <c r="D28" i="11"/>
  <c r="E28" i="3"/>
  <c r="F28" i="3"/>
  <c r="H28" i="10"/>
  <c r="E28" i="10"/>
  <c r="F28" i="10"/>
  <c r="G28" i="10"/>
  <c r="B28" i="10"/>
  <c r="D28" i="10"/>
  <c r="A28" i="10"/>
  <c r="C28" i="10"/>
  <c r="A28" i="3"/>
  <c r="G28" i="3"/>
</calcChain>
</file>

<file path=xl/sharedStrings.xml><?xml version="1.0" encoding="utf-8"?>
<sst xmlns="http://schemas.openxmlformats.org/spreadsheetml/2006/main" count="197" uniqueCount="89">
  <si>
    <t>Produção</t>
  </si>
  <si>
    <t>Data :</t>
  </si>
  <si>
    <t xml:space="preserve"> /        /</t>
  </si>
  <si>
    <t>Ingredientes</t>
  </si>
  <si>
    <t xml:space="preserve">Custo Bruto </t>
  </si>
  <si>
    <t>KG</t>
  </si>
  <si>
    <t>Kg=quilo / Lt=litro / Mç=maço / Us=unidade / Co=consumo de óleo / Dz=dúzia  / Qb=quanto baste</t>
  </si>
  <si>
    <t>Custo Total:</t>
  </si>
  <si>
    <t>Modo de preparo:</t>
  </si>
  <si>
    <t>Sequência da Montagem:</t>
  </si>
  <si>
    <t>OVOS</t>
  </si>
  <si>
    <t>Despesas Mensais</t>
  </si>
  <si>
    <t>Aluguel</t>
  </si>
  <si>
    <t>IPTU</t>
  </si>
  <si>
    <t>Telefone e Internet</t>
  </si>
  <si>
    <t>Água</t>
  </si>
  <si>
    <t>Energia</t>
  </si>
  <si>
    <t>Funcionário</t>
  </si>
  <si>
    <t>Faturamento Médio Mensal</t>
  </si>
  <si>
    <t>% Imposto</t>
  </si>
  <si>
    <t>% Relação Despesas/Faturamento</t>
  </si>
  <si>
    <t>Caso não tenha este custo impactando no seu negócio, coloque 0</t>
  </si>
  <si>
    <t>Este é o imposto médio para emissão de Nota Fiscal.
Caso não tenha este custo impactando no seu negócio, coloque 0%</t>
  </si>
  <si>
    <t>TOTAL DE DESPESAS MENSAIS</t>
  </si>
  <si>
    <t>Custo/Kg</t>
  </si>
  <si>
    <t>Preço de Venda</t>
  </si>
  <si>
    <t>Margem de Lucro</t>
  </si>
  <si>
    <t>SIMULAÇÕES DE LUCRO</t>
  </si>
  <si>
    <t>Obervações / Comentários Gerais</t>
  </si>
  <si>
    <t>% Impacto sobre custo do Bolo Final</t>
  </si>
  <si>
    <t>MASSA AMANTEIGADA</t>
  </si>
  <si>
    <t>MANTEIGA</t>
  </si>
  <si>
    <t>AÇÚCAR REFINADO</t>
  </si>
  <si>
    <t>LEITE INTEGRAL</t>
  </si>
  <si>
    <t>ÓLEO DE MILHO</t>
  </si>
  <si>
    <t>FARINHA DE TRIGO</t>
  </si>
  <si>
    <t>AMIDO DE MILHO</t>
  </si>
  <si>
    <t>FERMENTO QUÍMICO EM PÓ</t>
  </si>
  <si>
    <t>SAL</t>
  </si>
  <si>
    <t>ESSÊNCIA DE BAUNILHA</t>
  </si>
  <si>
    <t>GANACHE MARACUJA</t>
  </si>
  <si>
    <t>CHOCOLATE BRANCO SICAO</t>
  </si>
  <si>
    <t>CREME DE LEITE UHT</t>
  </si>
  <si>
    <t>SUCO MARACUJÁ</t>
  </si>
  <si>
    <t>GELATINA EM PÓ INCOLOR</t>
  </si>
  <si>
    <t>ÁGUA</t>
  </si>
  <si>
    <t>BUTTERCREAM MERENGUE SUIÇO</t>
  </si>
  <si>
    <t>CLARA DE OVOS</t>
  </si>
  <si>
    <t>MANTEIGA SEM SAL</t>
  </si>
  <si>
    <t>PASTA DE BAUNILHA</t>
  </si>
  <si>
    <t>GANACHE DE MARACUJÁ</t>
  </si>
  <si>
    <t>BUTTERCREAM</t>
  </si>
  <si>
    <t>TABULEIRO MDF 15CM</t>
  </si>
  <si>
    <t>CAIXA DE BOLO 23X23X25</t>
  </si>
  <si>
    <t>Qtde na Embalagem Comprada</t>
  </si>
  <si>
    <t>Valor Pago no Produto Unit.</t>
  </si>
  <si>
    <t>Qtd. Utilizada na Receita</t>
  </si>
  <si>
    <t>Unid. Utilizada</t>
  </si>
  <si>
    <t>Custo/Kg:</t>
  </si>
  <si>
    <t>CUSTOS S/ IMPOSTOS =&gt;</t>
  </si>
  <si>
    <t>Us</t>
  </si>
  <si>
    <t>BOLO COMPLETO 15CM</t>
  </si>
  <si>
    <t>1. Na Planilha "Página Inicial" preencha todas as informações referente ao seu negócio.</t>
  </si>
  <si>
    <t>2. As outras planilhas existentes são sempre 100% editáveis</t>
  </si>
  <si>
    <t>No exemplo deste arquivo em Excel, esta a montagem de um bolo simples de Buttercream de 15cm.</t>
  </si>
  <si>
    <t>Para fazermos este bolo, dividimos em 3 etapas: Massa, Ganache (recheio), Buttercream e Montagem do bolo</t>
  </si>
  <si>
    <t>Precisamos calcular o custo individual de cada etapa, e no final o importante é termos o preço do kg de cada etapa</t>
  </si>
  <si>
    <t>Você deverá criar novas planilhas caso necessário ter mais etapas, dependendo da sua receita</t>
  </si>
  <si>
    <t>Para criação de novas planilhas, clique com o botão direito do mouse na planilha "Massa Amanteigada", e selecione a opção "Mover ou Copiar..."</t>
  </si>
  <si>
    <t>Após isso, na caixa de diálogo que aparecer, selecione primeiramente a opção "Criar uma cópia", e depois clique em "OK".</t>
  </si>
  <si>
    <t>3. A planilha "PRECIFICAÇÃO DO BOLO COMPLETO", é a nossa planilha principal, pois nela que iremos certificar de nosso preço de venda do bolo.</t>
  </si>
  <si>
    <t>Na célula PINTADA DE VERDE - Preço de Venda, coloque o preço que você irá vender o seu bolo, assim você irá saber a margem de lucro da sua venda.</t>
  </si>
  <si>
    <t>Para ter embasamento no preço de venda, é possível ver algumas simulações já existentes de margem de lucro.</t>
  </si>
  <si>
    <t>Primeiramente devemos descrever os ingredientes, e neste caso, são os ingredientes que já montamos nas outras etapas.</t>
  </si>
  <si>
    <t>O importante aqui é colocar o valor do Kg de cada ingrediente que já foi calculado nas outras etapas.</t>
  </si>
  <si>
    <t>Aqui entra também os custos de embalagem, base de sustentação do bolo (MDF, cakeboard), e alguma outra decoração se utilizada.</t>
  </si>
  <si>
    <t>Após isso você irá certificar do peso do bolo e qual o seu valor de custo total.</t>
  </si>
  <si>
    <t>Os valores preenchidos na planilha "PÁGINA INICIAL" tem influência sobre o custo do bolo, pois suas Despesas Mensais e Custo de Imposto são diluídos em cada venda feita.</t>
  </si>
  <si>
    <t>CASO VOCÊ TRABALHE DE CASA E NÃO TENHA ESTES CUSTOS ENVOLVIDOS, PREENCHA TUDO COM 0 "ZERO"!
NUNCA ZERE O FATURAMENTO MÉDIO MENSAL, COLOQUE NO MÍNIMO R$1,00</t>
  </si>
  <si>
    <t>Preencha sua expectativa de venda média no mês, VALOR MÍNIMO DEVE SER R$1,00</t>
  </si>
  <si>
    <t>Gás</t>
  </si>
  <si>
    <t>Caso não tenha outros custos impactando no seu negócio, coloque 0</t>
  </si>
  <si>
    <t>Outros Custos (especifique)</t>
  </si>
  <si>
    <t>EDITE AS CÉLULAS DESTACADAS EM AMARELO</t>
  </si>
  <si>
    <t>CUSTOS TOTAIS CONSIDERADOS C/ IMPOSTOS (SE APLICÁVEL)=&gt;</t>
  </si>
  <si>
    <t>Lucro</t>
  </si>
  <si>
    <t>Rendimento (Peso final após pronto)</t>
  </si>
  <si>
    <t>Peso Total dos Ingredientes</t>
  </si>
  <si>
    <t>Peso Total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</si>
</sst>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R$&quot;#,##0.00;\-&quot;R$&quot;#,##0.00"/>
    <numFmt numFmtId="165" formatCode="_-&quot;R$&quot;* #,##0.00_-;\-&quot;R$&quot;* #,##0.00_-;_-&quot;R$&quot;* &quot;-&quot;??_-;_-@_-"/>
    <numFmt numFmtId="166" formatCode="&quot;R$&quot;#,##0.00"/>
    <numFmt numFmtId="167" formatCode="0.000"/>
    <numFmt numFmtId="168" formatCode="&quot;R$&quot;\ #,##0.00"/>
    <numFmt numFmtId="169" formatCode="0.0%"/>
    <numFmt numFmtId="170" formatCode="0&quot;.&quot;"/>
    <numFmt numFmtId="171" formatCode="#,##0.00&quot; kg&quot;"/>
    <numFmt numFmtId="172" formatCode="&quot;R$&quot;\ #,##0.000"/>
  </numFmts>
  <fonts count="14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4"/>
      <name val="Tahoma"/>
      <family val="2"/>
    </font>
    <font>
      <b/>
      <sz val="9"/>
      <name val="Tahoma"/>
      <family val="2"/>
    </font>
    <font>
      <sz val="8"/>
      <name val="Tahoma"/>
      <family val="2"/>
    </font>
    <font>
      <sz val="12"/>
      <name val="Arial"/>
      <family val="2"/>
    </font>
    <font>
      <b/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Tahoma"/>
      <family val="2"/>
    </font>
    <font>
      <sz val="9"/>
      <name val="Tahoma"/>
      <family val="2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23">
    <xf numFmtId="0" fontId="0" fillId="0" borderId="0" xfId="0"/>
    <xf numFmtId="0" fontId="3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8" fontId="0" fillId="0" borderId="13" xfId="0" applyNumberFormat="1" applyBorder="1" applyAlignment="1">
      <alignment horizontal="left" vertical="center" wrapText="1"/>
    </xf>
    <xf numFmtId="168" fontId="9" fillId="0" borderId="24" xfId="0" applyNumberFormat="1" applyFont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9" fontId="0" fillId="3" borderId="28" xfId="0" applyNumberFormat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right" vertical="center"/>
    </xf>
    <xf numFmtId="9" fontId="8" fillId="6" borderId="23" xfId="2" applyFont="1" applyFill="1" applyBorder="1" applyAlignment="1">
      <alignment horizontal="center" vertical="center"/>
    </xf>
    <xf numFmtId="9" fontId="8" fillId="6" borderId="11" xfId="2" applyFont="1" applyFill="1" applyBorder="1" applyAlignment="1">
      <alignment horizontal="center" vertical="center"/>
    </xf>
    <xf numFmtId="9" fontId="8" fillId="6" borderId="33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0" borderId="38" xfId="0" applyFont="1" applyFill="1" applyBorder="1" applyAlignment="1">
      <alignment vertical="top"/>
    </xf>
    <xf numFmtId="0" fontId="3" fillId="0" borderId="39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166" fontId="0" fillId="0" borderId="0" xfId="0" applyNumberFormat="1"/>
    <xf numFmtId="9" fontId="8" fillId="6" borderId="26" xfId="2" applyFont="1" applyFill="1" applyBorder="1" applyAlignment="1">
      <alignment horizontal="center" vertical="center"/>
    </xf>
    <xf numFmtId="170" fontId="4" fillId="0" borderId="13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9" fillId="3" borderId="3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8" fontId="0" fillId="9" borderId="14" xfId="0" applyNumberFormat="1" applyFill="1" applyBorder="1" applyAlignment="1" applyProtection="1">
      <alignment horizontal="center" vertical="center" wrapText="1"/>
      <protection locked="0"/>
    </xf>
    <xf numFmtId="9" fontId="0" fillId="9" borderId="32" xfId="0" applyNumberFormat="1" applyFill="1" applyBorder="1" applyAlignment="1" applyProtection="1">
      <alignment horizontal="center" vertical="center" wrapText="1"/>
      <protection locked="0"/>
    </xf>
    <xf numFmtId="164" fontId="0" fillId="9" borderId="30" xfId="1" applyNumberFormat="1" applyFont="1" applyFill="1" applyBorder="1" applyAlignment="1" applyProtection="1">
      <alignment horizontal="center" vertical="center" wrapText="1"/>
      <protection locked="0"/>
    </xf>
    <xf numFmtId="9" fontId="9" fillId="3" borderId="32" xfId="0" applyNumberFormat="1" applyFont="1" applyFill="1" applyBorder="1" applyAlignment="1" applyProtection="1">
      <alignment horizontal="center" vertical="center" wrapText="1"/>
      <protection hidden="1"/>
    </xf>
    <xf numFmtId="9" fontId="0" fillId="3" borderId="25" xfId="0" applyNumberFormat="1" applyFill="1" applyBorder="1" applyAlignment="1" applyProtection="1">
      <alignment horizontal="center" vertical="center" wrapText="1"/>
      <protection hidden="1"/>
    </xf>
    <xf numFmtId="168" fontId="9" fillId="0" borderId="25" xfId="0" applyNumberFormat="1" applyFont="1" applyBorder="1" applyAlignment="1" applyProtection="1">
      <alignment horizontal="center" vertical="center" wrapText="1"/>
      <protection hidden="1"/>
    </xf>
    <xf numFmtId="0" fontId="13" fillId="0" borderId="18" xfId="0" applyFont="1" applyBorder="1" applyAlignment="1" applyProtection="1">
      <alignment horizontal="center" vertical="center" wrapText="1"/>
      <protection locked="0"/>
    </xf>
    <xf numFmtId="167" fontId="13" fillId="0" borderId="18" xfId="0" applyNumberFormat="1" applyFont="1" applyBorder="1" applyAlignment="1" applyProtection="1">
      <alignment horizontal="center" vertical="center"/>
      <protection locked="0"/>
    </xf>
    <xf numFmtId="166" fontId="4" fillId="0" borderId="13" xfId="0" applyNumberFormat="1" applyFont="1" applyBorder="1" applyAlignment="1" applyProtection="1">
      <alignment horizontal="center" vertical="center"/>
      <protection hidden="1"/>
    </xf>
    <xf numFmtId="168" fontId="0" fillId="9" borderId="41" xfId="0" applyNumberFormat="1" applyFill="1" applyBorder="1" applyAlignment="1" applyProtection="1">
      <alignment horizontal="center" vertical="center" wrapText="1"/>
      <protection locked="0"/>
    </xf>
    <xf numFmtId="168" fontId="0" fillId="9" borderId="26" xfId="0" applyNumberFormat="1" applyFill="1" applyBorder="1" applyAlignment="1">
      <alignment horizontal="left" vertical="center" wrapText="1"/>
    </xf>
    <xf numFmtId="166" fontId="4" fillId="10" borderId="6" xfId="0" applyNumberFormat="1" applyFont="1" applyFill="1" applyBorder="1" applyAlignment="1" applyProtection="1">
      <alignment horizontal="center" vertical="center"/>
      <protection hidden="1"/>
    </xf>
    <xf numFmtId="166" fontId="4" fillId="10" borderId="7" xfId="0" applyNumberFormat="1" applyFont="1" applyFill="1" applyBorder="1" applyAlignment="1" applyProtection="1">
      <alignment horizontal="center" vertical="center"/>
      <protection hidden="1"/>
    </xf>
    <xf numFmtId="172" fontId="0" fillId="0" borderId="0" xfId="0" applyNumberFormat="1"/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3" fillId="0" borderId="40" xfId="0" applyFont="1" applyBorder="1" applyAlignment="1" applyProtection="1">
      <alignment horizontal="left" vertical="center" wrapText="1"/>
      <protection locked="0"/>
    </xf>
    <xf numFmtId="0" fontId="13" fillId="0" borderId="18" xfId="0" applyFont="1" applyBorder="1" applyAlignment="1" applyProtection="1">
      <alignment horizontal="left" vertical="center" wrapText="1"/>
      <protection locked="0"/>
    </xf>
    <xf numFmtId="168" fontId="13" fillId="0" borderId="12" xfId="0" applyNumberFormat="1" applyFont="1" applyBorder="1" applyAlignment="1" applyProtection="1">
      <alignment horizontal="center" vertical="center"/>
      <protection hidden="1"/>
    </xf>
    <xf numFmtId="168" fontId="13" fillId="0" borderId="10" xfId="0" applyNumberFormat="1" applyFont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4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5" fillId="0" borderId="7" xfId="0" applyFont="1" applyBorder="1"/>
    <xf numFmtId="0" fontId="5" fillId="0" borderId="8" xfId="0" applyFont="1" applyBorder="1"/>
    <xf numFmtId="166" fontId="3" fillId="2" borderId="12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7" fontId="13" fillId="0" borderId="18" xfId="0" applyNumberFormat="1" applyFont="1" applyBorder="1" applyAlignment="1" applyProtection="1">
      <alignment horizontal="center" vertical="center" wrapText="1"/>
      <protection locked="0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168" fontId="13" fillId="0" borderId="12" xfId="0" applyNumberFormat="1" applyFont="1" applyBorder="1" applyAlignment="1" applyProtection="1">
      <alignment horizontal="center" vertical="center"/>
      <protection locked="0"/>
    </xf>
    <xf numFmtId="168" fontId="13" fillId="0" borderId="8" xfId="0" applyNumberFormat="1" applyFont="1" applyBorder="1" applyAlignment="1" applyProtection="1">
      <alignment horizontal="center" vertical="center"/>
      <protection locked="0"/>
    </xf>
    <xf numFmtId="168" fontId="13" fillId="0" borderId="18" xfId="0" applyNumberFormat="1" applyFont="1" applyBorder="1" applyAlignment="1" applyProtection="1">
      <alignment horizontal="center" vertical="center"/>
      <protection locked="0"/>
    </xf>
    <xf numFmtId="166" fontId="3" fillId="2" borderId="8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 applyProtection="1">
      <alignment horizontal="left" vertical="top"/>
      <protection locked="0"/>
    </xf>
    <xf numFmtId="0" fontId="12" fillId="0" borderId="20" xfId="0" applyFont="1" applyFill="1" applyBorder="1" applyAlignment="1" applyProtection="1">
      <alignment horizontal="left" vertical="top"/>
      <protection locked="0"/>
    </xf>
    <xf numFmtId="0" fontId="12" fillId="0" borderId="35" xfId="0" applyFont="1" applyFill="1" applyBorder="1" applyAlignment="1" applyProtection="1">
      <alignment horizontal="left" vertical="top"/>
      <protection locked="0"/>
    </xf>
    <xf numFmtId="0" fontId="12" fillId="0" borderId="0" xfId="0" applyFont="1" applyFill="1" applyBorder="1" applyAlignment="1" applyProtection="1">
      <alignment horizontal="left" vertical="top"/>
      <protection locked="0"/>
    </xf>
    <xf numFmtId="0" fontId="12" fillId="0" borderId="37" xfId="0" applyFont="1" applyFill="1" applyBorder="1" applyAlignment="1" applyProtection="1">
      <alignment horizontal="left" vertical="top"/>
      <protection locked="0"/>
    </xf>
    <xf numFmtId="0" fontId="12" fillId="0" borderId="38" xfId="0" applyFont="1" applyFill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4" fillId="0" borderId="14" xfId="0" applyFont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166" fontId="6" fillId="2" borderId="12" xfId="0" applyNumberFormat="1" applyFont="1" applyFill="1" applyBorder="1" applyAlignment="1" applyProtection="1">
      <alignment horizontal="center" vertical="center"/>
      <protection hidden="1"/>
    </xf>
    <xf numFmtId="166" fontId="6" fillId="2" borderId="10" xfId="0" applyNumberFormat="1" applyFont="1" applyFill="1" applyBorder="1" applyAlignment="1" applyProtection="1">
      <alignment horizontal="center" vertical="center"/>
      <protection hidden="1"/>
    </xf>
    <xf numFmtId="166" fontId="6" fillId="2" borderId="9" xfId="0" applyNumberFormat="1" applyFont="1" applyFill="1" applyBorder="1" applyAlignment="1" applyProtection="1">
      <alignment horizontal="center" vertical="center"/>
      <protection hidden="1"/>
    </xf>
    <xf numFmtId="171" fontId="6" fillId="2" borderId="12" xfId="0" applyNumberFormat="1" applyFont="1" applyFill="1" applyBorder="1" applyAlignment="1" applyProtection="1">
      <alignment horizontal="center" vertical="center"/>
      <protection hidden="1"/>
    </xf>
    <xf numFmtId="171" fontId="6" fillId="2" borderId="10" xfId="0" applyNumberFormat="1" applyFont="1" applyFill="1" applyBorder="1" applyAlignment="1" applyProtection="1">
      <alignment horizontal="center" vertical="center"/>
      <protection hidden="1"/>
    </xf>
    <xf numFmtId="166" fontId="11" fillId="5" borderId="12" xfId="2" applyNumberFormat="1" applyFont="1" applyFill="1" applyBorder="1" applyAlignment="1" applyProtection="1">
      <alignment horizontal="center" vertical="center"/>
      <protection hidden="1"/>
    </xf>
    <xf numFmtId="166" fontId="11" fillId="5" borderId="10" xfId="2" applyNumberFormat="1" applyFont="1" applyFill="1" applyBorder="1" applyAlignment="1" applyProtection="1">
      <alignment horizontal="center" vertical="center"/>
      <protection hidden="1"/>
    </xf>
    <xf numFmtId="169" fontId="11" fillId="5" borderId="12" xfId="2" applyNumberFormat="1" applyFont="1" applyFill="1" applyBorder="1" applyAlignment="1" applyProtection="1">
      <alignment horizontal="center" vertical="center"/>
      <protection hidden="1"/>
    </xf>
    <xf numFmtId="169" fontId="11" fillId="5" borderId="10" xfId="2" applyNumberFormat="1" applyFont="1" applyFill="1" applyBorder="1" applyAlignment="1" applyProtection="1">
      <alignment horizontal="center" vertical="center"/>
      <protection hidden="1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66" fontId="11" fillId="5" borderId="33" xfId="0" applyNumberFormat="1" applyFont="1" applyFill="1" applyBorder="1" applyAlignment="1" applyProtection="1">
      <alignment horizontal="center" vertical="center"/>
      <protection locked="0"/>
    </xf>
    <xf numFmtId="166" fontId="11" fillId="5" borderId="21" xfId="0" applyNumberFormat="1" applyFont="1" applyFill="1" applyBorder="1" applyAlignment="1" applyProtection="1">
      <alignment horizontal="center" vertical="center"/>
      <protection locked="0"/>
    </xf>
    <xf numFmtId="166" fontId="11" fillId="5" borderId="22" xfId="0" applyNumberFormat="1" applyFont="1" applyFill="1" applyBorder="1" applyAlignment="1" applyProtection="1">
      <alignment horizontal="center" vertical="center"/>
      <protection locked="0"/>
    </xf>
    <xf numFmtId="166" fontId="11" fillId="5" borderId="34" xfId="0" applyNumberFormat="1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1" fillId="5" borderId="11" xfId="0" applyFont="1" applyFill="1" applyBorder="1" applyAlignment="1">
      <alignment horizontal="right" vertical="center"/>
    </xf>
    <xf numFmtId="0" fontId="11" fillId="5" borderId="18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11" fillId="5" borderId="11" xfId="0" applyFont="1" applyFill="1" applyBorder="1" applyAlignment="1">
      <alignment horizontal="right" vertical="center" wrapText="1"/>
    </xf>
    <xf numFmtId="0" fontId="11" fillId="5" borderId="18" xfId="0" applyFont="1" applyFill="1" applyBorder="1" applyAlignment="1">
      <alignment horizontal="right" vertical="center" wrapText="1"/>
    </xf>
    <xf numFmtId="171" fontId="11" fillId="5" borderId="33" xfId="0" applyNumberFormat="1" applyFont="1" applyFill="1" applyBorder="1" applyAlignment="1" applyProtection="1">
      <alignment horizontal="center" vertical="center" wrapText="1"/>
      <protection hidden="1"/>
    </xf>
    <xf numFmtId="171" fontId="11" fillId="5" borderId="21" xfId="0" applyNumberFormat="1" applyFont="1" applyFill="1" applyBorder="1" applyAlignment="1" applyProtection="1">
      <alignment horizontal="center" vertical="center" wrapText="1"/>
      <protection hidden="1"/>
    </xf>
    <xf numFmtId="171" fontId="11" fillId="5" borderId="22" xfId="0" applyNumberFormat="1" applyFont="1" applyFill="1" applyBorder="1" applyAlignment="1" applyProtection="1">
      <alignment horizontal="center" vertical="center" wrapText="1"/>
      <protection hidden="1"/>
    </xf>
    <xf numFmtId="171" fontId="11" fillId="5" borderId="34" xfId="0" applyNumberFormat="1" applyFont="1" applyFill="1" applyBorder="1" applyAlignment="1" applyProtection="1">
      <alignment horizontal="center" vertical="center" wrapText="1"/>
      <protection hidden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21769</xdr:colOff>
      <xdr:row>0</xdr:row>
      <xdr:rowOff>16329</xdr:rowOff>
    </xdr:from>
    <xdr:to>
      <xdr:col>1</xdr:col>
      <xdr:colOff>156523</xdr:colOff>
      <xdr:row>0</xdr:row>
      <xdr:rowOff>808329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BD75C44-A8A2-42A8-B137-55A1E0284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9" y="16329"/>
          <a:ext cx="787897" cy="79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21769</xdr:colOff>
      <xdr:row>0</xdr:row>
      <xdr:rowOff>16329</xdr:rowOff>
    </xdr:from>
    <xdr:to>
      <xdr:col>1</xdr:col>
      <xdr:colOff>156523</xdr:colOff>
      <xdr:row>0</xdr:row>
      <xdr:rowOff>808329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25A1F7E-7C44-4D18-92CF-0015A7DD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9" y="16329"/>
          <a:ext cx="787897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21769</xdr:colOff>
      <xdr:row>0</xdr:row>
      <xdr:rowOff>16329</xdr:rowOff>
    </xdr:from>
    <xdr:to>
      <xdr:col>1</xdr:col>
      <xdr:colOff>156523</xdr:colOff>
      <xdr:row>0</xdr:row>
      <xdr:rowOff>808329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1FAD93-212A-489E-99D2-A94B7781A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9" y="16329"/>
          <a:ext cx="787897" cy="79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21769</xdr:colOff>
      <xdr:row>0</xdr:row>
      <xdr:rowOff>16329</xdr:rowOff>
    </xdr:from>
    <xdr:to>
      <xdr:col>1</xdr:col>
      <xdr:colOff>156523</xdr:colOff>
      <xdr:row>0</xdr:row>
      <xdr:rowOff>808329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24DB1C6-88B9-4353-A527-B3770A7EA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9" y="16329"/>
          <a:ext cx="787897" cy="7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4F91-9434-4B7C-A04E-B45C5045FFFA}">
  <sheetPr>
    <tabColor rgb="FFFF0000"/>
  </sheetPr>
  <dimension ref="A2:D17"/>
  <sheetViews>
    <sheetView showGridLines="0" zoomScale="150" zoomScaleNormal="150" workbookViewId="0"/>
  </sheetViews>
  <sheetFormatPr baseColWidth="10" defaultColWidth="9.1640625" defaultRowHeight="15" x14ac:dyDescent="0.2"/>
  <cols>
    <col min="1" max="1" width="2.6640625" style="29" customWidth="1"/>
    <col min="2" max="2" width="4.1640625" style="29" customWidth="1"/>
    <col min="3" max="3" width="2.6640625" style="29" customWidth="1"/>
    <col min="4" max="16384" width="9.1640625" style="29"/>
  </cols>
  <sheetData>
    <row r="2" spans="1:4" x14ac:dyDescent="0.2">
      <c r="A2" s="29" t="s">
        <v>62</v>
      </c>
    </row>
    <row r="3" spans="1:4" x14ac:dyDescent="0.2">
      <c r="A3" s="29" t="s">
        <v>63</v>
      </c>
    </row>
    <row r="4" spans="1:4" x14ac:dyDescent="0.2">
      <c r="B4" s="29" t="s">
        <v>64</v>
      </c>
    </row>
    <row r="5" spans="1:4" x14ac:dyDescent="0.2">
      <c r="B5" s="29" t="s">
        <v>65</v>
      </c>
    </row>
    <row r="6" spans="1:4" x14ac:dyDescent="0.2">
      <c r="B6" s="29" t="s">
        <v>66</v>
      </c>
    </row>
    <row r="7" spans="1:4" x14ac:dyDescent="0.2">
      <c r="B7" s="29" t="s">
        <v>67</v>
      </c>
    </row>
    <row r="8" spans="1:4" x14ac:dyDescent="0.2">
      <c r="C8" s="29" t="s">
        <v>68</v>
      </c>
    </row>
    <row r="9" spans="1:4" x14ac:dyDescent="0.2">
      <c r="D9" s="29" t="s">
        <v>69</v>
      </c>
    </row>
    <row r="10" spans="1:4" x14ac:dyDescent="0.2">
      <c r="A10" s="29" t="s">
        <v>70</v>
      </c>
    </row>
    <row r="11" spans="1:4" x14ac:dyDescent="0.2">
      <c r="B11" s="29" t="s">
        <v>73</v>
      </c>
    </row>
    <row r="12" spans="1:4" x14ac:dyDescent="0.2">
      <c r="B12" s="29" t="s">
        <v>74</v>
      </c>
    </row>
    <row r="13" spans="1:4" x14ac:dyDescent="0.2">
      <c r="B13" s="29" t="s">
        <v>75</v>
      </c>
    </row>
    <row r="14" spans="1:4" x14ac:dyDescent="0.2">
      <c r="B14" s="29" t="s">
        <v>76</v>
      </c>
    </row>
    <row r="15" spans="1:4" x14ac:dyDescent="0.2">
      <c r="B15" s="29" t="s">
        <v>77</v>
      </c>
    </row>
    <row r="16" spans="1:4" x14ac:dyDescent="0.2">
      <c r="B16" s="29" t="s">
        <v>71</v>
      </c>
    </row>
    <row r="17" spans="2:2" x14ac:dyDescent="0.2">
      <c r="B17" s="29" t="s">
        <v>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A6FF-2472-4E74-8040-883FE713AEE7}">
  <sheetPr>
    <tabColor rgb="FFFF0000"/>
  </sheetPr>
  <dimension ref="A2:C24"/>
  <sheetViews>
    <sheetView showGridLines="0" zoomScale="150" zoomScaleNormal="150" workbookViewId="0">
      <selection activeCell="B20" sqref="B20"/>
    </sheetView>
  </sheetViews>
  <sheetFormatPr baseColWidth="10" defaultColWidth="9.1640625" defaultRowHeight="15" x14ac:dyDescent="0.2"/>
  <cols>
    <col min="1" max="1" width="27.1640625" style="5" customWidth="1"/>
    <col min="2" max="2" width="17" style="4" customWidth="1"/>
    <col min="3" max="3" width="81.83203125" style="5" customWidth="1"/>
    <col min="4" max="4" width="12.6640625" style="4" bestFit="1" customWidth="1"/>
    <col min="5" max="16384" width="9.1640625" style="4"/>
  </cols>
  <sheetData>
    <row r="2" spans="1:3" x14ac:dyDescent="0.2">
      <c r="A2" s="47" t="s">
        <v>83</v>
      </c>
      <c r="B2" s="47"/>
    </row>
    <row r="3" spans="1:3" ht="16" thickBot="1" x14ac:dyDescent="0.25"/>
    <row r="4" spans="1:3" x14ac:dyDescent="0.2">
      <c r="A4" s="44" t="s">
        <v>11</v>
      </c>
      <c r="B4" s="45"/>
    </row>
    <row r="5" spans="1:3" ht="16" x14ac:dyDescent="0.2">
      <c r="A5" s="6" t="s">
        <v>12</v>
      </c>
      <c r="B5" s="30">
        <v>0</v>
      </c>
      <c r="C5" s="5" t="s">
        <v>21</v>
      </c>
    </row>
    <row r="6" spans="1:3" ht="16" x14ac:dyDescent="0.2">
      <c r="A6" s="6" t="s">
        <v>13</v>
      </c>
      <c r="B6" s="30">
        <v>0</v>
      </c>
      <c r="C6" s="5" t="s">
        <v>21</v>
      </c>
    </row>
    <row r="7" spans="1:3" ht="16" x14ac:dyDescent="0.2">
      <c r="A7" s="6" t="s">
        <v>14</v>
      </c>
      <c r="B7" s="30">
        <v>60</v>
      </c>
      <c r="C7" s="5" t="s">
        <v>21</v>
      </c>
    </row>
    <row r="8" spans="1:3" ht="16" x14ac:dyDescent="0.2">
      <c r="A8" s="6" t="s">
        <v>80</v>
      </c>
      <c r="B8" s="30">
        <v>60</v>
      </c>
      <c r="C8" s="5" t="s">
        <v>21</v>
      </c>
    </row>
    <row r="9" spans="1:3" ht="16" x14ac:dyDescent="0.2">
      <c r="A9" s="6" t="s">
        <v>15</v>
      </c>
      <c r="B9" s="30">
        <v>40</v>
      </c>
      <c r="C9" s="5" t="s">
        <v>21</v>
      </c>
    </row>
    <row r="10" spans="1:3" ht="16" x14ac:dyDescent="0.2">
      <c r="A10" s="6" t="s">
        <v>16</v>
      </c>
      <c r="B10" s="30">
        <v>150</v>
      </c>
      <c r="C10" s="5" t="s">
        <v>21</v>
      </c>
    </row>
    <row r="11" spans="1:3" ht="16" x14ac:dyDescent="0.2">
      <c r="A11" s="6" t="s">
        <v>17</v>
      </c>
      <c r="B11" s="30">
        <v>0</v>
      </c>
      <c r="C11" s="5" t="s">
        <v>21</v>
      </c>
    </row>
    <row r="12" spans="1:3" ht="16" x14ac:dyDescent="0.2">
      <c r="A12" s="40" t="s">
        <v>82</v>
      </c>
      <c r="B12" s="39">
        <v>0</v>
      </c>
      <c r="C12" s="5" t="s">
        <v>81</v>
      </c>
    </row>
    <row r="13" spans="1:3" ht="16" x14ac:dyDescent="0.2">
      <c r="A13" s="40" t="s">
        <v>82</v>
      </c>
      <c r="B13" s="39">
        <v>0</v>
      </c>
      <c r="C13" s="5" t="s">
        <v>81</v>
      </c>
    </row>
    <row r="14" spans="1:3" ht="16" x14ac:dyDescent="0.2">
      <c r="A14" s="40" t="s">
        <v>82</v>
      </c>
      <c r="B14" s="39">
        <v>0</v>
      </c>
      <c r="C14" s="5" t="s">
        <v>81</v>
      </c>
    </row>
    <row r="15" spans="1:3" ht="17" thickBot="1" x14ac:dyDescent="0.25">
      <c r="A15" s="7" t="s">
        <v>23</v>
      </c>
      <c r="B15" s="35">
        <f>SUM(B5:B14)</f>
        <v>310</v>
      </c>
    </row>
    <row r="16" spans="1:3" ht="16" thickBot="1" x14ac:dyDescent="0.25"/>
    <row r="17" spans="1:3" ht="33" thickBot="1" x14ac:dyDescent="0.25">
      <c r="A17" s="12" t="s">
        <v>19</v>
      </c>
      <c r="B17" s="31">
        <v>0</v>
      </c>
      <c r="C17" s="5" t="s">
        <v>22</v>
      </c>
    </row>
    <row r="18" spans="1:3" ht="16" thickBot="1" x14ac:dyDescent="0.25">
      <c r="A18" s="8"/>
      <c r="B18" s="9"/>
    </row>
    <row r="19" spans="1:3" ht="16" x14ac:dyDescent="0.2">
      <c r="A19" s="10" t="s">
        <v>18</v>
      </c>
      <c r="B19" s="32">
        <v>900</v>
      </c>
      <c r="C19" s="5" t="s">
        <v>79</v>
      </c>
    </row>
    <row r="20" spans="1:3" ht="17" thickBot="1" x14ac:dyDescent="0.25">
      <c r="A20" s="11" t="s">
        <v>20</v>
      </c>
      <c r="B20" s="34">
        <f>IF(ISERROR(B15/B19),0,B15/B19)</f>
        <v>0.34444444444444444</v>
      </c>
    </row>
    <row r="21" spans="1:3" ht="16" thickBot="1" x14ac:dyDescent="0.25"/>
    <row r="22" spans="1:3" ht="33" thickBot="1" x14ac:dyDescent="0.25">
      <c r="A22" s="28" t="s">
        <v>29</v>
      </c>
      <c r="B22" s="33">
        <f>SUM(B20,B17)</f>
        <v>0.34444444444444444</v>
      </c>
    </row>
    <row r="24" spans="1:3" ht="36" customHeight="1" x14ac:dyDescent="0.2">
      <c r="A24" s="46" t="s">
        <v>78</v>
      </c>
      <c r="B24" s="46"/>
      <c r="C24" s="46"/>
    </row>
  </sheetData>
  <mergeCells count="3">
    <mergeCell ref="A4:B4"/>
    <mergeCell ref="A24:C24"/>
    <mergeCell ref="A2:B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48F3-7CAC-44CD-9750-6724AF04739E}">
  <sheetPr>
    <pageSetUpPr fitToPage="1"/>
  </sheetPr>
  <dimension ref="A1:M57"/>
  <sheetViews>
    <sheetView showGridLines="0" tabSelected="1" zoomScale="150" zoomScaleNormal="150" workbookViewId="0">
      <selection activeCell="D1" sqref="D1:K1"/>
    </sheetView>
  </sheetViews>
  <sheetFormatPr baseColWidth="10" defaultColWidth="8.83203125" defaultRowHeight="15" x14ac:dyDescent="0.2"/>
  <cols>
    <col min="7" max="8" width="9.33203125" customWidth="1"/>
    <col min="9" max="9" width="24.33203125" customWidth="1"/>
  </cols>
  <sheetData>
    <row r="1" spans="1:12" ht="64.25" customHeight="1" x14ac:dyDescent="0.2">
      <c r="A1" s="52" t="s">
        <v>0</v>
      </c>
      <c r="B1" s="53"/>
      <c r="C1" s="54"/>
      <c r="D1" s="55" t="s">
        <v>30</v>
      </c>
      <c r="E1" s="56"/>
      <c r="F1" s="56"/>
      <c r="G1" s="56"/>
      <c r="H1" s="56"/>
      <c r="I1" s="56"/>
      <c r="J1" s="56"/>
      <c r="K1" s="57"/>
    </row>
    <row r="2" spans="1:12" x14ac:dyDescent="0.2">
      <c r="A2" s="58"/>
      <c r="B2" s="59"/>
      <c r="C2" s="59"/>
      <c r="D2" s="59"/>
      <c r="E2" s="59"/>
      <c r="F2" s="59"/>
      <c r="G2" s="59"/>
      <c r="H2" s="60"/>
      <c r="I2" s="1" t="s">
        <v>1</v>
      </c>
      <c r="J2" s="61" t="s">
        <v>2</v>
      </c>
      <c r="K2" s="62"/>
    </row>
    <row r="3" spans="1:12" ht="22.5" customHeight="1" x14ac:dyDescent="0.2">
      <c r="A3" s="63" t="s">
        <v>3</v>
      </c>
      <c r="B3" s="64"/>
      <c r="C3" s="65"/>
      <c r="D3" s="26" t="s">
        <v>57</v>
      </c>
      <c r="E3" s="69" t="s">
        <v>54</v>
      </c>
      <c r="F3" s="70"/>
      <c r="G3" s="66" t="s">
        <v>55</v>
      </c>
      <c r="H3" s="74"/>
      <c r="I3" s="2" t="s">
        <v>56</v>
      </c>
      <c r="J3" s="66" t="s">
        <v>4</v>
      </c>
      <c r="K3" s="67"/>
    </row>
    <row r="4" spans="1:12" ht="15" customHeight="1" x14ac:dyDescent="0.2">
      <c r="A4" s="48" t="s">
        <v>31</v>
      </c>
      <c r="B4" s="49"/>
      <c r="C4" s="49"/>
      <c r="D4" s="36" t="s">
        <v>5</v>
      </c>
      <c r="E4" s="68">
        <v>0.2</v>
      </c>
      <c r="F4" s="68"/>
      <c r="G4" s="73">
        <v>7.6</v>
      </c>
      <c r="H4" s="73"/>
      <c r="I4" s="37">
        <v>0.18</v>
      </c>
      <c r="J4" s="50">
        <f t="shared" ref="J4:J13" si="0">IF(ISERROR(G4/E4*I4),"",G4/E4*I4)</f>
        <v>6.8399999999999981</v>
      </c>
      <c r="K4" s="51"/>
      <c r="L4" s="43"/>
    </row>
    <row r="5" spans="1:12" ht="15" customHeight="1" x14ac:dyDescent="0.2">
      <c r="A5" s="48" t="s">
        <v>32</v>
      </c>
      <c r="B5" s="49"/>
      <c r="C5" s="49"/>
      <c r="D5" s="36" t="s">
        <v>5</v>
      </c>
      <c r="E5" s="68">
        <v>1</v>
      </c>
      <c r="F5" s="68"/>
      <c r="G5" s="71">
        <v>2.15</v>
      </c>
      <c r="H5" s="72"/>
      <c r="I5" s="37">
        <v>0.35</v>
      </c>
      <c r="J5" s="50">
        <f t="shared" si="0"/>
        <v>0.75249999999999995</v>
      </c>
      <c r="K5" s="51"/>
    </row>
    <row r="6" spans="1:12" x14ac:dyDescent="0.2">
      <c r="A6" s="48" t="s">
        <v>10</v>
      </c>
      <c r="B6" s="49"/>
      <c r="C6" s="49"/>
      <c r="D6" s="36" t="s">
        <v>5</v>
      </c>
      <c r="E6" s="68">
        <v>1</v>
      </c>
      <c r="F6" s="68"/>
      <c r="G6" s="71">
        <v>7.54</v>
      </c>
      <c r="H6" s="72"/>
      <c r="I6" s="37">
        <v>0.24</v>
      </c>
      <c r="J6" s="50">
        <f t="shared" si="0"/>
        <v>1.8095999999999999</v>
      </c>
      <c r="K6" s="51"/>
    </row>
    <row r="7" spans="1:12" x14ac:dyDescent="0.2">
      <c r="A7" s="48" t="s">
        <v>33</v>
      </c>
      <c r="B7" s="49"/>
      <c r="C7" s="49"/>
      <c r="D7" s="36" t="s">
        <v>5</v>
      </c>
      <c r="E7" s="68">
        <v>1</v>
      </c>
      <c r="F7" s="68"/>
      <c r="G7" s="71">
        <v>2.9</v>
      </c>
      <c r="H7" s="72"/>
      <c r="I7" s="37">
        <v>0.2</v>
      </c>
      <c r="J7" s="50">
        <f t="shared" si="0"/>
        <v>0.57999999999999996</v>
      </c>
      <c r="K7" s="51"/>
    </row>
    <row r="8" spans="1:12" x14ac:dyDescent="0.2">
      <c r="A8" s="48" t="s">
        <v>34</v>
      </c>
      <c r="B8" s="49"/>
      <c r="C8" s="49"/>
      <c r="D8" s="36" t="s">
        <v>5</v>
      </c>
      <c r="E8" s="68">
        <v>1</v>
      </c>
      <c r="F8" s="68"/>
      <c r="G8" s="71">
        <v>5.833333333333333</v>
      </c>
      <c r="H8" s="72"/>
      <c r="I8" s="37">
        <v>0.05</v>
      </c>
      <c r="J8" s="50">
        <f t="shared" si="0"/>
        <v>0.29166666666666669</v>
      </c>
      <c r="K8" s="51"/>
    </row>
    <row r="9" spans="1:12" x14ac:dyDescent="0.2">
      <c r="A9" s="48" t="s">
        <v>35</v>
      </c>
      <c r="B9" s="49"/>
      <c r="C9" s="49"/>
      <c r="D9" s="36" t="s">
        <v>5</v>
      </c>
      <c r="E9" s="68">
        <v>1</v>
      </c>
      <c r="F9" s="68"/>
      <c r="G9" s="71">
        <v>4.49</v>
      </c>
      <c r="H9" s="72"/>
      <c r="I9" s="37">
        <v>0.4</v>
      </c>
      <c r="J9" s="50">
        <f t="shared" si="0"/>
        <v>1.7960000000000003</v>
      </c>
      <c r="K9" s="51"/>
    </row>
    <row r="10" spans="1:12" x14ac:dyDescent="0.2">
      <c r="A10" s="48" t="s">
        <v>36</v>
      </c>
      <c r="B10" s="49"/>
      <c r="C10" s="49"/>
      <c r="D10" s="36" t="s">
        <v>5</v>
      </c>
      <c r="E10" s="68">
        <v>1</v>
      </c>
      <c r="F10" s="68"/>
      <c r="G10" s="71">
        <v>17.989999999999998</v>
      </c>
      <c r="H10" s="72"/>
      <c r="I10" s="37">
        <v>0.1</v>
      </c>
      <c r="J10" s="50">
        <f t="shared" si="0"/>
        <v>1.7989999999999999</v>
      </c>
      <c r="K10" s="51"/>
    </row>
    <row r="11" spans="1:12" x14ac:dyDescent="0.2">
      <c r="A11" s="48" t="s">
        <v>37</v>
      </c>
      <c r="B11" s="49"/>
      <c r="C11" s="49"/>
      <c r="D11" s="36" t="s">
        <v>5</v>
      </c>
      <c r="E11" s="68">
        <v>1</v>
      </c>
      <c r="F11" s="68"/>
      <c r="G11" s="71">
        <v>23.96</v>
      </c>
      <c r="H11" s="72"/>
      <c r="I11" s="37">
        <v>1.4999999999999999E-2</v>
      </c>
      <c r="J11" s="50">
        <f t="shared" si="0"/>
        <v>0.3594</v>
      </c>
      <c r="K11" s="51"/>
    </row>
    <row r="12" spans="1:12" x14ac:dyDescent="0.2">
      <c r="A12" s="48" t="s">
        <v>38</v>
      </c>
      <c r="B12" s="49"/>
      <c r="C12" s="49"/>
      <c r="D12" s="36" t="s">
        <v>5</v>
      </c>
      <c r="E12" s="68">
        <v>1</v>
      </c>
      <c r="F12" s="68"/>
      <c r="G12" s="71">
        <v>1.89</v>
      </c>
      <c r="H12" s="72"/>
      <c r="I12" s="37">
        <v>2E-3</v>
      </c>
      <c r="J12" s="50">
        <f t="shared" si="0"/>
        <v>3.7799999999999999E-3</v>
      </c>
      <c r="K12" s="51"/>
    </row>
    <row r="13" spans="1:12" x14ac:dyDescent="0.2">
      <c r="A13" s="48" t="s">
        <v>39</v>
      </c>
      <c r="B13" s="49"/>
      <c r="C13" s="49"/>
      <c r="D13" s="36" t="s">
        <v>5</v>
      </c>
      <c r="E13" s="68">
        <v>1</v>
      </c>
      <c r="F13" s="68"/>
      <c r="G13" s="71">
        <v>8.84375</v>
      </c>
      <c r="H13" s="72"/>
      <c r="I13" s="37">
        <v>1.6E-2</v>
      </c>
      <c r="J13" s="50">
        <f t="shared" si="0"/>
        <v>0.14150000000000001</v>
      </c>
      <c r="K13" s="51"/>
    </row>
    <row r="14" spans="1:12" x14ac:dyDescent="0.2">
      <c r="A14" s="48"/>
      <c r="B14" s="49"/>
      <c r="C14" s="49"/>
      <c r="D14" s="36"/>
      <c r="E14" s="68"/>
      <c r="F14" s="68"/>
      <c r="G14" s="73"/>
      <c r="H14" s="73"/>
      <c r="I14" s="37"/>
      <c r="J14" s="50" t="str">
        <f t="shared" ref="J14:J20" si="1">IF(ISERROR(G14/E14*I14),"",G14/E14*I14)</f>
        <v/>
      </c>
      <c r="K14" s="51"/>
    </row>
    <row r="15" spans="1:12" x14ac:dyDescent="0.2">
      <c r="A15" s="48"/>
      <c r="B15" s="49"/>
      <c r="C15" s="49"/>
      <c r="D15" s="36"/>
      <c r="E15" s="68"/>
      <c r="F15" s="68"/>
      <c r="G15" s="73"/>
      <c r="H15" s="73"/>
      <c r="I15" s="37"/>
      <c r="J15" s="50" t="str">
        <f t="shared" si="1"/>
        <v/>
      </c>
      <c r="K15" s="51"/>
    </row>
    <row r="16" spans="1:12" x14ac:dyDescent="0.2">
      <c r="A16" s="48"/>
      <c r="B16" s="49"/>
      <c r="C16" s="49"/>
      <c r="D16" s="36"/>
      <c r="E16" s="68"/>
      <c r="F16" s="68"/>
      <c r="G16" s="73"/>
      <c r="H16" s="73"/>
      <c r="I16" s="37"/>
      <c r="J16" s="50" t="str">
        <f t="shared" si="1"/>
        <v/>
      </c>
      <c r="K16" s="51"/>
    </row>
    <row r="17" spans="1:13" x14ac:dyDescent="0.2">
      <c r="A17" s="48"/>
      <c r="B17" s="49"/>
      <c r="C17" s="49"/>
      <c r="D17" s="36"/>
      <c r="E17" s="68"/>
      <c r="F17" s="68"/>
      <c r="G17" s="73"/>
      <c r="H17" s="73"/>
      <c r="I17" s="37"/>
      <c r="J17" s="50" t="str">
        <f t="shared" si="1"/>
        <v/>
      </c>
      <c r="K17" s="51"/>
    </row>
    <row r="18" spans="1:13" x14ac:dyDescent="0.2">
      <c r="A18" s="48"/>
      <c r="B18" s="49"/>
      <c r="C18" s="49"/>
      <c r="D18" s="36"/>
      <c r="E18" s="68"/>
      <c r="F18" s="68"/>
      <c r="G18" s="73"/>
      <c r="H18" s="73"/>
      <c r="I18" s="37"/>
      <c r="J18" s="50" t="str">
        <f t="shared" si="1"/>
        <v/>
      </c>
      <c r="K18" s="51"/>
    </row>
    <row r="19" spans="1:13" x14ac:dyDescent="0.2">
      <c r="A19" s="48"/>
      <c r="B19" s="49"/>
      <c r="C19" s="49"/>
      <c r="D19" s="36"/>
      <c r="E19" s="68"/>
      <c r="F19" s="68"/>
      <c r="G19" s="73"/>
      <c r="H19" s="73"/>
      <c r="I19" s="37"/>
      <c r="J19" s="50" t="str">
        <f t="shared" si="1"/>
        <v/>
      </c>
      <c r="K19" s="51"/>
    </row>
    <row r="20" spans="1:13" x14ac:dyDescent="0.2">
      <c r="A20" s="48"/>
      <c r="B20" s="49"/>
      <c r="C20" s="49"/>
      <c r="D20" s="36"/>
      <c r="E20" s="68"/>
      <c r="F20" s="68"/>
      <c r="G20" s="73"/>
      <c r="H20" s="73"/>
      <c r="I20" s="37"/>
      <c r="J20" s="50" t="str">
        <f t="shared" si="1"/>
        <v/>
      </c>
      <c r="K20" s="51"/>
    </row>
    <row r="21" spans="1:13" x14ac:dyDescent="0.2">
      <c r="A21" s="109" t="s">
        <v>6</v>
      </c>
      <c r="B21" s="109"/>
      <c r="C21" s="109"/>
      <c r="D21" s="109"/>
      <c r="E21" s="109"/>
      <c r="F21" s="109"/>
      <c r="G21" s="109"/>
      <c r="H21" s="110"/>
      <c r="I21" s="3" t="s">
        <v>87</v>
      </c>
      <c r="J21" s="92">
        <f>SUMIF(D4:D20,"KG",I4:I20)</f>
        <v>1.5529999999999999</v>
      </c>
      <c r="K21" s="93"/>
      <c r="L21" s="23"/>
      <c r="M21" s="23"/>
    </row>
    <row r="22" spans="1:13" x14ac:dyDescent="0.2">
      <c r="A22" s="113"/>
      <c r="B22" s="113"/>
      <c r="C22" s="113"/>
      <c r="D22" s="113"/>
      <c r="E22" s="113"/>
      <c r="F22" s="113"/>
      <c r="G22" s="113"/>
      <c r="H22" s="114"/>
      <c r="I22" s="117" t="s">
        <v>86</v>
      </c>
      <c r="J22" s="119">
        <f>J21</f>
        <v>1.5529999999999999</v>
      </c>
      <c r="K22" s="120"/>
      <c r="L22" s="23"/>
      <c r="M22" s="23"/>
    </row>
    <row r="23" spans="1:13" x14ac:dyDescent="0.2">
      <c r="A23" s="115"/>
      <c r="B23" s="115"/>
      <c r="C23" s="115"/>
      <c r="D23" s="115"/>
      <c r="E23" s="115"/>
      <c r="F23" s="115"/>
      <c r="G23" s="115"/>
      <c r="H23" s="116"/>
      <c r="I23" s="118"/>
      <c r="J23" s="121"/>
      <c r="K23" s="122"/>
      <c r="L23" s="23"/>
      <c r="M23" s="23"/>
    </row>
    <row r="24" spans="1:13" ht="19" customHeight="1" x14ac:dyDescent="0.2">
      <c r="A24" s="105" t="s">
        <v>59</v>
      </c>
      <c r="B24" s="105"/>
      <c r="C24" s="107" t="s">
        <v>7</v>
      </c>
      <c r="D24" s="107"/>
      <c r="E24" s="91">
        <f>SUM(J4:K20)</f>
        <v>14.373446666666664</v>
      </c>
      <c r="F24" s="91"/>
      <c r="G24" s="106" t="s">
        <v>84</v>
      </c>
      <c r="H24" s="106"/>
      <c r="I24" s="27" t="s">
        <v>7</v>
      </c>
      <c r="J24" s="89">
        <f>E24/(1-'PÁGINA INICIAL'!$B$22)</f>
        <v>21.925596610169489</v>
      </c>
      <c r="K24" s="90"/>
    </row>
    <row r="25" spans="1:13" ht="19" customHeight="1" x14ac:dyDescent="0.2">
      <c r="A25" s="105"/>
      <c r="B25" s="105"/>
      <c r="C25" s="107" t="s">
        <v>58</v>
      </c>
      <c r="D25" s="107"/>
      <c r="E25" s="91">
        <f>E24*1/J22</f>
        <v>9.2552779566430559</v>
      </c>
      <c r="F25" s="91"/>
      <c r="G25" s="106"/>
      <c r="H25" s="106"/>
      <c r="I25" s="27" t="s">
        <v>24</v>
      </c>
      <c r="J25" s="89">
        <f>J24*1/J22</f>
        <v>14.11822061182839</v>
      </c>
      <c r="K25" s="90"/>
    </row>
    <row r="26" spans="1:13" x14ac:dyDescent="0.2">
      <c r="A26" s="98" t="s">
        <v>27</v>
      </c>
      <c r="B26" s="99"/>
      <c r="C26" s="99"/>
      <c r="D26" s="99"/>
      <c r="E26" s="99"/>
      <c r="F26" s="99"/>
      <c r="G26" s="99"/>
      <c r="H26" s="100"/>
      <c r="I26" s="111" t="s">
        <v>25</v>
      </c>
      <c r="J26" s="101"/>
      <c r="K26" s="102"/>
    </row>
    <row r="27" spans="1:13" x14ac:dyDescent="0.2">
      <c r="A27" s="24">
        <v>0.1</v>
      </c>
      <c r="B27" s="14">
        <v>0.2</v>
      </c>
      <c r="C27" s="15">
        <v>0.3</v>
      </c>
      <c r="D27" s="15">
        <v>0.4</v>
      </c>
      <c r="E27" s="15">
        <v>0.5</v>
      </c>
      <c r="F27" s="15">
        <v>0.6</v>
      </c>
      <c r="G27" s="16">
        <v>0.7</v>
      </c>
      <c r="H27" s="16">
        <v>0.8</v>
      </c>
      <c r="I27" s="112"/>
      <c r="J27" s="103"/>
      <c r="K27" s="104"/>
    </row>
    <row r="28" spans="1:13" x14ac:dyDescent="0.2">
      <c r="A28" s="38">
        <f t="shared" ref="A28:H28" si="2">$J$24*(1+A27)</f>
        <v>24.118156271186439</v>
      </c>
      <c r="B28" s="38">
        <f t="shared" si="2"/>
        <v>26.310715932203387</v>
      </c>
      <c r="C28" s="38">
        <f t="shared" si="2"/>
        <v>28.503275593220337</v>
      </c>
      <c r="D28" s="38">
        <f t="shared" si="2"/>
        <v>30.695835254237281</v>
      </c>
      <c r="E28" s="38">
        <f t="shared" si="2"/>
        <v>32.888394915254231</v>
      </c>
      <c r="F28" s="38">
        <f t="shared" si="2"/>
        <v>35.080954576271182</v>
      </c>
      <c r="G28" s="38">
        <f t="shared" si="2"/>
        <v>37.273514237288133</v>
      </c>
      <c r="H28" s="38">
        <f t="shared" si="2"/>
        <v>39.466073898305083</v>
      </c>
      <c r="I28" s="13" t="s">
        <v>26</v>
      </c>
      <c r="J28" s="96" t="str">
        <f>IF(OR(J26="",J26=0),"",J26/J24-1)</f>
        <v/>
      </c>
      <c r="K28" s="97"/>
    </row>
    <row r="29" spans="1:13" x14ac:dyDescent="0.2">
      <c r="A29" s="41"/>
      <c r="B29" s="42"/>
      <c r="C29" s="42"/>
      <c r="D29" s="42"/>
      <c r="E29" s="42"/>
      <c r="F29" s="42"/>
      <c r="G29" s="42"/>
      <c r="H29" s="42"/>
      <c r="I29" s="13" t="s">
        <v>85</v>
      </c>
      <c r="J29" s="94" t="str">
        <f>IF(OR(J26="",J26=0),"",J26-J24)</f>
        <v/>
      </c>
      <c r="K29" s="95"/>
    </row>
    <row r="30" spans="1:13" x14ac:dyDescent="0.2">
      <c r="A30" s="83" t="s">
        <v>8</v>
      </c>
      <c r="B30" s="84"/>
      <c r="C30" s="84"/>
      <c r="D30" s="84"/>
      <c r="E30" s="84"/>
      <c r="F30" s="84"/>
      <c r="G30" s="84"/>
      <c r="H30" s="84"/>
      <c r="I30" s="84"/>
      <c r="J30" s="84"/>
      <c r="K30" s="85"/>
    </row>
    <row r="31" spans="1:13" x14ac:dyDescent="0.2">
      <c r="A31" s="25">
        <v>1</v>
      </c>
      <c r="B31" s="81"/>
      <c r="C31" s="81"/>
      <c r="D31" s="81"/>
      <c r="E31" s="81"/>
      <c r="F31" s="81"/>
      <c r="G31" s="81"/>
      <c r="H31" s="81"/>
      <c r="I31" s="81"/>
      <c r="J31" s="81"/>
      <c r="K31" s="82"/>
    </row>
    <row r="32" spans="1:13" x14ac:dyDescent="0.2">
      <c r="A32" s="25">
        <f>A31+1</f>
        <v>2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</row>
    <row r="33" spans="1:11" x14ac:dyDescent="0.2">
      <c r="A33" s="25">
        <f t="shared" ref="A33:A40" si="3">A32+1</f>
        <v>3</v>
      </c>
      <c r="B33" s="81"/>
      <c r="C33" s="81"/>
      <c r="D33" s="81"/>
      <c r="E33" s="81"/>
      <c r="F33" s="81"/>
      <c r="G33" s="81"/>
      <c r="H33" s="81"/>
      <c r="I33" s="81"/>
      <c r="J33" s="81"/>
      <c r="K33" s="82"/>
    </row>
    <row r="34" spans="1:11" x14ac:dyDescent="0.2">
      <c r="A34" s="25">
        <f t="shared" si="3"/>
        <v>4</v>
      </c>
      <c r="B34" s="81"/>
      <c r="C34" s="81"/>
      <c r="D34" s="81"/>
      <c r="E34" s="81"/>
      <c r="F34" s="81"/>
      <c r="G34" s="81"/>
      <c r="H34" s="81"/>
      <c r="I34" s="81"/>
      <c r="J34" s="81"/>
      <c r="K34" s="82"/>
    </row>
    <row r="35" spans="1:11" x14ac:dyDescent="0.2">
      <c r="A35" s="25">
        <f t="shared" si="3"/>
        <v>5</v>
      </c>
      <c r="B35" s="81"/>
      <c r="C35" s="81"/>
      <c r="D35" s="81"/>
      <c r="E35" s="81"/>
      <c r="F35" s="81"/>
      <c r="G35" s="81"/>
      <c r="H35" s="81"/>
      <c r="I35" s="81"/>
      <c r="J35" s="81"/>
      <c r="K35" s="82"/>
    </row>
    <row r="36" spans="1:11" x14ac:dyDescent="0.2">
      <c r="A36" s="25">
        <f t="shared" si="3"/>
        <v>6</v>
      </c>
      <c r="B36" s="81"/>
      <c r="C36" s="81"/>
      <c r="D36" s="81"/>
      <c r="E36" s="81"/>
      <c r="F36" s="81"/>
      <c r="G36" s="81"/>
      <c r="H36" s="81"/>
      <c r="I36" s="81"/>
      <c r="J36" s="81"/>
      <c r="K36" s="82"/>
    </row>
    <row r="37" spans="1:11" x14ac:dyDescent="0.2">
      <c r="A37" s="25">
        <f t="shared" si="3"/>
        <v>7</v>
      </c>
      <c r="B37" s="81"/>
      <c r="C37" s="81"/>
      <c r="D37" s="81"/>
      <c r="E37" s="81"/>
      <c r="F37" s="81"/>
      <c r="G37" s="81"/>
      <c r="H37" s="81"/>
      <c r="I37" s="81"/>
      <c r="J37" s="81"/>
      <c r="K37" s="82"/>
    </row>
    <row r="38" spans="1:11" x14ac:dyDescent="0.2">
      <c r="A38" s="25">
        <f t="shared" si="3"/>
        <v>8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</row>
    <row r="39" spans="1:11" x14ac:dyDescent="0.2">
      <c r="A39" s="25">
        <f t="shared" si="3"/>
        <v>9</v>
      </c>
      <c r="B39" s="81"/>
      <c r="C39" s="81"/>
      <c r="D39" s="81"/>
      <c r="E39" s="81"/>
      <c r="F39" s="81"/>
      <c r="G39" s="81"/>
      <c r="H39" s="81"/>
      <c r="I39" s="81"/>
      <c r="J39" s="81"/>
      <c r="K39" s="82"/>
    </row>
    <row r="40" spans="1:11" x14ac:dyDescent="0.2">
      <c r="A40" s="25">
        <f t="shared" si="3"/>
        <v>10</v>
      </c>
      <c r="B40" s="81"/>
      <c r="C40" s="81"/>
      <c r="D40" s="81"/>
      <c r="E40" s="81"/>
      <c r="F40" s="81"/>
      <c r="G40" s="81"/>
      <c r="H40" s="81"/>
      <c r="I40" s="81"/>
      <c r="J40" s="81"/>
      <c r="K40" s="82"/>
    </row>
    <row r="41" spans="1:11" x14ac:dyDescent="0.2">
      <c r="A41" s="83" t="s">
        <v>9</v>
      </c>
      <c r="B41" s="84"/>
      <c r="C41" s="84"/>
      <c r="D41" s="84"/>
      <c r="E41" s="84"/>
      <c r="F41" s="84"/>
      <c r="G41" s="84"/>
      <c r="H41" s="84"/>
      <c r="I41" s="84"/>
      <c r="J41" s="84"/>
      <c r="K41" s="85"/>
    </row>
    <row r="42" spans="1:11" x14ac:dyDescent="0.2">
      <c r="A42" s="25">
        <v>1</v>
      </c>
      <c r="B42" s="81"/>
      <c r="C42" s="81"/>
      <c r="D42" s="81"/>
      <c r="E42" s="81"/>
      <c r="F42" s="81"/>
      <c r="G42" s="81"/>
      <c r="H42" s="81"/>
      <c r="I42" s="81"/>
      <c r="J42" s="81"/>
      <c r="K42" s="82"/>
    </row>
    <row r="43" spans="1:11" x14ac:dyDescent="0.2">
      <c r="A43" s="25">
        <f>A42+1</f>
        <v>2</v>
      </c>
      <c r="B43" s="81"/>
      <c r="C43" s="81"/>
      <c r="D43" s="81"/>
      <c r="E43" s="81"/>
      <c r="F43" s="81"/>
      <c r="G43" s="81"/>
      <c r="H43" s="81"/>
      <c r="I43" s="81"/>
      <c r="J43" s="81"/>
      <c r="K43" s="82"/>
    </row>
    <row r="44" spans="1:11" x14ac:dyDescent="0.2">
      <c r="A44" s="25">
        <f t="shared" ref="A44:A48" si="4">A43+1</f>
        <v>3</v>
      </c>
      <c r="B44" s="81"/>
      <c r="C44" s="81"/>
      <c r="D44" s="81"/>
      <c r="E44" s="81"/>
      <c r="F44" s="81"/>
      <c r="G44" s="81"/>
      <c r="H44" s="81"/>
      <c r="I44" s="81"/>
      <c r="J44" s="81"/>
      <c r="K44" s="82"/>
    </row>
    <row r="45" spans="1:11" x14ac:dyDescent="0.2">
      <c r="A45" s="25">
        <f t="shared" si="4"/>
        <v>4</v>
      </c>
      <c r="B45" s="81"/>
      <c r="C45" s="81"/>
      <c r="D45" s="81"/>
      <c r="E45" s="81"/>
      <c r="F45" s="81"/>
      <c r="G45" s="81"/>
      <c r="H45" s="81"/>
      <c r="I45" s="81"/>
      <c r="J45" s="81"/>
      <c r="K45" s="82"/>
    </row>
    <row r="46" spans="1:11" x14ac:dyDescent="0.2">
      <c r="A46" s="25">
        <f t="shared" si="4"/>
        <v>5</v>
      </c>
      <c r="B46" s="81"/>
      <c r="C46" s="81"/>
      <c r="D46" s="81"/>
      <c r="E46" s="81"/>
      <c r="F46" s="81"/>
      <c r="G46" s="81"/>
      <c r="H46" s="81"/>
      <c r="I46" s="81"/>
      <c r="J46" s="81"/>
      <c r="K46" s="82"/>
    </row>
    <row r="47" spans="1:11" x14ac:dyDescent="0.2">
      <c r="A47" s="25">
        <f t="shared" si="4"/>
        <v>6</v>
      </c>
      <c r="B47" s="81"/>
      <c r="C47" s="81"/>
      <c r="D47" s="81"/>
      <c r="E47" s="81"/>
      <c r="F47" s="81"/>
      <c r="G47" s="81"/>
      <c r="H47" s="81"/>
      <c r="I47" s="81"/>
      <c r="J47" s="81"/>
      <c r="K47" s="82"/>
    </row>
    <row r="48" spans="1:11" x14ac:dyDescent="0.2">
      <c r="A48" s="25">
        <f t="shared" si="4"/>
        <v>7</v>
      </c>
      <c r="B48" s="81"/>
      <c r="C48" s="81"/>
      <c r="D48" s="81"/>
      <c r="E48" s="81"/>
      <c r="F48" s="81"/>
      <c r="G48" s="81"/>
      <c r="H48" s="81"/>
      <c r="I48" s="81"/>
      <c r="J48" s="81"/>
      <c r="K48" s="82"/>
    </row>
    <row r="49" spans="1:11" x14ac:dyDescent="0.2">
      <c r="A49" s="86" t="s">
        <v>28</v>
      </c>
      <c r="B49" s="87"/>
      <c r="C49" s="87"/>
      <c r="D49" s="87"/>
      <c r="E49" s="87"/>
      <c r="F49" s="87"/>
      <c r="G49" s="87"/>
      <c r="H49" s="87"/>
      <c r="I49" s="87"/>
      <c r="J49" s="87"/>
      <c r="K49" s="88"/>
    </row>
    <row r="50" spans="1:11" x14ac:dyDescent="0.2">
      <c r="A50" s="75"/>
      <c r="B50" s="76"/>
      <c r="C50" s="76"/>
      <c r="D50" s="76"/>
      <c r="E50" s="76"/>
      <c r="F50" s="76"/>
      <c r="G50" s="76"/>
      <c r="H50" s="76"/>
      <c r="I50" s="21"/>
      <c r="J50" s="21"/>
      <c r="K50" s="22"/>
    </row>
    <row r="51" spans="1:11" x14ac:dyDescent="0.2">
      <c r="A51" s="77"/>
      <c r="B51" s="78"/>
      <c r="C51" s="78"/>
      <c r="D51" s="78"/>
      <c r="E51" s="78"/>
      <c r="F51" s="78"/>
      <c r="G51" s="78"/>
      <c r="H51" s="78"/>
      <c r="I51" s="17"/>
      <c r="J51" s="17"/>
      <c r="K51" s="18"/>
    </row>
    <row r="52" spans="1:11" x14ac:dyDescent="0.2">
      <c r="A52" s="77"/>
      <c r="B52" s="78"/>
      <c r="C52" s="78"/>
      <c r="D52" s="78"/>
      <c r="E52" s="78"/>
      <c r="F52" s="78"/>
      <c r="G52" s="78"/>
      <c r="H52" s="78"/>
      <c r="I52" s="17"/>
      <c r="J52" s="17"/>
      <c r="K52" s="18"/>
    </row>
    <row r="53" spans="1:11" x14ac:dyDescent="0.2">
      <c r="A53" s="77"/>
      <c r="B53" s="78"/>
      <c r="C53" s="78"/>
      <c r="D53" s="78"/>
      <c r="E53" s="78"/>
      <c r="F53" s="78"/>
      <c r="G53" s="78"/>
      <c r="H53" s="78"/>
      <c r="I53" s="17"/>
      <c r="J53" s="17"/>
      <c r="K53" s="18"/>
    </row>
    <row r="54" spans="1:11" x14ac:dyDescent="0.2">
      <c r="A54" s="77"/>
      <c r="B54" s="78"/>
      <c r="C54" s="78"/>
      <c r="D54" s="78"/>
      <c r="E54" s="78"/>
      <c r="F54" s="78"/>
      <c r="G54" s="78"/>
      <c r="H54" s="78"/>
      <c r="I54" s="17"/>
      <c r="J54" s="17"/>
      <c r="K54" s="18"/>
    </row>
    <row r="55" spans="1:11" x14ac:dyDescent="0.2">
      <c r="A55" s="77"/>
      <c r="B55" s="78"/>
      <c r="C55" s="78"/>
      <c r="D55" s="78"/>
      <c r="E55" s="78"/>
      <c r="F55" s="78"/>
      <c r="G55" s="78"/>
      <c r="H55" s="78"/>
      <c r="I55" s="17"/>
      <c r="J55" s="17"/>
      <c r="K55" s="18"/>
    </row>
    <row r="56" spans="1:11" x14ac:dyDescent="0.2">
      <c r="A56" s="77"/>
      <c r="B56" s="78"/>
      <c r="C56" s="78"/>
      <c r="D56" s="78"/>
      <c r="E56" s="78"/>
      <c r="F56" s="78"/>
      <c r="G56" s="78"/>
      <c r="H56" s="78"/>
      <c r="I56" s="17"/>
      <c r="J56" s="17"/>
      <c r="K56" s="18"/>
    </row>
    <row r="57" spans="1:11" ht="16" thickBot="1" x14ac:dyDescent="0.25">
      <c r="A57" s="79"/>
      <c r="B57" s="80"/>
      <c r="C57" s="80"/>
      <c r="D57" s="80"/>
      <c r="E57" s="80"/>
      <c r="F57" s="80"/>
      <c r="G57" s="80"/>
      <c r="H57" s="80"/>
      <c r="I57" s="19"/>
      <c r="J57" s="19"/>
      <c r="K57" s="20"/>
    </row>
  </sheetData>
  <mergeCells count="114">
    <mergeCell ref="E7:F7"/>
    <mergeCell ref="G7:H7"/>
    <mergeCell ref="A24:B25"/>
    <mergeCell ref="G24:H25"/>
    <mergeCell ref="E25:F25"/>
    <mergeCell ref="G20:H20"/>
    <mergeCell ref="E14:F14"/>
    <mergeCell ref="E15:F15"/>
    <mergeCell ref="E16:F16"/>
    <mergeCell ref="E17:F17"/>
    <mergeCell ref="E18:F18"/>
    <mergeCell ref="E19:F19"/>
    <mergeCell ref="C24:D24"/>
    <mergeCell ref="C25:D25"/>
    <mergeCell ref="E20:F20"/>
    <mergeCell ref="G19:H19"/>
    <mergeCell ref="G15:H15"/>
    <mergeCell ref="G16:H16"/>
    <mergeCell ref="G17:H17"/>
    <mergeCell ref="G14:H14"/>
    <mergeCell ref="E10:F10"/>
    <mergeCell ref="A13:C13"/>
    <mergeCell ref="A11:C11"/>
    <mergeCell ref="B46:K46"/>
    <mergeCell ref="B47:K47"/>
    <mergeCell ref="J28:K28"/>
    <mergeCell ref="A26:H26"/>
    <mergeCell ref="J26:K27"/>
    <mergeCell ref="I26:I27"/>
    <mergeCell ref="B35:K35"/>
    <mergeCell ref="B36:K36"/>
    <mergeCell ref="B37:K37"/>
    <mergeCell ref="B38:K38"/>
    <mergeCell ref="B39:K39"/>
    <mergeCell ref="A20:C20"/>
    <mergeCell ref="J20:K20"/>
    <mergeCell ref="J24:K24"/>
    <mergeCell ref="J25:K25"/>
    <mergeCell ref="E24:F24"/>
    <mergeCell ref="J21:K21"/>
    <mergeCell ref="J29:K29"/>
    <mergeCell ref="B44:K44"/>
    <mergeCell ref="B45:K45"/>
    <mergeCell ref="J22:K23"/>
    <mergeCell ref="I22:I23"/>
    <mergeCell ref="A21:H23"/>
    <mergeCell ref="J11:K11"/>
    <mergeCell ref="A12:C12"/>
    <mergeCell ref="J12:K12"/>
    <mergeCell ref="E11:F11"/>
    <mergeCell ref="G11:H11"/>
    <mergeCell ref="E12:F12"/>
    <mergeCell ref="G12:H12"/>
    <mergeCell ref="A50:H57"/>
    <mergeCell ref="B31:K31"/>
    <mergeCell ref="B32:K32"/>
    <mergeCell ref="B33:K33"/>
    <mergeCell ref="B40:K40"/>
    <mergeCell ref="A41:K41"/>
    <mergeCell ref="B42:K42"/>
    <mergeCell ref="B43:K43"/>
    <mergeCell ref="B48:K48"/>
    <mergeCell ref="A49:K49"/>
    <mergeCell ref="B34:K34"/>
    <mergeCell ref="J13:K13"/>
    <mergeCell ref="A14:C14"/>
    <mergeCell ref="J14:K14"/>
    <mergeCell ref="E13:F13"/>
    <mergeCell ref="G13:H13"/>
    <mergeCell ref="A30:K30"/>
    <mergeCell ref="A7:C7"/>
    <mergeCell ref="J7:K7"/>
    <mergeCell ref="A19:C19"/>
    <mergeCell ref="J19:K19"/>
    <mergeCell ref="A8:C8"/>
    <mergeCell ref="J8:K8"/>
    <mergeCell ref="A15:C15"/>
    <mergeCell ref="J15:K15"/>
    <mergeCell ref="A16:C16"/>
    <mergeCell ref="J16:K16"/>
    <mergeCell ref="A17:C17"/>
    <mergeCell ref="J17:K17"/>
    <mergeCell ref="A18:C18"/>
    <mergeCell ref="J18:K18"/>
    <mergeCell ref="G18:H18"/>
    <mergeCell ref="A9:C9"/>
    <mergeCell ref="J9:K9"/>
    <mergeCell ref="A10:C10"/>
    <mergeCell ref="J10:K10"/>
    <mergeCell ref="G10:H10"/>
    <mergeCell ref="E8:F8"/>
    <mergeCell ref="G8:H8"/>
    <mergeCell ref="E9:F9"/>
    <mergeCell ref="G9:H9"/>
    <mergeCell ref="A6:C6"/>
    <mergeCell ref="J6:K6"/>
    <mergeCell ref="A4:C4"/>
    <mergeCell ref="J4:K4"/>
    <mergeCell ref="A5:C5"/>
    <mergeCell ref="J5:K5"/>
    <mergeCell ref="A1:C1"/>
    <mergeCell ref="D1:K1"/>
    <mergeCell ref="A2:H2"/>
    <mergeCell ref="J2:K2"/>
    <mergeCell ref="A3:C3"/>
    <mergeCell ref="J3:K3"/>
    <mergeCell ref="E6:F6"/>
    <mergeCell ref="E5:F5"/>
    <mergeCell ref="E4:F4"/>
    <mergeCell ref="E3:F3"/>
    <mergeCell ref="G6:H6"/>
    <mergeCell ref="G5:H5"/>
    <mergeCell ref="G4:H4"/>
    <mergeCell ref="G3:H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0F63-156B-40AF-9EE5-160A118224A1}">
  <sheetPr>
    <pageSetUpPr fitToPage="1"/>
  </sheetPr>
  <dimension ref="A1:M57"/>
  <sheetViews>
    <sheetView showGridLines="0" zoomScale="150" zoomScaleNormal="150" workbookViewId="0">
      <selection activeCell="D1" sqref="D1:K1"/>
    </sheetView>
  </sheetViews>
  <sheetFormatPr baseColWidth="10" defaultColWidth="8.83203125" defaultRowHeight="15" x14ac:dyDescent="0.2"/>
  <cols>
    <col min="7" max="8" width="9.33203125" customWidth="1"/>
    <col min="9" max="9" width="24.33203125" customWidth="1"/>
  </cols>
  <sheetData>
    <row r="1" spans="1:11" ht="64.25" customHeight="1" x14ac:dyDescent="0.2">
      <c r="A1" s="52" t="s">
        <v>0</v>
      </c>
      <c r="B1" s="53"/>
      <c r="C1" s="54"/>
      <c r="D1" s="55" t="s">
        <v>40</v>
      </c>
      <c r="E1" s="56"/>
      <c r="F1" s="56"/>
      <c r="G1" s="56"/>
      <c r="H1" s="56"/>
      <c r="I1" s="56"/>
      <c r="J1" s="56"/>
      <c r="K1" s="57"/>
    </row>
    <row r="2" spans="1:11" x14ac:dyDescent="0.2">
      <c r="A2" s="58"/>
      <c r="B2" s="59"/>
      <c r="C2" s="59"/>
      <c r="D2" s="59"/>
      <c r="E2" s="59"/>
      <c r="F2" s="59"/>
      <c r="G2" s="59"/>
      <c r="H2" s="60"/>
      <c r="I2" s="1" t="s">
        <v>1</v>
      </c>
      <c r="J2" s="61" t="s">
        <v>2</v>
      </c>
      <c r="K2" s="62"/>
    </row>
    <row r="3" spans="1:11" ht="22.5" customHeight="1" x14ac:dyDescent="0.2">
      <c r="A3" s="63" t="s">
        <v>3</v>
      </c>
      <c r="B3" s="64"/>
      <c r="C3" s="65"/>
      <c r="D3" s="26" t="s">
        <v>57</v>
      </c>
      <c r="E3" s="69" t="s">
        <v>54</v>
      </c>
      <c r="F3" s="70"/>
      <c r="G3" s="66" t="s">
        <v>55</v>
      </c>
      <c r="H3" s="74"/>
      <c r="I3" s="2" t="s">
        <v>56</v>
      </c>
      <c r="J3" s="66" t="s">
        <v>4</v>
      </c>
      <c r="K3" s="67"/>
    </row>
    <row r="4" spans="1:11" ht="15" customHeight="1" x14ac:dyDescent="0.2">
      <c r="A4" s="48" t="s">
        <v>41</v>
      </c>
      <c r="B4" s="49"/>
      <c r="C4" s="49"/>
      <c r="D4" s="36" t="s">
        <v>5</v>
      </c>
      <c r="E4" s="68">
        <v>1</v>
      </c>
      <c r="F4" s="68"/>
      <c r="G4" s="73">
        <v>27.99</v>
      </c>
      <c r="H4" s="73"/>
      <c r="I4" s="37">
        <v>0.4</v>
      </c>
      <c r="J4" s="50">
        <f t="shared" ref="J4:J13" si="0">IF(ISERROR(G4/E4*I4),"",G4/E4*I4)</f>
        <v>11.196</v>
      </c>
      <c r="K4" s="51"/>
    </row>
    <row r="5" spans="1:11" ht="15" customHeight="1" x14ac:dyDescent="0.2">
      <c r="A5" s="48" t="s">
        <v>42</v>
      </c>
      <c r="B5" s="49"/>
      <c r="C5" s="49"/>
      <c r="D5" s="36" t="s">
        <v>5</v>
      </c>
      <c r="E5" s="68">
        <v>0.2</v>
      </c>
      <c r="F5" s="68"/>
      <c r="G5" s="73">
        <v>2.4900000000000002</v>
      </c>
      <c r="H5" s="73"/>
      <c r="I5" s="37">
        <v>0.08</v>
      </c>
      <c r="J5" s="50">
        <f t="shared" si="0"/>
        <v>0.99600000000000011</v>
      </c>
      <c r="K5" s="51"/>
    </row>
    <row r="6" spans="1:11" x14ac:dyDescent="0.2">
      <c r="A6" s="48" t="s">
        <v>43</v>
      </c>
      <c r="B6" s="49"/>
      <c r="C6" s="49"/>
      <c r="D6" s="36" t="s">
        <v>5</v>
      </c>
      <c r="E6" s="68">
        <v>1</v>
      </c>
      <c r="F6" s="68"/>
      <c r="G6" s="73">
        <v>12.59</v>
      </c>
      <c r="H6" s="73"/>
      <c r="I6" s="37">
        <v>0.13</v>
      </c>
      <c r="J6" s="50">
        <f t="shared" si="0"/>
        <v>1.6367</v>
      </c>
      <c r="K6" s="51"/>
    </row>
    <row r="7" spans="1:11" x14ac:dyDescent="0.2">
      <c r="A7" s="48" t="s">
        <v>44</v>
      </c>
      <c r="B7" s="49"/>
      <c r="C7" s="49"/>
      <c r="D7" s="36" t="s">
        <v>5</v>
      </c>
      <c r="E7" s="68">
        <v>2.4E-2</v>
      </c>
      <c r="F7" s="68"/>
      <c r="G7" s="73">
        <v>4.66</v>
      </c>
      <c r="H7" s="73"/>
      <c r="I7" s="37">
        <v>5.0000000000000001E-3</v>
      </c>
      <c r="J7" s="50">
        <f t="shared" si="0"/>
        <v>0.97083333333333333</v>
      </c>
      <c r="K7" s="51"/>
    </row>
    <row r="8" spans="1:11" x14ac:dyDescent="0.2">
      <c r="A8" s="48" t="s">
        <v>45</v>
      </c>
      <c r="B8" s="49"/>
      <c r="C8" s="49"/>
      <c r="D8" s="36" t="s">
        <v>5</v>
      </c>
      <c r="E8" s="68">
        <v>1</v>
      </c>
      <c r="F8" s="68"/>
      <c r="G8" s="73">
        <v>0</v>
      </c>
      <c r="H8" s="73"/>
      <c r="I8" s="37">
        <v>1.4999999999999999E-2</v>
      </c>
      <c r="J8" s="50">
        <f t="shared" si="0"/>
        <v>0</v>
      </c>
      <c r="K8" s="51"/>
    </row>
    <row r="9" spans="1:11" x14ac:dyDescent="0.2">
      <c r="A9" s="48"/>
      <c r="B9" s="49"/>
      <c r="C9" s="49"/>
      <c r="D9" s="36"/>
      <c r="E9" s="68"/>
      <c r="F9" s="68"/>
      <c r="G9" s="73"/>
      <c r="H9" s="73"/>
      <c r="I9" s="37"/>
      <c r="J9" s="50" t="str">
        <f t="shared" si="0"/>
        <v/>
      </c>
      <c r="K9" s="51"/>
    </row>
    <row r="10" spans="1:11" x14ac:dyDescent="0.2">
      <c r="A10" s="48"/>
      <c r="B10" s="49"/>
      <c r="C10" s="49"/>
      <c r="D10" s="36"/>
      <c r="E10" s="68"/>
      <c r="F10" s="68"/>
      <c r="G10" s="71"/>
      <c r="H10" s="72"/>
      <c r="I10" s="37"/>
      <c r="J10" s="50" t="str">
        <f t="shared" si="0"/>
        <v/>
      </c>
      <c r="K10" s="51"/>
    </row>
    <row r="11" spans="1:11" x14ac:dyDescent="0.2">
      <c r="A11" s="48"/>
      <c r="B11" s="49"/>
      <c r="C11" s="49"/>
      <c r="D11" s="36"/>
      <c r="E11" s="68"/>
      <c r="F11" s="68"/>
      <c r="G11" s="71"/>
      <c r="H11" s="72"/>
      <c r="I11" s="37"/>
      <c r="J11" s="50" t="str">
        <f t="shared" si="0"/>
        <v/>
      </c>
      <c r="K11" s="51"/>
    </row>
    <row r="12" spans="1:11" x14ac:dyDescent="0.2">
      <c r="A12" s="48"/>
      <c r="B12" s="49"/>
      <c r="C12" s="49"/>
      <c r="D12" s="36"/>
      <c r="E12" s="68"/>
      <c r="F12" s="68"/>
      <c r="G12" s="71"/>
      <c r="H12" s="72"/>
      <c r="I12" s="37"/>
      <c r="J12" s="50" t="str">
        <f t="shared" si="0"/>
        <v/>
      </c>
      <c r="K12" s="51"/>
    </row>
    <row r="13" spans="1:11" x14ac:dyDescent="0.2">
      <c r="A13" s="48"/>
      <c r="B13" s="49"/>
      <c r="C13" s="49"/>
      <c r="D13" s="36"/>
      <c r="E13" s="68"/>
      <c r="F13" s="68"/>
      <c r="G13" s="71"/>
      <c r="H13" s="72"/>
      <c r="I13" s="37"/>
      <c r="J13" s="50" t="str">
        <f t="shared" si="0"/>
        <v/>
      </c>
      <c r="K13" s="51"/>
    </row>
    <row r="14" spans="1:11" x14ac:dyDescent="0.2">
      <c r="A14" s="48"/>
      <c r="B14" s="49"/>
      <c r="C14" s="49"/>
      <c r="D14" s="36"/>
      <c r="E14" s="68"/>
      <c r="F14" s="68"/>
      <c r="G14" s="73"/>
      <c r="H14" s="73"/>
      <c r="I14" s="37"/>
      <c r="J14" s="50" t="str">
        <f t="shared" ref="J14:J20" si="1">IF(ISERROR(G14/E14*I14),"",G14/E14*I14)</f>
        <v/>
      </c>
      <c r="K14" s="51"/>
    </row>
    <row r="15" spans="1:11" x14ac:dyDescent="0.2">
      <c r="A15" s="48"/>
      <c r="B15" s="49"/>
      <c r="C15" s="49"/>
      <c r="D15" s="36"/>
      <c r="E15" s="68"/>
      <c r="F15" s="68"/>
      <c r="G15" s="73"/>
      <c r="H15" s="73"/>
      <c r="I15" s="37"/>
      <c r="J15" s="50" t="str">
        <f t="shared" si="1"/>
        <v/>
      </c>
      <c r="K15" s="51"/>
    </row>
    <row r="16" spans="1:11" x14ac:dyDescent="0.2">
      <c r="A16" s="48"/>
      <c r="B16" s="49"/>
      <c r="C16" s="49"/>
      <c r="D16" s="36"/>
      <c r="E16" s="68"/>
      <c r="F16" s="68"/>
      <c r="G16" s="73"/>
      <c r="H16" s="73"/>
      <c r="I16" s="37"/>
      <c r="J16" s="50" t="str">
        <f t="shared" si="1"/>
        <v/>
      </c>
      <c r="K16" s="51"/>
    </row>
    <row r="17" spans="1:13" x14ac:dyDescent="0.2">
      <c r="A17" s="48"/>
      <c r="B17" s="49"/>
      <c r="C17" s="49"/>
      <c r="D17" s="36"/>
      <c r="E17" s="68"/>
      <c r="F17" s="68"/>
      <c r="G17" s="73"/>
      <c r="H17" s="73"/>
      <c r="I17" s="37"/>
      <c r="J17" s="50" t="str">
        <f t="shared" si="1"/>
        <v/>
      </c>
      <c r="K17" s="51"/>
    </row>
    <row r="18" spans="1:13" x14ac:dyDescent="0.2">
      <c r="A18" s="48"/>
      <c r="B18" s="49"/>
      <c r="C18" s="49"/>
      <c r="D18" s="36"/>
      <c r="E18" s="68"/>
      <c r="F18" s="68"/>
      <c r="G18" s="73"/>
      <c r="H18" s="73"/>
      <c r="I18" s="37"/>
      <c r="J18" s="50" t="str">
        <f t="shared" si="1"/>
        <v/>
      </c>
      <c r="K18" s="51"/>
    </row>
    <row r="19" spans="1:13" x14ac:dyDescent="0.2">
      <c r="A19" s="48"/>
      <c r="B19" s="49"/>
      <c r="C19" s="49"/>
      <c r="D19" s="36"/>
      <c r="E19" s="68"/>
      <c r="F19" s="68"/>
      <c r="G19" s="73"/>
      <c r="H19" s="73"/>
      <c r="I19" s="37"/>
      <c r="J19" s="50" t="str">
        <f t="shared" si="1"/>
        <v/>
      </c>
      <c r="K19" s="51"/>
    </row>
    <row r="20" spans="1:13" x14ac:dyDescent="0.2">
      <c r="A20" s="48"/>
      <c r="B20" s="49"/>
      <c r="C20" s="49"/>
      <c r="D20" s="36"/>
      <c r="E20" s="68"/>
      <c r="F20" s="68"/>
      <c r="G20" s="73"/>
      <c r="H20" s="73"/>
      <c r="I20" s="37"/>
      <c r="J20" s="50" t="str">
        <f t="shared" si="1"/>
        <v/>
      </c>
      <c r="K20" s="51"/>
    </row>
    <row r="21" spans="1:13" x14ac:dyDescent="0.2">
      <c r="A21" s="109" t="s">
        <v>6</v>
      </c>
      <c r="B21" s="109"/>
      <c r="C21" s="109"/>
      <c r="D21" s="109"/>
      <c r="E21" s="109"/>
      <c r="F21" s="109"/>
      <c r="G21" s="109"/>
      <c r="H21" s="110"/>
      <c r="I21" s="3" t="s">
        <v>87</v>
      </c>
      <c r="J21" s="92">
        <f>SUMIF(D4:D20,"KG",I4:I20)</f>
        <v>0.63000000000000012</v>
      </c>
      <c r="K21" s="93"/>
      <c r="L21" s="23"/>
      <c r="M21" s="23"/>
    </row>
    <row r="22" spans="1:13" ht="15" customHeight="1" x14ac:dyDescent="0.2">
      <c r="A22" s="113"/>
      <c r="B22" s="113"/>
      <c r="C22" s="113"/>
      <c r="D22" s="113"/>
      <c r="E22" s="113"/>
      <c r="F22" s="113"/>
      <c r="G22" s="113"/>
      <c r="H22" s="114"/>
      <c r="I22" s="117" t="s">
        <v>86</v>
      </c>
      <c r="J22" s="119">
        <f>J21</f>
        <v>0.63000000000000012</v>
      </c>
      <c r="K22" s="120"/>
      <c r="L22" s="23"/>
      <c r="M22" s="23"/>
    </row>
    <row r="23" spans="1:13" x14ac:dyDescent="0.2">
      <c r="A23" s="115"/>
      <c r="B23" s="115"/>
      <c r="C23" s="115"/>
      <c r="D23" s="115"/>
      <c r="E23" s="115"/>
      <c r="F23" s="115"/>
      <c r="G23" s="115"/>
      <c r="H23" s="116"/>
      <c r="I23" s="118"/>
      <c r="J23" s="121"/>
      <c r="K23" s="122"/>
      <c r="L23" s="23"/>
      <c r="M23" s="23"/>
    </row>
    <row r="24" spans="1:13" ht="18" customHeight="1" x14ac:dyDescent="0.2">
      <c r="A24" s="105" t="s">
        <v>59</v>
      </c>
      <c r="B24" s="105"/>
      <c r="C24" s="107" t="s">
        <v>7</v>
      </c>
      <c r="D24" s="107"/>
      <c r="E24" s="91">
        <f>SUM(J4:K20)</f>
        <v>14.799533333333333</v>
      </c>
      <c r="F24" s="91"/>
      <c r="G24" s="106" t="s">
        <v>84</v>
      </c>
      <c r="H24" s="106"/>
      <c r="I24" s="27" t="s">
        <v>7</v>
      </c>
      <c r="J24" s="89">
        <f>E24/(1-'PÁGINA INICIAL'!$B$22)</f>
        <v>22.575559322033897</v>
      </c>
      <c r="K24" s="90"/>
    </row>
    <row r="25" spans="1:13" ht="18" customHeight="1" x14ac:dyDescent="0.2">
      <c r="A25" s="105"/>
      <c r="B25" s="105"/>
      <c r="C25" s="107" t="s">
        <v>58</v>
      </c>
      <c r="D25" s="107"/>
      <c r="E25" s="91">
        <f>E24*1/J22</f>
        <v>23.491322751322745</v>
      </c>
      <c r="F25" s="91"/>
      <c r="G25" s="106"/>
      <c r="H25" s="106"/>
      <c r="I25" s="27" t="s">
        <v>24</v>
      </c>
      <c r="J25" s="89">
        <f>J24*1/J22</f>
        <v>35.834221146085547</v>
      </c>
      <c r="K25" s="90"/>
    </row>
    <row r="26" spans="1:13" x14ac:dyDescent="0.2">
      <c r="A26" s="98" t="s">
        <v>27</v>
      </c>
      <c r="B26" s="99"/>
      <c r="C26" s="99"/>
      <c r="D26" s="99"/>
      <c r="E26" s="99"/>
      <c r="F26" s="99"/>
      <c r="G26" s="99"/>
      <c r="H26" s="100"/>
      <c r="I26" s="111" t="s">
        <v>25</v>
      </c>
      <c r="J26" s="101"/>
      <c r="K26" s="102"/>
    </row>
    <row r="27" spans="1:13" x14ac:dyDescent="0.2">
      <c r="A27" s="24">
        <v>0.1</v>
      </c>
      <c r="B27" s="14">
        <v>0.2</v>
      </c>
      <c r="C27" s="15">
        <v>0.3</v>
      </c>
      <c r="D27" s="15">
        <v>0.4</v>
      </c>
      <c r="E27" s="15">
        <v>0.5</v>
      </c>
      <c r="F27" s="15">
        <v>0.6</v>
      </c>
      <c r="G27" s="16">
        <v>0.7</v>
      </c>
      <c r="H27" s="16">
        <v>0.8</v>
      </c>
      <c r="I27" s="112"/>
      <c r="J27" s="103"/>
      <c r="K27" s="104"/>
    </row>
    <row r="28" spans="1:13" x14ac:dyDescent="0.2">
      <c r="A28" s="38">
        <f t="shared" ref="A28:H28" si="2">$J$24*(1+A27)</f>
        <v>24.833115254237288</v>
      </c>
      <c r="B28" s="38">
        <f t="shared" si="2"/>
        <v>27.090671186440677</v>
      </c>
      <c r="C28" s="38">
        <f t="shared" si="2"/>
        <v>29.348227118644065</v>
      </c>
      <c r="D28" s="38">
        <f t="shared" si="2"/>
        <v>31.605783050847453</v>
      </c>
      <c r="E28" s="38">
        <f t="shared" si="2"/>
        <v>33.863338983050845</v>
      </c>
      <c r="F28" s="38">
        <f t="shared" si="2"/>
        <v>36.120894915254233</v>
      </c>
      <c r="G28" s="38">
        <f t="shared" si="2"/>
        <v>38.378450847457621</v>
      </c>
      <c r="H28" s="38">
        <f t="shared" si="2"/>
        <v>40.636006779661017</v>
      </c>
      <c r="I28" s="13" t="s">
        <v>26</v>
      </c>
      <c r="J28" s="96" t="str">
        <f>IF(OR(J26="",J26=0),"",J26/J24-1)</f>
        <v/>
      </c>
      <c r="K28" s="97"/>
    </row>
    <row r="29" spans="1:13" x14ac:dyDescent="0.2">
      <c r="A29" s="41"/>
      <c r="B29" s="42"/>
      <c r="C29" s="42"/>
      <c r="D29" s="42"/>
      <c r="E29" s="42"/>
      <c r="F29" s="42"/>
      <c r="G29" s="42"/>
      <c r="H29" s="42"/>
      <c r="I29" s="13" t="s">
        <v>85</v>
      </c>
      <c r="J29" s="94" t="str">
        <f>IF(OR(J26="",J26=0),"",J26-J24)</f>
        <v/>
      </c>
      <c r="K29" s="95"/>
    </row>
    <row r="30" spans="1:13" x14ac:dyDescent="0.2">
      <c r="A30" s="83" t="s">
        <v>8</v>
      </c>
      <c r="B30" s="84"/>
      <c r="C30" s="84"/>
      <c r="D30" s="84"/>
      <c r="E30" s="84"/>
      <c r="F30" s="84"/>
      <c r="G30" s="84"/>
      <c r="H30" s="84"/>
      <c r="I30" s="84"/>
      <c r="J30" s="84"/>
      <c r="K30" s="85"/>
    </row>
    <row r="31" spans="1:13" x14ac:dyDescent="0.2">
      <c r="A31" s="25">
        <v>1</v>
      </c>
      <c r="B31" s="81"/>
      <c r="C31" s="81"/>
      <c r="D31" s="81"/>
      <c r="E31" s="81"/>
      <c r="F31" s="81"/>
      <c r="G31" s="81"/>
      <c r="H31" s="81"/>
      <c r="I31" s="81"/>
      <c r="J31" s="81"/>
      <c r="K31" s="82"/>
    </row>
    <row r="32" spans="1:13" x14ac:dyDescent="0.2">
      <c r="A32" s="25">
        <f>A31+1</f>
        <v>2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</row>
    <row r="33" spans="1:11" x14ac:dyDescent="0.2">
      <c r="A33" s="25">
        <f t="shared" ref="A33:A40" si="3">A32+1</f>
        <v>3</v>
      </c>
      <c r="B33" s="81"/>
      <c r="C33" s="81"/>
      <c r="D33" s="81"/>
      <c r="E33" s="81"/>
      <c r="F33" s="81"/>
      <c r="G33" s="81"/>
      <c r="H33" s="81"/>
      <c r="I33" s="81"/>
      <c r="J33" s="81"/>
      <c r="K33" s="82"/>
    </row>
    <row r="34" spans="1:11" x14ac:dyDescent="0.2">
      <c r="A34" s="25">
        <f t="shared" si="3"/>
        <v>4</v>
      </c>
      <c r="B34" s="81"/>
      <c r="C34" s="81"/>
      <c r="D34" s="81"/>
      <c r="E34" s="81"/>
      <c r="F34" s="81"/>
      <c r="G34" s="81"/>
      <c r="H34" s="81"/>
      <c r="I34" s="81"/>
      <c r="J34" s="81"/>
      <c r="K34" s="82"/>
    </row>
    <row r="35" spans="1:11" x14ac:dyDescent="0.2">
      <c r="A35" s="25">
        <f t="shared" si="3"/>
        <v>5</v>
      </c>
      <c r="B35" s="81"/>
      <c r="C35" s="81"/>
      <c r="D35" s="81"/>
      <c r="E35" s="81"/>
      <c r="F35" s="81"/>
      <c r="G35" s="81"/>
      <c r="H35" s="81"/>
      <c r="I35" s="81"/>
      <c r="J35" s="81"/>
      <c r="K35" s="82"/>
    </row>
    <row r="36" spans="1:11" x14ac:dyDescent="0.2">
      <c r="A36" s="25">
        <f t="shared" si="3"/>
        <v>6</v>
      </c>
      <c r="B36" s="81"/>
      <c r="C36" s="81"/>
      <c r="D36" s="81"/>
      <c r="E36" s="81"/>
      <c r="F36" s="81"/>
      <c r="G36" s="81"/>
      <c r="H36" s="81"/>
      <c r="I36" s="81"/>
      <c r="J36" s="81"/>
      <c r="K36" s="82"/>
    </row>
    <row r="37" spans="1:11" x14ac:dyDescent="0.2">
      <c r="A37" s="25">
        <f t="shared" si="3"/>
        <v>7</v>
      </c>
      <c r="B37" s="81"/>
      <c r="C37" s="81"/>
      <c r="D37" s="81"/>
      <c r="E37" s="81"/>
      <c r="F37" s="81"/>
      <c r="G37" s="81"/>
      <c r="H37" s="81"/>
      <c r="I37" s="81"/>
      <c r="J37" s="81"/>
      <c r="K37" s="82"/>
    </row>
    <row r="38" spans="1:11" x14ac:dyDescent="0.2">
      <c r="A38" s="25">
        <f t="shared" si="3"/>
        <v>8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</row>
    <row r="39" spans="1:11" x14ac:dyDescent="0.2">
      <c r="A39" s="25">
        <f t="shared" si="3"/>
        <v>9</v>
      </c>
      <c r="B39" s="81"/>
      <c r="C39" s="81"/>
      <c r="D39" s="81"/>
      <c r="E39" s="81"/>
      <c r="F39" s="81"/>
      <c r="G39" s="81"/>
      <c r="H39" s="81"/>
      <c r="I39" s="81"/>
      <c r="J39" s="81"/>
      <c r="K39" s="82"/>
    </row>
    <row r="40" spans="1:11" x14ac:dyDescent="0.2">
      <c r="A40" s="25">
        <f t="shared" si="3"/>
        <v>10</v>
      </c>
      <c r="B40" s="81"/>
      <c r="C40" s="81"/>
      <c r="D40" s="81"/>
      <c r="E40" s="81"/>
      <c r="F40" s="81"/>
      <c r="G40" s="81"/>
      <c r="H40" s="81"/>
      <c r="I40" s="81"/>
      <c r="J40" s="81"/>
      <c r="K40" s="82"/>
    </row>
    <row r="41" spans="1:11" x14ac:dyDescent="0.2">
      <c r="A41" s="83" t="s">
        <v>9</v>
      </c>
      <c r="B41" s="84"/>
      <c r="C41" s="84"/>
      <c r="D41" s="84"/>
      <c r="E41" s="84"/>
      <c r="F41" s="84"/>
      <c r="G41" s="84"/>
      <c r="H41" s="84"/>
      <c r="I41" s="84"/>
      <c r="J41" s="84"/>
      <c r="K41" s="85"/>
    </row>
    <row r="42" spans="1:11" x14ac:dyDescent="0.2">
      <c r="A42" s="25">
        <v>1</v>
      </c>
      <c r="B42" s="81"/>
      <c r="C42" s="81"/>
      <c r="D42" s="81"/>
      <c r="E42" s="81"/>
      <c r="F42" s="81"/>
      <c r="G42" s="81"/>
      <c r="H42" s="81"/>
      <c r="I42" s="81"/>
      <c r="J42" s="81"/>
      <c r="K42" s="82"/>
    </row>
    <row r="43" spans="1:11" x14ac:dyDescent="0.2">
      <c r="A43" s="25">
        <f>A42+1</f>
        <v>2</v>
      </c>
      <c r="B43" s="81"/>
      <c r="C43" s="81"/>
      <c r="D43" s="81"/>
      <c r="E43" s="81"/>
      <c r="F43" s="81"/>
      <c r="G43" s="81"/>
      <c r="H43" s="81"/>
      <c r="I43" s="81"/>
      <c r="J43" s="81"/>
      <c r="K43" s="82"/>
    </row>
    <row r="44" spans="1:11" x14ac:dyDescent="0.2">
      <c r="A44" s="25">
        <f t="shared" ref="A44:A48" si="4">A43+1</f>
        <v>3</v>
      </c>
      <c r="B44" s="81"/>
      <c r="C44" s="81"/>
      <c r="D44" s="81"/>
      <c r="E44" s="81"/>
      <c r="F44" s="81"/>
      <c r="G44" s="81"/>
      <c r="H44" s="81"/>
      <c r="I44" s="81"/>
      <c r="J44" s="81"/>
      <c r="K44" s="82"/>
    </row>
    <row r="45" spans="1:11" x14ac:dyDescent="0.2">
      <c r="A45" s="25">
        <f t="shared" si="4"/>
        <v>4</v>
      </c>
      <c r="B45" s="81"/>
      <c r="C45" s="81"/>
      <c r="D45" s="81"/>
      <c r="E45" s="81"/>
      <c r="F45" s="81"/>
      <c r="G45" s="81"/>
      <c r="H45" s="81"/>
      <c r="I45" s="81"/>
      <c r="J45" s="81"/>
      <c r="K45" s="82"/>
    </row>
    <row r="46" spans="1:11" x14ac:dyDescent="0.2">
      <c r="A46" s="25">
        <f t="shared" si="4"/>
        <v>5</v>
      </c>
      <c r="B46" s="81"/>
      <c r="C46" s="81"/>
      <c r="D46" s="81"/>
      <c r="E46" s="81"/>
      <c r="F46" s="81"/>
      <c r="G46" s="81"/>
      <c r="H46" s="81"/>
      <c r="I46" s="81"/>
      <c r="J46" s="81"/>
      <c r="K46" s="82"/>
    </row>
    <row r="47" spans="1:11" x14ac:dyDescent="0.2">
      <c r="A47" s="25">
        <f t="shared" si="4"/>
        <v>6</v>
      </c>
      <c r="B47" s="81"/>
      <c r="C47" s="81"/>
      <c r="D47" s="81"/>
      <c r="E47" s="81"/>
      <c r="F47" s="81"/>
      <c r="G47" s="81"/>
      <c r="H47" s="81"/>
      <c r="I47" s="81"/>
      <c r="J47" s="81"/>
      <c r="K47" s="82"/>
    </row>
    <row r="48" spans="1:11" x14ac:dyDescent="0.2">
      <c r="A48" s="25">
        <f t="shared" si="4"/>
        <v>7</v>
      </c>
      <c r="B48" s="81"/>
      <c r="C48" s="81"/>
      <c r="D48" s="81"/>
      <c r="E48" s="81"/>
      <c r="F48" s="81"/>
      <c r="G48" s="81"/>
      <c r="H48" s="81"/>
      <c r="I48" s="81"/>
      <c r="J48" s="81"/>
      <c r="K48" s="82"/>
    </row>
    <row r="49" spans="1:11" x14ac:dyDescent="0.2">
      <c r="A49" s="86" t="s">
        <v>28</v>
      </c>
      <c r="B49" s="87"/>
      <c r="C49" s="87"/>
      <c r="D49" s="87"/>
      <c r="E49" s="87"/>
      <c r="F49" s="87"/>
      <c r="G49" s="87"/>
      <c r="H49" s="87"/>
      <c r="I49" s="87"/>
      <c r="J49" s="87"/>
      <c r="K49" s="88"/>
    </row>
    <row r="50" spans="1:11" x14ac:dyDescent="0.2">
      <c r="A50" s="75"/>
      <c r="B50" s="76"/>
      <c r="C50" s="76"/>
      <c r="D50" s="76"/>
      <c r="E50" s="76"/>
      <c r="F50" s="76"/>
      <c r="G50" s="76"/>
      <c r="H50" s="76"/>
      <c r="I50" s="21"/>
      <c r="J50" s="21"/>
      <c r="K50" s="22"/>
    </row>
    <row r="51" spans="1:11" x14ac:dyDescent="0.2">
      <c r="A51" s="77"/>
      <c r="B51" s="78"/>
      <c r="C51" s="78"/>
      <c r="D51" s="78"/>
      <c r="E51" s="78"/>
      <c r="F51" s="78"/>
      <c r="G51" s="78"/>
      <c r="H51" s="78"/>
      <c r="I51" s="17"/>
      <c r="J51" s="17"/>
      <c r="K51" s="18"/>
    </row>
    <row r="52" spans="1:11" x14ac:dyDescent="0.2">
      <c r="A52" s="77"/>
      <c r="B52" s="78"/>
      <c r="C52" s="78"/>
      <c r="D52" s="78"/>
      <c r="E52" s="78"/>
      <c r="F52" s="78"/>
      <c r="G52" s="78"/>
      <c r="H52" s="78"/>
      <c r="I52" s="17"/>
      <c r="J52" s="17"/>
      <c r="K52" s="18"/>
    </row>
    <row r="53" spans="1:11" x14ac:dyDescent="0.2">
      <c r="A53" s="77"/>
      <c r="B53" s="78"/>
      <c r="C53" s="78"/>
      <c r="D53" s="78"/>
      <c r="E53" s="78"/>
      <c r="F53" s="78"/>
      <c r="G53" s="78"/>
      <c r="H53" s="78"/>
      <c r="I53" s="17"/>
      <c r="J53" s="17"/>
      <c r="K53" s="18"/>
    </row>
    <row r="54" spans="1:11" x14ac:dyDescent="0.2">
      <c r="A54" s="77"/>
      <c r="B54" s="78"/>
      <c r="C54" s="78"/>
      <c r="D54" s="78"/>
      <c r="E54" s="78"/>
      <c r="F54" s="78"/>
      <c r="G54" s="78"/>
      <c r="H54" s="78"/>
      <c r="I54" s="17"/>
      <c r="J54" s="17"/>
      <c r="K54" s="18"/>
    </row>
    <row r="55" spans="1:11" x14ac:dyDescent="0.2">
      <c r="A55" s="77"/>
      <c r="B55" s="78"/>
      <c r="C55" s="78"/>
      <c r="D55" s="78"/>
      <c r="E55" s="78"/>
      <c r="F55" s="78"/>
      <c r="G55" s="78"/>
      <c r="H55" s="78"/>
      <c r="I55" s="17"/>
      <c r="J55" s="17"/>
      <c r="K55" s="18"/>
    </row>
    <row r="56" spans="1:11" x14ac:dyDescent="0.2">
      <c r="A56" s="77"/>
      <c r="B56" s="78"/>
      <c r="C56" s="78"/>
      <c r="D56" s="78"/>
      <c r="E56" s="78"/>
      <c r="F56" s="78"/>
      <c r="G56" s="78"/>
      <c r="H56" s="78"/>
      <c r="I56" s="17"/>
      <c r="J56" s="17"/>
      <c r="K56" s="18"/>
    </row>
    <row r="57" spans="1:11" ht="16" thickBot="1" x14ac:dyDescent="0.25">
      <c r="A57" s="79"/>
      <c r="B57" s="80"/>
      <c r="C57" s="80"/>
      <c r="D57" s="80"/>
      <c r="E57" s="80"/>
      <c r="F57" s="80"/>
      <c r="G57" s="80"/>
      <c r="H57" s="80"/>
      <c r="I57" s="19"/>
      <c r="J57" s="19"/>
      <c r="K57" s="20"/>
    </row>
  </sheetData>
  <mergeCells count="114">
    <mergeCell ref="A50:H57"/>
    <mergeCell ref="B44:K44"/>
    <mergeCell ref="B45:K45"/>
    <mergeCell ref="B46:K46"/>
    <mergeCell ref="B47:K47"/>
    <mergeCell ref="B48:K48"/>
    <mergeCell ref="A49:K49"/>
    <mergeCell ref="B38:K38"/>
    <mergeCell ref="B39:K39"/>
    <mergeCell ref="B40:K40"/>
    <mergeCell ref="A41:K41"/>
    <mergeCell ref="B42:K42"/>
    <mergeCell ref="B43:K43"/>
    <mergeCell ref="B32:K32"/>
    <mergeCell ref="B33:K33"/>
    <mergeCell ref="B34:K34"/>
    <mergeCell ref="B35:K35"/>
    <mergeCell ref="B36:K36"/>
    <mergeCell ref="B37:K37"/>
    <mergeCell ref="A26:H26"/>
    <mergeCell ref="I26:I27"/>
    <mergeCell ref="J26:K27"/>
    <mergeCell ref="J28:K28"/>
    <mergeCell ref="A30:K30"/>
    <mergeCell ref="B31:K31"/>
    <mergeCell ref="A24:B25"/>
    <mergeCell ref="C24:D24"/>
    <mergeCell ref="E24:F24"/>
    <mergeCell ref="G24:H25"/>
    <mergeCell ref="J24:K24"/>
    <mergeCell ref="C25:D25"/>
    <mergeCell ref="E25:F25"/>
    <mergeCell ref="J25:K25"/>
    <mergeCell ref="A20:C20"/>
    <mergeCell ref="E20:F20"/>
    <mergeCell ref="G20:H20"/>
    <mergeCell ref="J20:K20"/>
    <mergeCell ref="J21:K21"/>
    <mergeCell ref="A21:H23"/>
    <mergeCell ref="I22:I23"/>
    <mergeCell ref="J22:K23"/>
    <mergeCell ref="A18:C18"/>
    <mergeCell ref="E18:F18"/>
    <mergeCell ref="G18:H18"/>
    <mergeCell ref="J18:K18"/>
    <mergeCell ref="A19:C19"/>
    <mergeCell ref="E19:F19"/>
    <mergeCell ref="G19:H19"/>
    <mergeCell ref="J19:K19"/>
    <mergeCell ref="A16:C16"/>
    <mergeCell ref="E16:F16"/>
    <mergeCell ref="G16:H16"/>
    <mergeCell ref="J16:K16"/>
    <mergeCell ref="A17:C17"/>
    <mergeCell ref="E17:F17"/>
    <mergeCell ref="G17:H17"/>
    <mergeCell ref="J17:K17"/>
    <mergeCell ref="A14:C14"/>
    <mergeCell ref="E14:F14"/>
    <mergeCell ref="G14:H14"/>
    <mergeCell ref="J14:K14"/>
    <mergeCell ref="A15:C15"/>
    <mergeCell ref="E15:F15"/>
    <mergeCell ref="G15:H15"/>
    <mergeCell ref="J15:K15"/>
    <mergeCell ref="A12:C12"/>
    <mergeCell ref="E12:F12"/>
    <mergeCell ref="G12:H12"/>
    <mergeCell ref="J12:K12"/>
    <mergeCell ref="A13:C13"/>
    <mergeCell ref="E13:F13"/>
    <mergeCell ref="G13:H13"/>
    <mergeCell ref="J13:K13"/>
    <mergeCell ref="J5:K5"/>
    <mergeCell ref="A10:C10"/>
    <mergeCell ref="E10:F10"/>
    <mergeCell ref="G10:H10"/>
    <mergeCell ref="J10:K10"/>
    <mergeCell ref="A11:C11"/>
    <mergeCell ref="E11:F11"/>
    <mergeCell ref="G11:H11"/>
    <mergeCell ref="J11:K11"/>
    <mergeCell ref="A8:C8"/>
    <mergeCell ref="E8:F8"/>
    <mergeCell ref="G8:H8"/>
    <mergeCell ref="J8:K8"/>
    <mergeCell ref="A9:C9"/>
    <mergeCell ref="E9:F9"/>
    <mergeCell ref="G9:H9"/>
    <mergeCell ref="J9:K9"/>
    <mergeCell ref="A1:C1"/>
    <mergeCell ref="D1:K1"/>
    <mergeCell ref="A2:H2"/>
    <mergeCell ref="J2:K2"/>
    <mergeCell ref="A3:C3"/>
    <mergeCell ref="E3:F3"/>
    <mergeCell ref="G3:H3"/>
    <mergeCell ref="J3:K3"/>
    <mergeCell ref="J29:K29"/>
    <mergeCell ref="A6:C6"/>
    <mergeCell ref="E6:F6"/>
    <mergeCell ref="G6:H6"/>
    <mergeCell ref="J6:K6"/>
    <mergeCell ref="A7:C7"/>
    <mergeCell ref="E7:F7"/>
    <mergeCell ref="G7:H7"/>
    <mergeCell ref="J7:K7"/>
    <mergeCell ref="A4:C4"/>
    <mergeCell ref="E4:F4"/>
    <mergeCell ref="G4:H4"/>
    <mergeCell ref="J4:K4"/>
    <mergeCell ref="A5:C5"/>
    <mergeCell ref="E5:F5"/>
    <mergeCell ref="G5:H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3D81-F5C0-42B7-9983-700D1C8F9024}">
  <sheetPr>
    <pageSetUpPr fitToPage="1"/>
  </sheetPr>
  <dimension ref="A1:M57"/>
  <sheetViews>
    <sheetView showGridLines="0" zoomScale="150" zoomScaleNormal="150" workbookViewId="0">
      <selection activeCell="D1" sqref="D1:K1"/>
    </sheetView>
  </sheetViews>
  <sheetFormatPr baseColWidth="10" defaultColWidth="8.83203125" defaultRowHeight="15" x14ac:dyDescent="0.2"/>
  <cols>
    <col min="7" max="8" width="9.33203125" customWidth="1"/>
    <col min="9" max="9" width="24.33203125" customWidth="1"/>
  </cols>
  <sheetData>
    <row r="1" spans="1:11" ht="64.25" customHeight="1" x14ac:dyDescent="0.2">
      <c r="A1" s="52" t="s">
        <v>0</v>
      </c>
      <c r="B1" s="53"/>
      <c r="C1" s="54"/>
      <c r="D1" s="55" t="s">
        <v>46</v>
      </c>
      <c r="E1" s="56"/>
      <c r="F1" s="56"/>
      <c r="G1" s="56"/>
      <c r="H1" s="56"/>
      <c r="I1" s="56"/>
      <c r="J1" s="56"/>
      <c r="K1" s="57"/>
    </row>
    <row r="2" spans="1:11" x14ac:dyDescent="0.2">
      <c r="A2" s="58"/>
      <c r="B2" s="59"/>
      <c r="C2" s="59"/>
      <c r="D2" s="59"/>
      <c r="E2" s="59"/>
      <c r="F2" s="59"/>
      <c r="G2" s="59"/>
      <c r="H2" s="60"/>
      <c r="I2" s="1" t="s">
        <v>1</v>
      </c>
      <c r="J2" s="61" t="s">
        <v>2</v>
      </c>
      <c r="K2" s="62"/>
    </row>
    <row r="3" spans="1:11" ht="22.5" customHeight="1" x14ac:dyDescent="0.2">
      <c r="A3" s="63" t="s">
        <v>3</v>
      </c>
      <c r="B3" s="64"/>
      <c r="C3" s="65"/>
      <c r="D3" s="26" t="s">
        <v>57</v>
      </c>
      <c r="E3" s="69" t="s">
        <v>54</v>
      </c>
      <c r="F3" s="70"/>
      <c r="G3" s="66" t="s">
        <v>55</v>
      </c>
      <c r="H3" s="74"/>
      <c r="I3" s="2" t="s">
        <v>56</v>
      </c>
      <c r="J3" s="66" t="s">
        <v>4</v>
      </c>
      <c r="K3" s="67"/>
    </row>
    <row r="4" spans="1:11" ht="15" customHeight="1" x14ac:dyDescent="0.2">
      <c r="A4" s="48" t="s">
        <v>47</v>
      </c>
      <c r="B4" s="49"/>
      <c r="C4" s="49"/>
      <c r="D4" s="36" t="s">
        <v>5</v>
      </c>
      <c r="E4" s="68">
        <v>1</v>
      </c>
      <c r="F4" s="68"/>
      <c r="G4" s="73">
        <v>7.54</v>
      </c>
      <c r="H4" s="73"/>
      <c r="I4" s="37">
        <v>0.16</v>
      </c>
      <c r="J4" s="50">
        <f t="shared" ref="J4:J13" si="0">IF(ISERROR(G4/E4*I4),"",G4/E4*I4)</f>
        <v>1.2064000000000001</v>
      </c>
      <c r="K4" s="51"/>
    </row>
    <row r="5" spans="1:11" ht="15" customHeight="1" x14ac:dyDescent="0.2">
      <c r="A5" s="48" t="s">
        <v>32</v>
      </c>
      <c r="B5" s="49"/>
      <c r="C5" s="49"/>
      <c r="D5" s="36" t="s">
        <v>5</v>
      </c>
      <c r="E5" s="68">
        <v>1</v>
      </c>
      <c r="F5" s="68"/>
      <c r="G5" s="73">
        <v>2.15</v>
      </c>
      <c r="H5" s="73"/>
      <c r="I5" s="37">
        <v>0.24</v>
      </c>
      <c r="J5" s="50">
        <f t="shared" si="0"/>
        <v>0.51600000000000001</v>
      </c>
      <c r="K5" s="51"/>
    </row>
    <row r="6" spans="1:11" x14ac:dyDescent="0.2">
      <c r="A6" s="48" t="s">
        <v>48</v>
      </c>
      <c r="B6" s="49"/>
      <c r="C6" s="49"/>
      <c r="D6" s="36" t="s">
        <v>5</v>
      </c>
      <c r="E6" s="68">
        <v>0.2</v>
      </c>
      <c r="F6" s="68"/>
      <c r="G6" s="73">
        <v>7.6</v>
      </c>
      <c r="H6" s="73"/>
      <c r="I6" s="37">
        <v>0.45</v>
      </c>
      <c r="J6" s="50">
        <f t="shared" si="0"/>
        <v>17.099999999999998</v>
      </c>
      <c r="K6" s="51"/>
    </row>
    <row r="7" spans="1:11" x14ac:dyDescent="0.2">
      <c r="A7" s="48" t="s">
        <v>49</v>
      </c>
      <c r="B7" s="49"/>
      <c r="C7" s="49"/>
      <c r="D7" s="36" t="s">
        <v>5</v>
      </c>
      <c r="E7" s="68">
        <v>0.15</v>
      </c>
      <c r="F7" s="68"/>
      <c r="G7" s="73">
        <v>27.6</v>
      </c>
      <c r="H7" s="73"/>
      <c r="I7" s="37">
        <v>1.4999999999999999E-2</v>
      </c>
      <c r="J7" s="50">
        <f t="shared" si="0"/>
        <v>2.7600000000000002</v>
      </c>
      <c r="K7" s="51"/>
    </row>
    <row r="8" spans="1:11" x14ac:dyDescent="0.2">
      <c r="A8" s="48"/>
      <c r="B8" s="49"/>
      <c r="C8" s="49"/>
      <c r="D8" s="36"/>
      <c r="E8" s="68"/>
      <c r="F8" s="68"/>
      <c r="G8" s="73"/>
      <c r="H8" s="73"/>
      <c r="I8" s="37"/>
      <c r="J8" s="50" t="str">
        <f t="shared" si="0"/>
        <v/>
      </c>
      <c r="K8" s="51"/>
    </row>
    <row r="9" spans="1:11" x14ac:dyDescent="0.2">
      <c r="A9" s="48"/>
      <c r="B9" s="49"/>
      <c r="C9" s="49"/>
      <c r="D9" s="36"/>
      <c r="E9" s="68"/>
      <c r="F9" s="68"/>
      <c r="G9" s="73"/>
      <c r="H9" s="73"/>
      <c r="I9" s="37"/>
      <c r="J9" s="50" t="str">
        <f t="shared" si="0"/>
        <v/>
      </c>
      <c r="K9" s="51"/>
    </row>
    <row r="10" spans="1:11" x14ac:dyDescent="0.2">
      <c r="A10" s="48"/>
      <c r="B10" s="49"/>
      <c r="C10" s="49"/>
      <c r="D10" s="36"/>
      <c r="E10" s="68"/>
      <c r="F10" s="68"/>
      <c r="G10" s="71"/>
      <c r="H10" s="72"/>
      <c r="I10" s="37"/>
      <c r="J10" s="50" t="str">
        <f t="shared" si="0"/>
        <v/>
      </c>
      <c r="K10" s="51"/>
    </row>
    <row r="11" spans="1:11" x14ac:dyDescent="0.2">
      <c r="A11" s="48"/>
      <c r="B11" s="49"/>
      <c r="C11" s="49"/>
      <c r="D11" s="36"/>
      <c r="E11" s="68"/>
      <c r="F11" s="68"/>
      <c r="G11" s="71"/>
      <c r="H11" s="72"/>
      <c r="I11" s="37"/>
      <c r="J11" s="50" t="str">
        <f t="shared" si="0"/>
        <v/>
      </c>
      <c r="K11" s="51"/>
    </row>
    <row r="12" spans="1:11" x14ac:dyDescent="0.2">
      <c r="A12" s="48"/>
      <c r="B12" s="49"/>
      <c r="C12" s="49"/>
      <c r="D12" s="36"/>
      <c r="E12" s="68"/>
      <c r="F12" s="68"/>
      <c r="G12" s="71"/>
      <c r="H12" s="72"/>
      <c r="I12" s="37"/>
      <c r="J12" s="50" t="str">
        <f t="shared" si="0"/>
        <v/>
      </c>
      <c r="K12" s="51"/>
    </row>
    <row r="13" spans="1:11" x14ac:dyDescent="0.2">
      <c r="A13" s="48"/>
      <c r="B13" s="49"/>
      <c r="C13" s="49"/>
      <c r="D13" s="36"/>
      <c r="E13" s="68"/>
      <c r="F13" s="68"/>
      <c r="G13" s="71"/>
      <c r="H13" s="72"/>
      <c r="I13" s="37"/>
      <c r="J13" s="50" t="str">
        <f t="shared" si="0"/>
        <v/>
      </c>
      <c r="K13" s="51"/>
    </row>
    <row r="14" spans="1:11" x14ac:dyDescent="0.2">
      <c r="A14" s="48"/>
      <c r="B14" s="49"/>
      <c r="C14" s="49"/>
      <c r="D14" s="36"/>
      <c r="E14" s="68"/>
      <c r="F14" s="68"/>
      <c r="G14" s="73"/>
      <c r="H14" s="73"/>
      <c r="I14" s="37"/>
      <c r="J14" s="50" t="str">
        <f t="shared" ref="J14:J20" si="1">IF(ISERROR(G14/E14*I14),"",G14/E14*I14)</f>
        <v/>
      </c>
      <c r="K14" s="51"/>
    </row>
    <row r="15" spans="1:11" x14ac:dyDescent="0.2">
      <c r="A15" s="48"/>
      <c r="B15" s="49"/>
      <c r="C15" s="49"/>
      <c r="D15" s="36"/>
      <c r="E15" s="68"/>
      <c r="F15" s="68"/>
      <c r="G15" s="73"/>
      <c r="H15" s="73"/>
      <c r="I15" s="37"/>
      <c r="J15" s="50" t="str">
        <f t="shared" si="1"/>
        <v/>
      </c>
      <c r="K15" s="51"/>
    </row>
    <row r="16" spans="1:11" x14ac:dyDescent="0.2">
      <c r="A16" s="48"/>
      <c r="B16" s="49"/>
      <c r="C16" s="49"/>
      <c r="D16" s="36"/>
      <c r="E16" s="68"/>
      <c r="F16" s="68"/>
      <c r="G16" s="73"/>
      <c r="H16" s="73"/>
      <c r="I16" s="37"/>
      <c r="J16" s="50" t="str">
        <f t="shared" si="1"/>
        <v/>
      </c>
      <c r="K16" s="51"/>
    </row>
    <row r="17" spans="1:13" x14ac:dyDescent="0.2">
      <c r="A17" s="48"/>
      <c r="B17" s="49"/>
      <c r="C17" s="49"/>
      <c r="D17" s="36"/>
      <c r="E17" s="68"/>
      <c r="F17" s="68"/>
      <c r="G17" s="73"/>
      <c r="H17" s="73"/>
      <c r="I17" s="37"/>
      <c r="J17" s="50" t="str">
        <f t="shared" si="1"/>
        <v/>
      </c>
      <c r="K17" s="51"/>
    </row>
    <row r="18" spans="1:13" x14ac:dyDescent="0.2">
      <c r="A18" s="48"/>
      <c r="B18" s="49"/>
      <c r="C18" s="49"/>
      <c r="D18" s="36"/>
      <c r="E18" s="68"/>
      <c r="F18" s="68"/>
      <c r="G18" s="73"/>
      <c r="H18" s="73"/>
      <c r="I18" s="37"/>
      <c r="J18" s="50" t="str">
        <f t="shared" si="1"/>
        <v/>
      </c>
      <c r="K18" s="51"/>
    </row>
    <row r="19" spans="1:13" x14ac:dyDescent="0.2">
      <c r="A19" s="48"/>
      <c r="B19" s="49"/>
      <c r="C19" s="49"/>
      <c r="D19" s="36"/>
      <c r="E19" s="68"/>
      <c r="F19" s="68"/>
      <c r="G19" s="73"/>
      <c r="H19" s="73"/>
      <c r="I19" s="37"/>
      <c r="J19" s="50" t="str">
        <f t="shared" si="1"/>
        <v/>
      </c>
      <c r="K19" s="51"/>
    </row>
    <row r="20" spans="1:13" x14ac:dyDescent="0.2">
      <c r="A20" s="48"/>
      <c r="B20" s="49"/>
      <c r="C20" s="49"/>
      <c r="D20" s="36"/>
      <c r="E20" s="68"/>
      <c r="F20" s="68"/>
      <c r="G20" s="73"/>
      <c r="H20" s="73"/>
      <c r="I20" s="37"/>
      <c r="J20" s="50" t="str">
        <f t="shared" si="1"/>
        <v/>
      </c>
      <c r="K20" s="51"/>
    </row>
    <row r="21" spans="1:13" x14ac:dyDescent="0.2">
      <c r="A21" s="109" t="s">
        <v>6</v>
      </c>
      <c r="B21" s="109"/>
      <c r="C21" s="109"/>
      <c r="D21" s="109"/>
      <c r="E21" s="109"/>
      <c r="F21" s="109"/>
      <c r="G21" s="109"/>
      <c r="H21" s="110"/>
      <c r="I21" s="3" t="s">
        <v>87</v>
      </c>
      <c r="J21" s="92">
        <f>SUMIF(D4:D20,"KG",I4:I20)</f>
        <v>0.8650000000000001</v>
      </c>
      <c r="K21" s="93"/>
      <c r="L21" s="23"/>
      <c r="M21" s="23"/>
    </row>
    <row r="22" spans="1:13" x14ac:dyDescent="0.2">
      <c r="A22" s="113"/>
      <c r="B22" s="113"/>
      <c r="C22" s="113"/>
      <c r="D22" s="113"/>
      <c r="E22" s="113"/>
      <c r="F22" s="113"/>
      <c r="G22" s="113"/>
      <c r="H22" s="114"/>
      <c r="I22" s="117" t="s">
        <v>86</v>
      </c>
      <c r="J22" s="119">
        <f>J21</f>
        <v>0.8650000000000001</v>
      </c>
      <c r="K22" s="120"/>
      <c r="L22" s="23"/>
      <c r="M22" s="23"/>
    </row>
    <row r="23" spans="1:13" x14ac:dyDescent="0.2">
      <c r="A23" s="115"/>
      <c r="B23" s="115"/>
      <c r="C23" s="115"/>
      <c r="D23" s="115"/>
      <c r="E23" s="115"/>
      <c r="F23" s="115"/>
      <c r="G23" s="115"/>
      <c r="H23" s="116"/>
      <c r="I23" s="118"/>
      <c r="J23" s="121"/>
      <c r="K23" s="122"/>
      <c r="L23" s="23"/>
      <c r="M23" s="23"/>
    </row>
    <row r="24" spans="1:13" ht="19" customHeight="1" x14ac:dyDescent="0.2">
      <c r="A24" s="105" t="s">
        <v>59</v>
      </c>
      <c r="B24" s="105"/>
      <c r="C24" s="107" t="s">
        <v>7</v>
      </c>
      <c r="D24" s="107"/>
      <c r="E24" s="91">
        <f>SUM(J4:K20)</f>
        <v>21.5824</v>
      </c>
      <c r="F24" s="91"/>
      <c r="G24" s="106" t="s">
        <v>84</v>
      </c>
      <c r="H24" s="106"/>
      <c r="I24" s="27" t="s">
        <v>7</v>
      </c>
      <c r="J24" s="89">
        <f>E24/(1-'PÁGINA INICIAL'!$B$22)</f>
        <v>32.922305084745766</v>
      </c>
      <c r="K24" s="90"/>
    </row>
    <row r="25" spans="1:13" ht="19" customHeight="1" x14ac:dyDescent="0.2">
      <c r="A25" s="105"/>
      <c r="B25" s="105"/>
      <c r="C25" s="107" t="s">
        <v>58</v>
      </c>
      <c r="D25" s="107"/>
      <c r="E25" s="91">
        <f>E24*1/J22</f>
        <v>24.950751445086702</v>
      </c>
      <c r="F25" s="91"/>
      <c r="G25" s="106"/>
      <c r="H25" s="106"/>
      <c r="I25" s="27" t="s">
        <v>24</v>
      </c>
      <c r="J25" s="89">
        <f>J24*1/J22</f>
        <v>38.060468306064465</v>
      </c>
      <c r="K25" s="90"/>
    </row>
    <row r="26" spans="1:13" x14ac:dyDescent="0.2">
      <c r="A26" s="98" t="s">
        <v>27</v>
      </c>
      <c r="B26" s="99"/>
      <c r="C26" s="99"/>
      <c r="D26" s="99"/>
      <c r="E26" s="99"/>
      <c r="F26" s="99"/>
      <c r="G26" s="99"/>
      <c r="H26" s="100"/>
      <c r="I26" s="111" t="s">
        <v>25</v>
      </c>
      <c r="J26" s="101"/>
      <c r="K26" s="102"/>
    </row>
    <row r="27" spans="1:13" x14ac:dyDescent="0.2">
      <c r="A27" s="24">
        <v>0.1</v>
      </c>
      <c r="B27" s="14">
        <v>0.2</v>
      </c>
      <c r="C27" s="15">
        <v>0.3</v>
      </c>
      <c r="D27" s="15">
        <v>0.4</v>
      </c>
      <c r="E27" s="15">
        <v>0.5</v>
      </c>
      <c r="F27" s="15">
        <v>0.6</v>
      </c>
      <c r="G27" s="16">
        <v>0.7</v>
      </c>
      <c r="H27" s="16">
        <v>0.8</v>
      </c>
      <c r="I27" s="112"/>
      <c r="J27" s="103"/>
      <c r="K27" s="104"/>
    </row>
    <row r="28" spans="1:13" x14ac:dyDescent="0.2">
      <c r="A28" s="38">
        <f t="shared" ref="A28:H28" si="2">$J$24*(1+A27)</f>
        <v>36.214535593220347</v>
      </c>
      <c r="B28" s="38">
        <f t="shared" si="2"/>
        <v>39.506766101694915</v>
      </c>
      <c r="C28" s="38">
        <f t="shared" si="2"/>
        <v>42.798996610169496</v>
      </c>
      <c r="D28" s="38">
        <f t="shared" si="2"/>
        <v>46.091227118644071</v>
      </c>
      <c r="E28" s="38">
        <f t="shared" si="2"/>
        <v>49.383457627118645</v>
      </c>
      <c r="F28" s="38">
        <f t="shared" si="2"/>
        <v>52.675688135593226</v>
      </c>
      <c r="G28" s="38">
        <f t="shared" si="2"/>
        <v>55.967918644067801</v>
      </c>
      <c r="H28" s="38">
        <f t="shared" si="2"/>
        <v>59.260149152542382</v>
      </c>
      <c r="I28" s="13" t="s">
        <v>26</v>
      </c>
      <c r="J28" s="96" t="str">
        <f>IF(OR(J26="",J26=0),"",J26/J24-1)</f>
        <v/>
      </c>
      <c r="K28" s="97"/>
    </row>
    <row r="29" spans="1:13" x14ac:dyDescent="0.2">
      <c r="A29" s="41"/>
      <c r="B29" s="42"/>
      <c r="C29" s="42"/>
      <c r="D29" s="42"/>
      <c r="E29" s="42"/>
      <c r="F29" s="42"/>
      <c r="G29" s="42"/>
      <c r="H29" s="42"/>
      <c r="I29" s="13" t="s">
        <v>85</v>
      </c>
      <c r="J29" s="94" t="str">
        <f>IF(OR(J26="",J26=0),"",J26-J24)</f>
        <v/>
      </c>
      <c r="K29" s="95"/>
    </row>
    <row r="30" spans="1:13" x14ac:dyDescent="0.2">
      <c r="A30" s="83" t="s">
        <v>8</v>
      </c>
      <c r="B30" s="84"/>
      <c r="C30" s="84"/>
      <c r="D30" s="84"/>
      <c r="E30" s="84"/>
      <c r="F30" s="84"/>
      <c r="G30" s="84"/>
      <c r="H30" s="84"/>
      <c r="I30" s="84"/>
      <c r="J30" s="84"/>
      <c r="K30" s="85"/>
    </row>
    <row r="31" spans="1:13" x14ac:dyDescent="0.2">
      <c r="A31" s="25">
        <v>1</v>
      </c>
      <c r="B31" s="81"/>
      <c r="C31" s="81"/>
      <c r="D31" s="81"/>
      <c r="E31" s="81"/>
      <c r="F31" s="81"/>
      <c r="G31" s="81"/>
      <c r="H31" s="81"/>
      <c r="I31" s="81"/>
      <c r="J31" s="81"/>
      <c r="K31" s="82"/>
    </row>
    <row r="32" spans="1:13" x14ac:dyDescent="0.2">
      <c r="A32" s="25">
        <f>A31+1</f>
        <v>2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</row>
    <row r="33" spans="1:11" x14ac:dyDescent="0.2">
      <c r="A33" s="25">
        <f t="shared" ref="A33:A40" si="3">A32+1</f>
        <v>3</v>
      </c>
      <c r="B33" s="81"/>
      <c r="C33" s="81"/>
      <c r="D33" s="81"/>
      <c r="E33" s="81"/>
      <c r="F33" s="81"/>
      <c r="G33" s="81"/>
      <c r="H33" s="81"/>
      <c r="I33" s="81"/>
      <c r="J33" s="81"/>
      <c r="K33" s="82"/>
    </row>
    <row r="34" spans="1:11" x14ac:dyDescent="0.2">
      <c r="A34" s="25">
        <f t="shared" si="3"/>
        <v>4</v>
      </c>
      <c r="B34" s="81"/>
      <c r="C34" s="81"/>
      <c r="D34" s="81"/>
      <c r="E34" s="81"/>
      <c r="F34" s="81"/>
      <c r="G34" s="81"/>
      <c r="H34" s="81"/>
      <c r="I34" s="81"/>
      <c r="J34" s="81"/>
      <c r="K34" s="82"/>
    </row>
    <row r="35" spans="1:11" x14ac:dyDescent="0.2">
      <c r="A35" s="25">
        <f t="shared" si="3"/>
        <v>5</v>
      </c>
      <c r="B35" s="81"/>
      <c r="C35" s="81"/>
      <c r="D35" s="81"/>
      <c r="E35" s="81"/>
      <c r="F35" s="81"/>
      <c r="G35" s="81"/>
      <c r="H35" s="81"/>
      <c r="I35" s="81"/>
      <c r="J35" s="81"/>
      <c r="K35" s="82"/>
    </row>
    <row r="36" spans="1:11" x14ac:dyDescent="0.2">
      <c r="A36" s="25">
        <f t="shared" si="3"/>
        <v>6</v>
      </c>
      <c r="B36" s="81"/>
      <c r="C36" s="81"/>
      <c r="D36" s="81"/>
      <c r="E36" s="81"/>
      <c r="F36" s="81"/>
      <c r="G36" s="81"/>
      <c r="H36" s="81"/>
      <c r="I36" s="81"/>
      <c r="J36" s="81"/>
      <c r="K36" s="82"/>
    </row>
    <row r="37" spans="1:11" x14ac:dyDescent="0.2">
      <c r="A37" s="25">
        <f t="shared" si="3"/>
        <v>7</v>
      </c>
      <c r="B37" s="81"/>
      <c r="C37" s="81"/>
      <c r="D37" s="81"/>
      <c r="E37" s="81"/>
      <c r="F37" s="81"/>
      <c r="G37" s="81"/>
      <c r="H37" s="81"/>
      <c r="I37" s="81"/>
      <c r="J37" s="81"/>
      <c r="K37" s="82"/>
    </row>
    <row r="38" spans="1:11" x14ac:dyDescent="0.2">
      <c r="A38" s="25">
        <f t="shared" si="3"/>
        <v>8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</row>
    <row r="39" spans="1:11" x14ac:dyDescent="0.2">
      <c r="A39" s="25">
        <f t="shared" si="3"/>
        <v>9</v>
      </c>
      <c r="B39" s="81"/>
      <c r="C39" s="81"/>
      <c r="D39" s="81"/>
      <c r="E39" s="81"/>
      <c r="F39" s="81"/>
      <c r="G39" s="81"/>
      <c r="H39" s="81"/>
      <c r="I39" s="81"/>
      <c r="J39" s="81"/>
      <c r="K39" s="82"/>
    </row>
    <row r="40" spans="1:11" x14ac:dyDescent="0.2">
      <c r="A40" s="25">
        <f t="shared" si="3"/>
        <v>10</v>
      </c>
      <c r="B40" s="81"/>
      <c r="C40" s="81"/>
      <c r="D40" s="81"/>
      <c r="E40" s="81"/>
      <c r="F40" s="81"/>
      <c r="G40" s="81"/>
      <c r="H40" s="81"/>
      <c r="I40" s="81"/>
      <c r="J40" s="81"/>
      <c r="K40" s="82"/>
    </row>
    <row r="41" spans="1:11" x14ac:dyDescent="0.2">
      <c r="A41" s="83" t="s">
        <v>9</v>
      </c>
      <c r="B41" s="84"/>
      <c r="C41" s="84"/>
      <c r="D41" s="84"/>
      <c r="E41" s="84"/>
      <c r="F41" s="84"/>
      <c r="G41" s="84"/>
      <c r="H41" s="84"/>
      <c r="I41" s="84"/>
      <c r="J41" s="84"/>
      <c r="K41" s="85"/>
    </row>
    <row r="42" spans="1:11" x14ac:dyDescent="0.2">
      <c r="A42" s="25">
        <v>1</v>
      </c>
      <c r="B42" s="81"/>
      <c r="C42" s="81"/>
      <c r="D42" s="81"/>
      <c r="E42" s="81"/>
      <c r="F42" s="81"/>
      <c r="G42" s="81"/>
      <c r="H42" s="81"/>
      <c r="I42" s="81"/>
      <c r="J42" s="81"/>
      <c r="K42" s="82"/>
    </row>
    <row r="43" spans="1:11" x14ac:dyDescent="0.2">
      <c r="A43" s="25">
        <f>A42+1</f>
        <v>2</v>
      </c>
      <c r="B43" s="81"/>
      <c r="C43" s="81"/>
      <c r="D43" s="81"/>
      <c r="E43" s="81"/>
      <c r="F43" s="81"/>
      <c r="G43" s="81"/>
      <c r="H43" s="81"/>
      <c r="I43" s="81"/>
      <c r="J43" s="81"/>
      <c r="K43" s="82"/>
    </row>
    <row r="44" spans="1:11" x14ac:dyDescent="0.2">
      <c r="A44" s="25">
        <f t="shared" ref="A44:A48" si="4">A43+1</f>
        <v>3</v>
      </c>
      <c r="B44" s="81"/>
      <c r="C44" s="81"/>
      <c r="D44" s="81"/>
      <c r="E44" s="81"/>
      <c r="F44" s="81"/>
      <c r="G44" s="81"/>
      <c r="H44" s="81"/>
      <c r="I44" s="81"/>
      <c r="J44" s="81"/>
      <c r="K44" s="82"/>
    </row>
    <row r="45" spans="1:11" x14ac:dyDescent="0.2">
      <c r="A45" s="25">
        <f t="shared" si="4"/>
        <v>4</v>
      </c>
      <c r="B45" s="81"/>
      <c r="C45" s="81"/>
      <c r="D45" s="81"/>
      <c r="E45" s="81"/>
      <c r="F45" s="81"/>
      <c r="G45" s="81"/>
      <c r="H45" s="81"/>
      <c r="I45" s="81"/>
      <c r="J45" s="81"/>
      <c r="K45" s="82"/>
    </row>
    <row r="46" spans="1:11" x14ac:dyDescent="0.2">
      <c r="A46" s="25">
        <f t="shared" si="4"/>
        <v>5</v>
      </c>
      <c r="B46" s="81"/>
      <c r="C46" s="81"/>
      <c r="D46" s="81"/>
      <c r="E46" s="81"/>
      <c r="F46" s="81"/>
      <c r="G46" s="81"/>
      <c r="H46" s="81"/>
      <c r="I46" s="81"/>
      <c r="J46" s="81"/>
      <c r="K46" s="82"/>
    </row>
    <row r="47" spans="1:11" x14ac:dyDescent="0.2">
      <c r="A47" s="25">
        <f t="shared" si="4"/>
        <v>6</v>
      </c>
      <c r="B47" s="81"/>
      <c r="C47" s="81"/>
      <c r="D47" s="81"/>
      <c r="E47" s="81"/>
      <c r="F47" s="81"/>
      <c r="G47" s="81"/>
      <c r="H47" s="81"/>
      <c r="I47" s="81"/>
      <c r="J47" s="81"/>
      <c r="K47" s="82"/>
    </row>
    <row r="48" spans="1:11" x14ac:dyDescent="0.2">
      <c r="A48" s="25">
        <f t="shared" si="4"/>
        <v>7</v>
      </c>
      <c r="B48" s="81"/>
      <c r="C48" s="81"/>
      <c r="D48" s="81"/>
      <c r="E48" s="81"/>
      <c r="F48" s="81"/>
      <c r="G48" s="81"/>
      <c r="H48" s="81"/>
      <c r="I48" s="81"/>
      <c r="J48" s="81"/>
      <c r="K48" s="82"/>
    </row>
    <row r="49" spans="1:11" x14ac:dyDescent="0.2">
      <c r="A49" s="86" t="s">
        <v>28</v>
      </c>
      <c r="B49" s="87"/>
      <c r="C49" s="87"/>
      <c r="D49" s="87"/>
      <c r="E49" s="87"/>
      <c r="F49" s="87"/>
      <c r="G49" s="87"/>
      <c r="H49" s="87"/>
      <c r="I49" s="87"/>
      <c r="J49" s="87"/>
      <c r="K49" s="88"/>
    </row>
    <row r="50" spans="1:11" x14ac:dyDescent="0.2">
      <c r="A50" s="75"/>
      <c r="B50" s="76"/>
      <c r="C50" s="76"/>
      <c r="D50" s="76"/>
      <c r="E50" s="76"/>
      <c r="F50" s="76"/>
      <c r="G50" s="76"/>
      <c r="H50" s="76"/>
      <c r="I50" s="21"/>
      <c r="J50" s="21"/>
      <c r="K50" s="22"/>
    </row>
    <row r="51" spans="1:11" x14ac:dyDescent="0.2">
      <c r="A51" s="77"/>
      <c r="B51" s="78"/>
      <c r="C51" s="78"/>
      <c r="D51" s="78"/>
      <c r="E51" s="78"/>
      <c r="F51" s="78"/>
      <c r="G51" s="78"/>
      <c r="H51" s="78"/>
      <c r="I51" s="17"/>
      <c r="J51" s="17"/>
      <c r="K51" s="18"/>
    </row>
    <row r="52" spans="1:11" x14ac:dyDescent="0.2">
      <c r="A52" s="77"/>
      <c r="B52" s="78"/>
      <c r="C52" s="78"/>
      <c r="D52" s="78"/>
      <c r="E52" s="78"/>
      <c r="F52" s="78"/>
      <c r="G52" s="78"/>
      <c r="H52" s="78"/>
      <c r="I52" s="17"/>
      <c r="J52" s="17"/>
      <c r="K52" s="18"/>
    </row>
    <row r="53" spans="1:11" x14ac:dyDescent="0.2">
      <c r="A53" s="77"/>
      <c r="B53" s="78"/>
      <c r="C53" s="78"/>
      <c r="D53" s="78"/>
      <c r="E53" s="78"/>
      <c r="F53" s="78"/>
      <c r="G53" s="78"/>
      <c r="H53" s="78"/>
      <c r="I53" s="17"/>
      <c r="J53" s="17"/>
      <c r="K53" s="18"/>
    </row>
    <row r="54" spans="1:11" x14ac:dyDescent="0.2">
      <c r="A54" s="77"/>
      <c r="B54" s="78"/>
      <c r="C54" s="78"/>
      <c r="D54" s="78"/>
      <c r="E54" s="78"/>
      <c r="F54" s="78"/>
      <c r="G54" s="78"/>
      <c r="H54" s="78"/>
      <c r="I54" s="17"/>
      <c r="J54" s="17"/>
      <c r="K54" s="18"/>
    </row>
    <row r="55" spans="1:11" x14ac:dyDescent="0.2">
      <c r="A55" s="77"/>
      <c r="B55" s="78"/>
      <c r="C55" s="78"/>
      <c r="D55" s="78"/>
      <c r="E55" s="78"/>
      <c r="F55" s="78"/>
      <c r="G55" s="78"/>
      <c r="H55" s="78"/>
      <c r="I55" s="17"/>
      <c r="J55" s="17"/>
      <c r="K55" s="18"/>
    </row>
    <row r="56" spans="1:11" x14ac:dyDescent="0.2">
      <c r="A56" s="77"/>
      <c r="B56" s="78"/>
      <c r="C56" s="78"/>
      <c r="D56" s="78"/>
      <c r="E56" s="78"/>
      <c r="F56" s="78"/>
      <c r="G56" s="78"/>
      <c r="H56" s="78"/>
      <c r="I56" s="17"/>
      <c r="J56" s="17"/>
      <c r="K56" s="18"/>
    </row>
    <row r="57" spans="1:11" ht="16" thickBot="1" x14ac:dyDescent="0.25">
      <c r="A57" s="79"/>
      <c r="B57" s="80"/>
      <c r="C57" s="80"/>
      <c r="D57" s="80"/>
      <c r="E57" s="80"/>
      <c r="F57" s="80"/>
      <c r="G57" s="80"/>
      <c r="H57" s="80"/>
      <c r="I57" s="19"/>
      <c r="J57" s="19"/>
      <c r="K57" s="20"/>
    </row>
  </sheetData>
  <mergeCells count="114">
    <mergeCell ref="A50:H57"/>
    <mergeCell ref="B44:K44"/>
    <mergeCell ref="B45:K45"/>
    <mergeCell ref="B46:K46"/>
    <mergeCell ref="B47:K47"/>
    <mergeCell ref="B48:K48"/>
    <mergeCell ref="A49:K49"/>
    <mergeCell ref="B38:K38"/>
    <mergeCell ref="B39:K39"/>
    <mergeCell ref="B40:K40"/>
    <mergeCell ref="A41:K41"/>
    <mergeCell ref="B42:K42"/>
    <mergeCell ref="B43:K43"/>
    <mergeCell ref="B32:K32"/>
    <mergeCell ref="B33:K33"/>
    <mergeCell ref="B34:K34"/>
    <mergeCell ref="B35:K35"/>
    <mergeCell ref="B36:K36"/>
    <mergeCell ref="B37:K37"/>
    <mergeCell ref="A26:H26"/>
    <mergeCell ref="I26:I27"/>
    <mergeCell ref="J26:K27"/>
    <mergeCell ref="J28:K28"/>
    <mergeCell ref="A30:K30"/>
    <mergeCell ref="B31:K31"/>
    <mergeCell ref="A24:B25"/>
    <mergeCell ref="C24:D24"/>
    <mergeCell ref="E24:F24"/>
    <mergeCell ref="G24:H25"/>
    <mergeCell ref="J24:K24"/>
    <mergeCell ref="C25:D25"/>
    <mergeCell ref="E25:F25"/>
    <mergeCell ref="J25:K25"/>
    <mergeCell ref="A20:C20"/>
    <mergeCell ref="E20:F20"/>
    <mergeCell ref="G20:H20"/>
    <mergeCell ref="J20:K20"/>
    <mergeCell ref="J21:K21"/>
    <mergeCell ref="A21:H23"/>
    <mergeCell ref="I22:I23"/>
    <mergeCell ref="J22:K23"/>
    <mergeCell ref="A18:C18"/>
    <mergeCell ref="E18:F18"/>
    <mergeCell ref="G18:H18"/>
    <mergeCell ref="J18:K18"/>
    <mergeCell ref="A19:C19"/>
    <mergeCell ref="E19:F19"/>
    <mergeCell ref="G19:H19"/>
    <mergeCell ref="J19:K19"/>
    <mergeCell ref="A16:C16"/>
    <mergeCell ref="E16:F16"/>
    <mergeCell ref="G16:H16"/>
    <mergeCell ref="J16:K16"/>
    <mergeCell ref="A17:C17"/>
    <mergeCell ref="E17:F17"/>
    <mergeCell ref="G17:H17"/>
    <mergeCell ref="J17:K17"/>
    <mergeCell ref="A14:C14"/>
    <mergeCell ref="E14:F14"/>
    <mergeCell ref="G14:H14"/>
    <mergeCell ref="J14:K14"/>
    <mergeCell ref="A15:C15"/>
    <mergeCell ref="E15:F15"/>
    <mergeCell ref="G15:H15"/>
    <mergeCell ref="J15:K15"/>
    <mergeCell ref="A12:C12"/>
    <mergeCell ref="E12:F12"/>
    <mergeCell ref="G12:H12"/>
    <mergeCell ref="J12:K12"/>
    <mergeCell ref="A13:C13"/>
    <mergeCell ref="E13:F13"/>
    <mergeCell ref="G13:H13"/>
    <mergeCell ref="J13:K13"/>
    <mergeCell ref="J5:K5"/>
    <mergeCell ref="A10:C10"/>
    <mergeCell ref="E10:F10"/>
    <mergeCell ref="G10:H10"/>
    <mergeCell ref="J10:K10"/>
    <mergeCell ref="A11:C11"/>
    <mergeCell ref="E11:F11"/>
    <mergeCell ref="G11:H11"/>
    <mergeCell ref="J11:K11"/>
    <mergeCell ref="A8:C8"/>
    <mergeCell ref="E8:F8"/>
    <mergeCell ref="G8:H8"/>
    <mergeCell ref="J8:K8"/>
    <mergeCell ref="A9:C9"/>
    <mergeCell ref="E9:F9"/>
    <mergeCell ref="G9:H9"/>
    <mergeCell ref="J9:K9"/>
    <mergeCell ref="A1:C1"/>
    <mergeCell ref="D1:K1"/>
    <mergeCell ref="A2:H2"/>
    <mergeCell ref="J2:K2"/>
    <mergeCell ref="A3:C3"/>
    <mergeCell ref="E3:F3"/>
    <mergeCell ref="G3:H3"/>
    <mergeCell ref="J3:K3"/>
    <mergeCell ref="J29:K29"/>
    <mergeCell ref="A6:C6"/>
    <mergeCell ref="E6:F6"/>
    <mergeCell ref="G6:H6"/>
    <mergeCell ref="J6:K6"/>
    <mergeCell ref="A7:C7"/>
    <mergeCell ref="E7:F7"/>
    <mergeCell ref="G7:H7"/>
    <mergeCell ref="J7:K7"/>
    <mergeCell ref="A4:C4"/>
    <mergeCell ref="E4:F4"/>
    <mergeCell ref="G4:H4"/>
    <mergeCell ref="J4:K4"/>
    <mergeCell ref="A5:C5"/>
    <mergeCell ref="E5:F5"/>
    <mergeCell ref="G5:H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8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4879-5555-4837-96AF-FB411DFAB196}">
  <sheetPr>
    <pageSetUpPr fitToPage="1"/>
  </sheetPr>
  <dimension ref="A1:M55"/>
  <sheetViews>
    <sheetView showGridLines="0" zoomScale="150" zoomScaleNormal="150" workbookViewId="0">
      <selection activeCell="D1" sqref="D1:K1"/>
    </sheetView>
  </sheetViews>
  <sheetFormatPr baseColWidth="10" defaultColWidth="8.83203125" defaultRowHeight="15" x14ac:dyDescent="0.2"/>
  <cols>
    <col min="7" max="8" width="9.33203125" customWidth="1"/>
    <col min="9" max="9" width="20.5" bestFit="1" customWidth="1"/>
  </cols>
  <sheetData>
    <row r="1" spans="1:11" ht="64.25" customHeight="1" x14ac:dyDescent="0.2">
      <c r="A1" s="52" t="s">
        <v>0</v>
      </c>
      <c r="B1" s="53"/>
      <c r="C1" s="54"/>
      <c r="D1" s="55" t="s">
        <v>61</v>
      </c>
      <c r="E1" s="56"/>
      <c r="F1" s="56"/>
      <c r="G1" s="56"/>
      <c r="H1" s="56"/>
      <c r="I1" s="56"/>
      <c r="J1" s="56"/>
      <c r="K1" s="57"/>
    </row>
    <row r="2" spans="1:11" x14ac:dyDescent="0.2">
      <c r="A2" s="58"/>
      <c r="B2" s="59"/>
      <c r="C2" s="59"/>
      <c r="D2" s="59"/>
      <c r="E2" s="59"/>
      <c r="F2" s="59"/>
      <c r="G2" s="59"/>
      <c r="H2" s="60"/>
      <c r="I2" s="1" t="s">
        <v>1</v>
      </c>
      <c r="J2" s="61" t="s">
        <v>2</v>
      </c>
      <c r="K2" s="62"/>
    </row>
    <row r="3" spans="1:11" ht="22.5" customHeight="1" x14ac:dyDescent="0.2">
      <c r="A3" s="63" t="s">
        <v>3</v>
      </c>
      <c r="B3" s="64"/>
      <c r="C3" s="65"/>
      <c r="D3" s="26" t="s">
        <v>57</v>
      </c>
      <c r="E3" s="69" t="s">
        <v>54</v>
      </c>
      <c r="F3" s="70"/>
      <c r="G3" s="66" t="s">
        <v>55</v>
      </c>
      <c r="H3" s="74"/>
      <c r="I3" s="2" t="s">
        <v>56</v>
      </c>
      <c r="J3" s="66" t="s">
        <v>4</v>
      </c>
      <c r="K3" s="67"/>
    </row>
    <row r="4" spans="1:11" ht="15" customHeight="1" x14ac:dyDescent="0.2">
      <c r="A4" s="48" t="s">
        <v>30</v>
      </c>
      <c r="B4" s="49"/>
      <c r="C4" s="49"/>
      <c r="D4" s="36" t="s">
        <v>5</v>
      </c>
      <c r="E4" s="68">
        <v>1</v>
      </c>
      <c r="F4" s="68"/>
      <c r="G4" s="73">
        <f>'MASSA AMANTEIGADA'!E25</f>
        <v>9.2552779566430559</v>
      </c>
      <c r="H4" s="73"/>
      <c r="I4" s="37">
        <v>1.3</v>
      </c>
      <c r="J4" s="50">
        <f t="shared" ref="J4:J13" si="0">IF(ISERROR(G4/E4*I4),"",G4/E4*I4)</f>
        <v>12.031861343635972</v>
      </c>
      <c r="K4" s="51"/>
    </row>
    <row r="5" spans="1:11" ht="15" customHeight="1" x14ac:dyDescent="0.2">
      <c r="A5" s="48" t="s">
        <v>50</v>
      </c>
      <c r="B5" s="49"/>
      <c r="C5" s="49"/>
      <c r="D5" s="36" t="s">
        <v>5</v>
      </c>
      <c r="E5" s="68">
        <v>1</v>
      </c>
      <c r="F5" s="68"/>
      <c r="G5" s="73">
        <f>'GANACHE MARACUJA'!E25</f>
        <v>23.491322751322745</v>
      </c>
      <c r="H5" s="73"/>
      <c r="I5" s="37">
        <v>0.45</v>
      </c>
      <c r="J5" s="50">
        <f t="shared" si="0"/>
        <v>10.571095238095236</v>
      </c>
      <c r="K5" s="51"/>
    </row>
    <row r="6" spans="1:11" x14ac:dyDescent="0.2">
      <c r="A6" s="48" t="s">
        <v>51</v>
      </c>
      <c r="B6" s="49"/>
      <c r="C6" s="49"/>
      <c r="D6" s="36" t="s">
        <v>5</v>
      </c>
      <c r="E6" s="68">
        <v>1</v>
      </c>
      <c r="F6" s="68"/>
      <c r="G6" s="73">
        <f>BUTTERCREAM!E25</f>
        <v>24.950751445086702</v>
      </c>
      <c r="H6" s="73"/>
      <c r="I6" s="37">
        <v>0.6</v>
      </c>
      <c r="J6" s="50">
        <f t="shared" si="0"/>
        <v>14.970450867052021</v>
      </c>
      <c r="K6" s="51"/>
    </row>
    <row r="7" spans="1:11" x14ac:dyDescent="0.2">
      <c r="A7" s="48" t="s">
        <v>52</v>
      </c>
      <c r="B7" s="49"/>
      <c r="C7" s="49"/>
      <c r="D7" s="36" t="s">
        <v>60</v>
      </c>
      <c r="E7" s="68">
        <v>1</v>
      </c>
      <c r="F7" s="68"/>
      <c r="G7" s="73">
        <v>9.5</v>
      </c>
      <c r="H7" s="73"/>
      <c r="I7" s="37">
        <v>1</v>
      </c>
      <c r="J7" s="50">
        <f t="shared" si="0"/>
        <v>9.5</v>
      </c>
      <c r="K7" s="51"/>
    </row>
    <row r="8" spans="1:11" x14ac:dyDescent="0.2">
      <c r="A8" s="48" t="s">
        <v>53</v>
      </c>
      <c r="B8" s="49"/>
      <c r="C8" s="49"/>
      <c r="D8" s="36" t="s">
        <v>60</v>
      </c>
      <c r="E8" s="68">
        <v>1</v>
      </c>
      <c r="F8" s="68"/>
      <c r="G8" s="73">
        <v>6.49</v>
      </c>
      <c r="H8" s="73"/>
      <c r="I8" s="37">
        <v>1</v>
      </c>
      <c r="J8" s="50">
        <f t="shared" si="0"/>
        <v>6.49</v>
      </c>
      <c r="K8" s="51"/>
    </row>
    <row r="9" spans="1:11" x14ac:dyDescent="0.2">
      <c r="A9" s="48"/>
      <c r="B9" s="49"/>
      <c r="C9" s="49"/>
      <c r="D9" s="36"/>
      <c r="E9" s="68"/>
      <c r="F9" s="68"/>
      <c r="G9" s="73"/>
      <c r="H9" s="73"/>
      <c r="I9" s="37"/>
      <c r="J9" s="50" t="str">
        <f t="shared" si="0"/>
        <v/>
      </c>
      <c r="K9" s="51"/>
    </row>
    <row r="10" spans="1:11" x14ac:dyDescent="0.2">
      <c r="A10" s="48"/>
      <c r="B10" s="49"/>
      <c r="C10" s="49"/>
      <c r="D10" s="36"/>
      <c r="E10" s="68"/>
      <c r="F10" s="68"/>
      <c r="G10" s="71"/>
      <c r="H10" s="72"/>
      <c r="I10" s="37"/>
      <c r="J10" s="50" t="str">
        <f t="shared" si="0"/>
        <v/>
      </c>
      <c r="K10" s="51"/>
    </row>
    <row r="11" spans="1:11" x14ac:dyDescent="0.2">
      <c r="A11" s="48"/>
      <c r="B11" s="49"/>
      <c r="C11" s="49"/>
      <c r="D11" s="36"/>
      <c r="E11" s="68"/>
      <c r="F11" s="68"/>
      <c r="G11" s="71"/>
      <c r="H11" s="72"/>
      <c r="I11" s="37"/>
      <c r="J11" s="50" t="str">
        <f t="shared" si="0"/>
        <v/>
      </c>
      <c r="K11" s="51"/>
    </row>
    <row r="12" spans="1:11" x14ac:dyDescent="0.2">
      <c r="A12" s="48"/>
      <c r="B12" s="49"/>
      <c r="C12" s="49"/>
      <c r="D12" s="36"/>
      <c r="E12" s="68"/>
      <c r="F12" s="68"/>
      <c r="G12" s="71"/>
      <c r="H12" s="72"/>
      <c r="I12" s="37"/>
      <c r="J12" s="50" t="str">
        <f t="shared" si="0"/>
        <v/>
      </c>
      <c r="K12" s="51"/>
    </row>
    <row r="13" spans="1:11" x14ac:dyDescent="0.2">
      <c r="A13" s="48"/>
      <c r="B13" s="49"/>
      <c r="C13" s="49"/>
      <c r="D13" s="36"/>
      <c r="E13" s="68"/>
      <c r="F13" s="68"/>
      <c r="G13" s="71"/>
      <c r="H13" s="72"/>
      <c r="I13" s="37"/>
      <c r="J13" s="50" t="str">
        <f t="shared" si="0"/>
        <v/>
      </c>
      <c r="K13" s="51"/>
    </row>
    <row r="14" spans="1:11" x14ac:dyDescent="0.2">
      <c r="A14" s="48"/>
      <c r="B14" s="49"/>
      <c r="C14" s="49"/>
      <c r="D14" s="36"/>
      <c r="E14" s="68"/>
      <c r="F14" s="68"/>
      <c r="G14" s="73"/>
      <c r="H14" s="73"/>
      <c r="I14" s="37"/>
      <c r="J14" s="50" t="str">
        <f t="shared" ref="J14:J20" si="1">IF(ISERROR(G14/E14*I14),"",G14/E14*I14)</f>
        <v/>
      </c>
      <c r="K14" s="51"/>
    </row>
    <row r="15" spans="1:11" x14ac:dyDescent="0.2">
      <c r="A15" s="48"/>
      <c r="B15" s="49"/>
      <c r="C15" s="49"/>
      <c r="D15" s="36"/>
      <c r="E15" s="68"/>
      <c r="F15" s="68"/>
      <c r="G15" s="73"/>
      <c r="H15" s="73"/>
      <c r="I15" s="37"/>
      <c r="J15" s="50" t="str">
        <f t="shared" si="1"/>
        <v/>
      </c>
      <c r="K15" s="51"/>
    </row>
    <row r="16" spans="1:11" x14ac:dyDescent="0.2">
      <c r="A16" s="48"/>
      <c r="B16" s="49"/>
      <c r="C16" s="49"/>
      <c r="D16" s="36"/>
      <c r="E16" s="68"/>
      <c r="F16" s="68"/>
      <c r="G16" s="73"/>
      <c r="H16" s="73"/>
      <c r="I16" s="37"/>
      <c r="J16" s="50" t="str">
        <f t="shared" si="1"/>
        <v/>
      </c>
      <c r="K16" s="51"/>
    </row>
    <row r="17" spans="1:13" x14ac:dyDescent="0.2">
      <c r="A17" s="48"/>
      <c r="B17" s="49"/>
      <c r="C17" s="49"/>
      <c r="D17" s="36"/>
      <c r="E17" s="68"/>
      <c r="F17" s="68"/>
      <c r="G17" s="73"/>
      <c r="H17" s="73"/>
      <c r="I17" s="37"/>
      <c r="J17" s="50" t="str">
        <f t="shared" si="1"/>
        <v/>
      </c>
      <c r="K17" s="51"/>
    </row>
    <row r="18" spans="1:13" x14ac:dyDescent="0.2">
      <c r="A18" s="48"/>
      <c r="B18" s="49"/>
      <c r="C18" s="49"/>
      <c r="D18" s="36"/>
      <c r="E18" s="68"/>
      <c r="F18" s="68"/>
      <c r="G18" s="73"/>
      <c r="H18" s="73"/>
      <c r="I18" s="37"/>
      <c r="J18" s="50" t="str">
        <f t="shared" si="1"/>
        <v/>
      </c>
      <c r="K18" s="51"/>
    </row>
    <row r="19" spans="1:13" x14ac:dyDescent="0.2">
      <c r="A19" s="48"/>
      <c r="B19" s="49"/>
      <c r="C19" s="49"/>
      <c r="D19" s="36"/>
      <c r="E19" s="68"/>
      <c r="F19" s="68"/>
      <c r="G19" s="73"/>
      <c r="H19" s="73"/>
      <c r="I19" s="37"/>
      <c r="J19" s="50" t="str">
        <f t="shared" si="1"/>
        <v/>
      </c>
      <c r="K19" s="51"/>
    </row>
    <row r="20" spans="1:13" x14ac:dyDescent="0.2">
      <c r="A20" s="48"/>
      <c r="B20" s="49"/>
      <c r="C20" s="49"/>
      <c r="D20" s="36"/>
      <c r="E20" s="68"/>
      <c r="F20" s="68"/>
      <c r="G20" s="73"/>
      <c r="H20" s="73"/>
      <c r="I20" s="37"/>
      <c r="J20" s="50" t="str">
        <f t="shared" si="1"/>
        <v/>
      </c>
      <c r="K20" s="51"/>
    </row>
    <row r="21" spans="1:13" x14ac:dyDescent="0.2">
      <c r="A21" s="108" t="s">
        <v>6</v>
      </c>
      <c r="B21" s="109"/>
      <c r="C21" s="109"/>
      <c r="D21" s="109"/>
      <c r="E21" s="109"/>
      <c r="F21" s="109"/>
      <c r="G21" s="109"/>
      <c r="H21" s="110"/>
      <c r="I21" s="3" t="s">
        <v>88</v>
      </c>
      <c r="J21" s="92">
        <f>SUMIF(D4:D20,"KG",I4:I20)</f>
        <v>2.35</v>
      </c>
      <c r="K21" s="93"/>
      <c r="L21" s="23"/>
      <c r="M21" s="23"/>
    </row>
    <row r="22" spans="1:13" ht="19" customHeight="1" x14ac:dyDescent="0.2">
      <c r="A22" s="105" t="s">
        <v>59</v>
      </c>
      <c r="B22" s="105"/>
      <c r="C22" s="107" t="s">
        <v>7</v>
      </c>
      <c r="D22" s="107"/>
      <c r="E22" s="91">
        <f>SUM(J4:K20)</f>
        <v>53.563407448783231</v>
      </c>
      <c r="F22" s="91"/>
      <c r="G22" s="106" t="s">
        <v>84</v>
      </c>
      <c r="H22" s="106"/>
      <c r="I22" s="27" t="s">
        <v>7</v>
      </c>
      <c r="J22" s="89">
        <f>E22/(1-'PÁGINA INICIAL'!$B$22)</f>
        <v>81.706892718482891</v>
      </c>
      <c r="K22" s="90"/>
    </row>
    <row r="23" spans="1:13" ht="19" customHeight="1" x14ac:dyDescent="0.2">
      <c r="A23" s="105"/>
      <c r="B23" s="105"/>
      <c r="C23" s="107" t="s">
        <v>58</v>
      </c>
      <c r="D23" s="107"/>
      <c r="E23" s="91">
        <f>E22*1/J21</f>
        <v>22.792939339907758</v>
      </c>
      <c r="F23" s="91"/>
      <c r="G23" s="106"/>
      <c r="H23" s="106"/>
      <c r="I23" s="27" t="s">
        <v>24</v>
      </c>
      <c r="J23" s="89">
        <f>J22*1/J21</f>
        <v>34.768890518503355</v>
      </c>
      <c r="K23" s="90"/>
    </row>
    <row r="24" spans="1:13" x14ac:dyDescent="0.2">
      <c r="A24" s="98" t="s">
        <v>27</v>
      </c>
      <c r="B24" s="99"/>
      <c r="C24" s="99"/>
      <c r="D24" s="99"/>
      <c r="E24" s="99"/>
      <c r="F24" s="99"/>
      <c r="G24" s="99"/>
      <c r="H24" s="100"/>
      <c r="I24" s="111" t="s">
        <v>25</v>
      </c>
      <c r="J24" s="101"/>
      <c r="K24" s="102"/>
    </row>
    <row r="25" spans="1:13" x14ac:dyDescent="0.2">
      <c r="A25" s="24">
        <v>0.1</v>
      </c>
      <c r="B25" s="14">
        <v>0.2</v>
      </c>
      <c r="C25" s="15">
        <v>0.3</v>
      </c>
      <c r="D25" s="15">
        <v>0.4</v>
      </c>
      <c r="E25" s="15">
        <v>0.5</v>
      </c>
      <c r="F25" s="15">
        <v>0.6</v>
      </c>
      <c r="G25" s="16">
        <v>0.7</v>
      </c>
      <c r="H25" s="16">
        <v>0.8</v>
      </c>
      <c r="I25" s="112"/>
      <c r="J25" s="103"/>
      <c r="K25" s="104"/>
    </row>
    <row r="26" spans="1:13" x14ac:dyDescent="0.2">
      <c r="A26" s="38">
        <f t="shared" ref="A26:H26" si="2">$J$22*(1+A25)</f>
        <v>89.877581990331194</v>
      </c>
      <c r="B26" s="38">
        <f t="shared" si="2"/>
        <v>98.048271262179469</v>
      </c>
      <c r="C26" s="38">
        <f t="shared" si="2"/>
        <v>106.21896053402776</v>
      </c>
      <c r="D26" s="38">
        <f t="shared" si="2"/>
        <v>114.38964980587603</v>
      </c>
      <c r="E26" s="38">
        <f t="shared" si="2"/>
        <v>122.56033907772434</v>
      </c>
      <c r="F26" s="38">
        <f t="shared" si="2"/>
        <v>130.73102834957263</v>
      </c>
      <c r="G26" s="38">
        <f t="shared" si="2"/>
        <v>138.90171762142091</v>
      </c>
      <c r="H26" s="38">
        <f t="shared" si="2"/>
        <v>147.0724068932692</v>
      </c>
      <c r="I26" s="13" t="s">
        <v>26</v>
      </c>
      <c r="J26" s="96" t="str">
        <f>IF(OR(J24="",J24=0),"",J24/J22-1)</f>
        <v/>
      </c>
      <c r="K26" s="97"/>
    </row>
    <row r="27" spans="1:13" x14ac:dyDescent="0.2">
      <c r="A27" s="41"/>
      <c r="B27" s="42"/>
      <c r="C27" s="42"/>
      <c r="D27" s="42"/>
      <c r="E27" s="42"/>
      <c r="F27" s="42"/>
      <c r="G27" s="42"/>
      <c r="H27" s="42"/>
      <c r="I27" s="13" t="s">
        <v>85</v>
      </c>
      <c r="J27" s="94" t="str">
        <f>IF(OR(J24="",J24=0),"",J24-J22)</f>
        <v/>
      </c>
      <c r="K27" s="95"/>
    </row>
    <row r="28" spans="1:13" x14ac:dyDescent="0.2">
      <c r="A28" s="83" t="s">
        <v>8</v>
      </c>
      <c r="B28" s="84"/>
      <c r="C28" s="84"/>
      <c r="D28" s="84"/>
      <c r="E28" s="84"/>
      <c r="F28" s="84"/>
      <c r="G28" s="84"/>
      <c r="H28" s="84"/>
      <c r="I28" s="84"/>
      <c r="J28" s="84"/>
      <c r="K28" s="85"/>
    </row>
    <row r="29" spans="1:13" x14ac:dyDescent="0.2">
      <c r="A29" s="25">
        <v>1</v>
      </c>
      <c r="B29" s="81"/>
      <c r="C29" s="81"/>
      <c r="D29" s="81"/>
      <c r="E29" s="81"/>
      <c r="F29" s="81"/>
      <c r="G29" s="81"/>
      <c r="H29" s="81"/>
      <c r="I29" s="81"/>
      <c r="J29" s="81"/>
      <c r="K29" s="82"/>
    </row>
    <row r="30" spans="1:13" x14ac:dyDescent="0.2">
      <c r="A30" s="25">
        <f>A29+1</f>
        <v>2</v>
      </c>
      <c r="B30" s="81"/>
      <c r="C30" s="81"/>
      <c r="D30" s="81"/>
      <c r="E30" s="81"/>
      <c r="F30" s="81"/>
      <c r="G30" s="81"/>
      <c r="H30" s="81"/>
      <c r="I30" s="81"/>
      <c r="J30" s="81"/>
      <c r="K30" s="82"/>
    </row>
    <row r="31" spans="1:13" x14ac:dyDescent="0.2">
      <c r="A31" s="25">
        <f t="shared" ref="A31:A38" si="3">A30+1</f>
        <v>3</v>
      </c>
      <c r="B31" s="81"/>
      <c r="C31" s="81"/>
      <c r="D31" s="81"/>
      <c r="E31" s="81"/>
      <c r="F31" s="81"/>
      <c r="G31" s="81"/>
      <c r="H31" s="81"/>
      <c r="I31" s="81"/>
      <c r="J31" s="81"/>
      <c r="K31" s="82"/>
    </row>
    <row r="32" spans="1:13" x14ac:dyDescent="0.2">
      <c r="A32" s="25">
        <f t="shared" si="3"/>
        <v>4</v>
      </c>
      <c r="B32" s="81"/>
      <c r="C32" s="81"/>
      <c r="D32" s="81"/>
      <c r="E32" s="81"/>
      <c r="F32" s="81"/>
      <c r="G32" s="81"/>
      <c r="H32" s="81"/>
      <c r="I32" s="81"/>
      <c r="J32" s="81"/>
      <c r="K32" s="82"/>
    </row>
    <row r="33" spans="1:11" x14ac:dyDescent="0.2">
      <c r="A33" s="25">
        <f t="shared" si="3"/>
        <v>5</v>
      </c>
      <c r="B33" s="81"/>
      <c r="C33" s="81"/>
      <c r="D33" s="81"/>
      <c r="E33" s="81"/>
      <c r="F33" s="81"/>
      <c r="G33" s="81"/>
      <c r="H33" s="81"/>
      <c r="I33" s="81"/>
      <c r="J33" s="81"/>
      <c r="K33" s="82"/>
    </row>
    <row r="34" spans="1:11" x14ac:dyDescent="0.2">
      <c r="A34" s="25">
        <f t="shared" si="3"/>
        <v>6</v>
      </c>
      <c r="B34" s="81"/>
      <c r="C34" s="81"/>
      <c r="D34" s="81"/>
      <c r="E34" s="81"/>
      <c r="F34" s="81"/>
      <c r="G34" s="81"/>
      <c r="H34" s="81"/>
      <c r="I34" s="81"/>
      <c r="J34" s="81"/>
      <c r="K34" s="82"/>
    </row>
    <row r="35" spans="1:11" x14ac:dyDescent="0.2">
      <c r="A35" s="25">
        <f t="shared" si="3"/>
        <v>7</v>
      </c>
      <c r="B35" s="81"/>
      <c r="C35" s="81"/>
      <c r="D35" s="81"/>
      <c r="E35" s="81"/>
      <c r="F35" s="81"/>
      <c r="G35" s="81"/>
      <c r="H35" s="81"/>
      <c r="I35" s="81"/>
      <c r="J35" s="81"/>
      <c r="K35" s="82"/>
    </row>
    <row r="36" spans="1:11" x14ac:dyDescent="0.2">
      <c r="A36" s="25">
        <f t="shared" si="3"/>
        <v>8</v>
      </c>
      <c r="B36" s="81"/>
      <c r="C36" s="81"/>
      <c r="D36" s="81"/>
      <c r="E36" s="81"/>
      <c r="F36" s="81"/>
      <c r="G36" s="81"/>
      <c r="H36" s="81"/>
      <c r="I36" s="81"/>
      <c r="J36" s="81"/>
      <c r="K36" s="82"/>
    </row>
    <row r="37" spans="1:11" x14ac:dyDescent="0.2">
      <c r="A37" s="25">
        <f t="shared" si="3"/>
        <v>9</v>
      </c>
      <c r="B37" s="81"/>
      <c r="C37" s="81"/>
      <c r="D37" s="81"/>
      <c r="E37" s="81"/>
      <c r="F37" s="81"/>
      <c r="G37" s="81"/>
      <c r="H37" s="81"/>
      <c r="I37" s="81"/>
      <c r="J37" s="81"/>
      <c r="K37" s="82"/>
    </row>
    <row r="38" spans="1:11" x14ac:dyDescent="0.2">
      <c r="A38" s="25">
        <f t="shared" si="3"/>
        <v>10</v>
      </c>
      <c r="B38" s="81"/>
      <c r="C38" s="81"/>
      <c r="D38" s="81"/>
      <c r="E38" s="81"/>
      <c r="F38" s="81"/>
      <c r="G38" s="81"/>
      <c r="H38" s="81"/>
      <c r="I38" s="81"/>
      <c r="J38" s="81"/>
      <c r="K38" s="82"/>
    </row>
    <row r="39" spans="1:11" x14ac:dyDescent="0.2">
      <c r="A39" s="83" t="s">
        <v>9</v>
      </c>
      <c r="B39" s="84"/>
      <c r="C39" s="84"/>
      <c r="D39" s="84"/>
      <c r="E39" s="84"/>
      <c r="F39" s="84"/>
      <c r="G39" s="84"/>
      <c r="H39" s="84"/>
      <c r="I39" s="84"/>
      <c r="J39" s="84"/>
      <c r="K39" s="85"/>
    </row>
    <row r="40" spans="1:11" x14ac:dyDescent="0.2">
      <c r="A40" s="25">
        <v>1</v>
      </c>
      <c r="B40" s="81"/>
      <c r="C40" s="81"/>
      <c r="D40" s="81"/>
      <c r="E40" s="81"/>
      <c r="F40" s="81"/>
      <c r="G40" s="81"/>
      <c r="H40" s="81"/>
      <c r="I40" s="81"/>
      <c r="J40" s="81"/>
      <c r="K40" s="82"/>
    </row>
    <row r="41" spans="1:11" x14ac:dyDescent="0.2">
      <c r="A41" s="25">
        <f>A40+1</f>
        <v>2</v>
      </c>
      <c r="B41" s="81"/>
      <c r="C41" s="81"/>
      <c r="D41" s="81"/>
      <c r="E41" s="81"/>
      <c r="F41" s="81"/>
      <c r="G41" s="81"/>
      <c r="H41" s="81"/>
      <c r="I41" s="81"/>
      <c r="J41" s="81"/>
      <c r="K41" s="82"/>
    </row>
    <row r="42" spans="1:11" x14ac:dyDescent="0.2">
      <c r="A42" s="25">
        <f t="shared" ref="A42:A46" si="4">A41+1</f>
        <v>3</v>
      </c>
      <c r="B42" s="81"/>
      <c r="C42" s="81"/>
      <c r="D42" s="81"/>
      <c r="E42" s="81"/>
      <c r="F42" s="81"/>
      <c r="G42" s="81"/>
      <c r="H42" s="81"/>
      <c r="I42" s="81"/>
      <c r="J42" s="81"/>
      <c r="K42" s="82"/>
    </row>
    <row r="43" spans="1:11" x14ac:dyDescent="0.2">
      <c r="A43" s="25">
        <f t="shared" si="4"/>
        <v>4</v>
      </c>
      <c r="B43" s="81"/>
      <c r="C43" s="81"/>
      <c r="D43" s="81"/>
      <c r="E43" s="81"/>
      <c r="F43" s="81"/>
      <c r="G43" s="81"/>
      <c r="H43" s="81"/>
      <c r="I43" s="81"/>
      <c r="J43" s="81"/>
      <c r="K43" s="82"/>
    </row>
    <row r="44" spans="1:11" x14ac:dyDescent="0.2">
      <c r="A44" s="25">
        <f t="shared" si="4"/>
        <v>5</v>
      </c>
      <c r="B44" s="81"/>
      <c r="C44" s="81"/>
      <c r="D44" s="81"/>
      <c r="E44" s="81"/>
      <c r="F44" s="81"/>
      <c r="G44" s="81"/>
      <c r="H44" s="81"/>
      <c r="I44" s="81"/>
      <c r="J44" s="81"/>
      <c r="K44" s="82"/>
    </row>
    <row r="45" spans="1:11" x14ac:dyDescent="0.2">
      <c r="A45" s="25">
        <f t="shared" si="4"/>
        <v>6</v>
      </c>
      <c r="B45" s="81"/>
      <c r="C45" s="81"/>
      <c r="D45" s="81"/>
      <c r="E45" s="81"/>
      <c r="F45" s="81"/>
      <c r="G45" s="81"/>
      <c r="H45" s="81"/>
      <c r="I45" s="81"/>
      <c r="J45" s="81"/>
      <c r="K45" s="82"/>
    </row>
    <row r="46" spans="1:11" x14ac:dyDescent="0.2">
      <c r="A46" s="25">
        <f t="shared" si="4"/>
        <v>7</v>
      </c>
      <c r="B46" s="81"/>
      <c r="C46" s="81"/>
      <c r="D46" s="81"/>
      <c r="E46" s="81"/>
      <c r="F46" s="81"/>
      <c r="G46" s="81"/>
      <c r="H46" s="81"/>
      <c r="I46" s="81"/>
      <c r="J46" s="81"/>
      <c r="K46" s="82"/>
    </row>
    <row r="47" spans="1:11" x14ac:dyDescent="0.2">
      <c r="A47" s="86" t="s">
        <v>28</v>
      </c>
      <c r="B47" s="87"/>
      <c r="C47" s="87"/>
      <c r="D47" s="87"/>
      <c r="E47" s="87"/>
      <c r="F47" s="87"/>
      <c r="G47" s="87"/>
      <c r="H47" s="87"/>
      <c r="I47" s="87"/>
      <c r="J47" s="87"/>
      <c r="K47" s="88"/>
    </row>
    <row r="48" spans="1:11" x14ac:dyDescent="0.2">
      <c r="A48" s="75"/>
      <c r="B48" s="76"/>
      <c r="C48" s="76"/>
      <c r="D48" s="76"/>
      <c r="E48" s="76"/>
      <c r="F48" s="76"/>
      <c r="G48" s="76"/>
      <c r="H48" s="76"/>
      <c r="I48" s="21"/>
      <c r="J48" s="21"/>
      <c r="K48" s="22"/>
    </row>
    <row r="49" spans="1:11" x14ac:dyDescent="0.2">
      <c r="A49" s="77"/>
      <c r="B49" s="78"/>
      <c r="C49" s="78"/>
      <c r="D49" s="78"/>
      <c r="E49" s="78"/>
      <c r="F49" s="78"/>
      <c r="G49" s="78"/>
      <c r="H49" s="78"/>
      <c r="I49" s="17"/>
      <c r="J49" s="17"/>
      <c r="K49" s="18"/>
    </row>
    <row r="50" spans="1:11" x14ac:dyDescent="0.2">
      <c r="A50" s="77"/>
      <c r="B50" s="78"/>
      <c r="C50" s="78"/>
      <c r="D50" s="78"/>
      <c r="E50" s="78"/>
      <c r="F50" s="78"/>
      <c r="G50" s="78"/>
      <c r="H50" s="78"/>
      <c r="I50" s="17"/>
      <c r="J50" s="17"/>
      <c r="K50" s="18"/>
    </row>
    <row r="51" spans="1:11" x14ac:dyDescent="0.2">
      <c r="A51" s="77"/>
      <c r="B51" s="78"/>
      <c r="C51" s="78"/>
      <c r="D51" s="78"/>
      <c r="E51" s="78"/>
      <c r="F51" s="78"/>
      <c r="G51" s="78"/>
      <c r="H51" s="78"/>
      <c r="I51" s="17"/>
      <c r="J51" s="17"/>
      <c r="K51" s="18"/>
    </row>
    <row r="52" spans="1:11" x14ac:dyDescent="0.2">
      <c r="A52" s="77"/>
      <c r="B52" s="78"/>
      <c r="C52" s="78"/>
      <c r="D52" s="78"/>
      <c r="E52" s="78"/>
      <c r="F52" s="78"/>
      <c r="G52" s="78"/>
      <c r="H52" s="78"/>
      <c r="I52" s="17"/>
      <c r="J52" s="17"/>
      <c r="K52" s="18"/>
    </row>
    <row r="53" spans="1:11" x14ac:dyDescent="0.2">
      <c r="A53" s="77"/>
      <c r="B53" s="78"/>
      <c r="C53" s="78"/>
      <c r="D53" s="78"/>
      <c r="E53" s="78"/>
      <c r="F53" s="78"/>
      <c r="G53" s="78"/>
      <c r="H53" s="78"/>
      <c r="I53" s="17"/>
      <c r="J53" s="17"/>
      <c r="K53" s="18"/>
    </row>
    <row r="54" spans="1:11" x14ac:dyDescent="0.2">
      <c r="A54" s="77"/>
      <c r="B54" s="78"/>
      <c r="C54" s="78"/>
      <c r="D54" s="78"/>
      <c r="E54" s="78"/>
      <c r="F54" s="78"/>
      <c r="G54" s="78"/>
      <c r="H54" s="78"/>
      <c r="I54" s="17"/>
      <c r="J54" s="17"/>
      <c r="K54" s="18"/>
    </row>
    <row r="55" spans="1:11" ht="16" thickBot="1" x14ac:dyDescent="0.25">
      <c r="A55" s="79"/>
      <c r="B55" s="80"/>
      <c r="C55" s="80"/>
      <c r="D55" s="80"/>
      <c r="E55" s="80"/>
      <c r="F55" s="80"/>
      <c r="G55" s="80"/>
      <c r="H55" s="80"/>
      <c r="I55" s="19"/>
      <c r="J55" s="19"/>
      <c r="K55" s="20"/>
    </row>
  </sheetData>
  <mergeCells count="112">
    <mergeCell ref="A48:H55"/>
    <mergeCell ref="B42:K42"/>
    <mergeCell ref="B43:K43"/>
    <mergeCell ref="B44:K44"/>
    <mergeCell ref="B45:K45"/>
    <mergeCell ref="B46:K46"/>
    <mergeCell ref="A47:K47"/>
    <mergeCell ref="B36:K36"/>
    <mergeCell ref="B37:K37"/>
    <mergeCell ref="B38:K38"/>
    <mergeCell ref="A39:K39"/>
    <mergeCell ref="B40:K40"/>
    <mergeCell ref="B41:K41"/>
    <mergeCell ref="B30:K30"/>
    <mergeCell ref="B31:K31"/>
    <mergeCell ref="B32:K32"/>
    <mergeCell ref="B33:K33"/>
    <mergeCell ref="B34:K34"/>
    <mergeCell ref="B35:K35"/>
    <mergeCell ref="A24:H24"/>
    <mergeCell ref="I24:I25"/>
    <mergeCell ref="J24:K25"/>
    <mergeCell ref="J26:K26"/>
    <mergeCell ref="A28:K28"/>
    <mergeCell ref="B29:K29"/>
    <mergeCell ref="A22:B23"/>
    <mergeCell ref="C22:D22"/>
    <mergeCell ref="E22:F22"/>
    <mergeCell ref="G22:H23"/>
    <mergeCell ref="J22:K22"/>
    <mergeCell ref="C23:D23"/>
    <mergeCell ref="E23:F23"/>
    <mergeCell ref="J23:K23"/>
    <mergeCell ref="A20:C20"/>
    <mergeCell ref="E20:F20"/>
    <mergeCell ref="G20:H20"/>
    <mergeCell ref="J20:K20"/>
    <mergeCell ref="A21:H21"/>
    <mergeCell ref="J21:K21"/>
    <mergeCell ref="A18:C18"/>
    <mergeCell ref="E18:F18"/>
    <mergeCell ref="G18:H18"/>
    <mergeCell ref="J18:K18"/>
    <mergeCell ref="A19:C19"/>
    <mergeCell ref="E19:F19"/>
    <mergeCell ref="G19:H19"/>
    <mergeCell ref="J19:K19"/>
    <mergeCell ref="A16:C16"/>
    <mergeCell ref="E16:F16"/>
    <mergeCell ref="G16:H16"/>
    <mergeCell ref="J16:K16"/>
    <mergeCell ref="A17:C17"/>
    <mergeCell ref="E17:F17"/>
    <mergeCell ref="G17:H17"/>
    <mergeCell ref="J17:K17"/>
    <mergeCell ref="A14:C14"/>
    <mergeCell ref="E14:F14"/>
    <mergeCell ref="G14:H14"/>
    <mergeCell ref="J14:K14"/>
    <mergeCell ref="A15:C15"/>
    <mergeCell ref="E15:F15"/>
    <mergeCell ref="G15:H15"/>
    <mergeCell ref="J15:K15"/>
    <mergeCell ref="A12:C12"/>
    <mergeCell ref="E12:F12"/>
    <mergeCell ref="G12:H12"/>
    <mergeCell ref="J12:K12"/>
    <mergeCell ref="A13:C13"/>
    <mergeCell ref="E13:F13"/>
    <mergeCell ref="G13:H13"/>
    <mergeCell ref="J13:K13"/>
    <mergeCell ref="J5:K5"/>
    <mergeCell ref="A10:C10"/>
    <mergeCell ref="E10:F10"/>
    <mergeCell ref="G10:H10"/>
    <mergeCell ref="J10:K10"/>
    <mergeCell ref="A11:C11"/>
    <mergeCell ref="E11:F11"/>
    <mergeCell ref="G11:H11"/>
    <mergeCell ref="J11:K11"/>
    <mergeCell ref="A8:C8"/>
    <mergeCell ref="E8:F8"/>
    <mergeCell ref="G8:H8"/>
    <mergeCell ref="J8:K8"/>
    <mergeCell ref="A9:C9"/>
    <mergeCell ref="E9:F9"/>
    <mergeCell ref="G9:H9"/>
    <mergeCell ref="J9:K9"/>
    <mergeCell ref="A1:C1"/>
    <mergeCell ref="D1:K1"/>
    <mergeCell ref="A2:H2"/>
    <mergeCell ref="J2:K2"/>
    <mergeCell ref="A3:C3"/>
    <mergeCell ref="E3:F3"/>
    <mergeCell ref="G3:H3"/>
    <mergeCell ref="J3:K3"/>
    <mergeCell ref="J27:K27"/>
    <mergeCell ref="A6:C6"/>
    <mergeCell ref="E6:F6"/>
    <mergeCell ref="G6:H6"/>
    <mergeCell ref="J6:K6"/>
    <mergeCell ref="A7:C7"/>
    <mergeCell ref="E7:F7"/>
    <mergeCell ref="G7:H7"/>
    <mergeCell ref="J7:K7"/>
    <mergeCell ref="A4:C4"/>
    <mergeCell ref="E4:F4"/>
    <mergeCell ref="G4:H4"/>
    <mergeCell ref="J4:K4"/>
    <mergeCell ref="A5:C5"/>
    <mergeCell ref="E5:F5"/>
    <mergeCell ref="G5:H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80" orientation="portrait" r:id="rId1"/>
  <ignoredErrors>
    <ignoredError sqref="G4:H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INSTRUÇÕES DE USO</vt:lpstr>
      <vt:lpstr>PÁGINA INICIAL</vt:lpstr>
      <vt:lpstr>MASSA AMANTEIGADA</vt:lpstr>
      <vt:lpstr>GANACHE MARACUJA</vt:lpstr>
      <vt:lpstr>BUTTERCREAM</vt:lpstr>
      <vt:lpstr>PRECIFICAÇÃO DO BOLO COMPLETO</vt:lpstr>
      <vt:lpstr>BUTTERCREAM!Area_de_impressao</vt:lpstr>
      <vt:lpstr>'GANACHE MARACUJA'!Area_de_impressao</vt:lpstr>
      <vt:lpstr>'MASSA AMANTEIGADA'!Area_de_impressao</vt:lpstr>
      <vt:lpstr>'PRECIFICAÇÃO DO BOLO COMPLETO'!Area_de_impressao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Fernando Rodrigues</cp:lastModifiedBy>
  <cp:lastPrinted>2019-08-26T02:39:20Z</cp:lastPrinted>
  <dcterms:created xsi:type="dcterms:W3CDTF">2016-01-19T04:58:02Z</dcterms:created>
  <dcterms:modified xsi:type="dcterms:W3CDTF">2020-06-27T16:09:12Z</dcterms:modified>
</cp:coreProperties>
</file>