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7DEC3AB3-3AB5-0A45-ACCE-61DFA192BF8D}" xr6:coauthVersionLast="32" xr6:coauthVersionMax="32" xr10:uidLastSave="{00000000-0000-0000-0000-000000000000}"/>
  <bookViews>
    <workbookView xWindow="0" yWindow="460" windowWidth="28800" windowHeight="17460" activeTab="6" xr2:uid="{DFE9597F-6224-4A49-96DD-DB45B6DCEF99}"/>
  </bookViews>
  <sheets>
    <sheet name="heavy drinking" sheetId="2" r:id="rId1"/>
    <sheet name="Sheet5" sheetId="5" r:id="rId2"/>
    <sheet name="return to drinking" sheetId="1" r:id="rId3"/>
    <sheet name="Sheet6" sheetId="6" r:id="rId4"/>
    <sheet name="discontinuation" sheetId="3" r:id="rId5"/>
    <sheet name="Sheet7" sheetId="7" r:id="rId6"/>
    <sheet name="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8" i="4" l="1"/>
  <c r="M88" i="4"/>
  <c r="L88" i="4"/>
  <c r="K88" i="4"/>
  <c r="J88" i="4"/>
  <c r="I88" i="4"/>
  <c r="N87" i="4"/>
  <c r="M87" i="4"/>
  <c r="L87" i="4"/>
  <c r="K87" i="4"/>
  <c r="J87" i="4"/>
  <c r="I87" i="4"/>
  <c r="N86" i="4"/>
  <c r="M86" i="4"/>
  <c r="L86" i="4"/>
  <c r="K86" i="4"/>
  <c r="J86" i="4"/>
  <c r="I86" i="4"/>
  <c r="N85" i="4"/>
  <c r="M85" i="4"/>
  <c r="L85" i="4"/>
  <c r="K85" i="4"/>
  <c r="J85" i="4"/>
  <c r="I85" i="4"/>
  <c r="N84" i="4"/>
  <c r="M84" i="4"/>
  <c r="L84" i="4"/>
  <c r="K84" i="4"/>
  <c r="J84" i="4"/>
  <c r="I84" i="4"/>
  <c r="N83" i="4"/>
  <c r="M83" i="4"/>
  <c r="L83" i="4"/>
  <c r="K83" i="4"/>
  <c r="J83" i="4"/>
  <c r="I83" i="4"/>
  <c r="N82" i="4"/>
  <c r="M82" i="4"/>
  <c r="L82" i="4"/>
  <c r="K82" i="4"/>
  <c r="J82" i="4"/>
  <c r="I82" i="4"/>
  <c r="N81" i="4"/>
  <c r="M81" i="4"/>
  <c r="L81" i="4"/>
  <c r="K81" i="4"/>
  <c r="J81" i="4"/>
  <c r="I81" i="4"/>
  <c r="N80" i="4"/>
  <c r="M80" i="4"/>
  <c r="L80" i="4"/>
  <c r="K80" i="4"/>
  <c r="J80" i="4"/>
  <c r="I80" i="4"/>
  <c r="N79" i="4"/>
  <c r="M79" i="4"/>
  <c r="L79" i="4"/>
  <c r="K79" i="4"/>
  <c r="J79" i="4"/>
  <c r="I79" i="4"/>
  <c r="N78" i="4"/>
  <c r="M78" i="4"/>
  <c r="L78" i="4"/>
  <c r="K78" i="4"/>
  <c r="J78" i="4"/>
  <c r="I78" i="4"/>
  <c r="N77" i="4"/>
  <c r="M77" i="4"/>
  <c r="L77" i="4"/>
  <c r="K77" i="4"/>
  <c r="J77" i="4"/>
  <c r="I77" i="4"/>
  <c r="N76" i="4"/>
  <c r="M76" i="4"/>
  <c r="L76" i="4"/>
  <c r="K76" i="4"/>
  <c r="J76" i="4"/>
  <c r="I76" i="4"/>
  <c r="N75" i="4"/>
  <c r="M75" i="4"/>
  <c r="L75" i="4"/>
  <c r="K75" i="4"/>
  <c r="J75" i="4"/>
  <c r="I75" i="4"/>
  <c r="N74" i="4"/>
  <c r="M74" i="4"/>
  <c r="L74" i="4"/>
  <c r="K74" i="4"/>
  <c r="J74" i="4"/>
  <c r="I74" i="4"/>
  <c r="N73" i="4"/>
  <c r="M73" i="4"/>
  <c r="L73" i="4"/>
  <c r="K73" i="4"/>
  <c r="J73" i="4"/>
  <c r="I73" i="4"/>
  <c r="N72" i="4"/>
  <c r="M72" i="4"/>
  <c r="L72" i="4"/>
  <c r="K72" i="4"/>
  <c r="J72" i="4"/>
  <c r="I72" i="4"/>
  <c r="N71" i="4"/>
  <c r="M71" i="4"/>
  <c r="L71" i="4"/>
  <c r="K71" i="4"/>
  <c r="J71" i="4"/>
  <c r="I71" i="4"/>
  <c r="N70" i="4"/>
  <c r="M70" i="4"/>
  <c r="L70" i="4"/>
  <c r="K70" i="4"/>
  <c r="J70" i="4"/>
  <c r="I70" i="4"/>
  <c r="N69" i="4"/>
  <c r="M69" i="4"/>
  <c r="L69" i="4"/>
  <c r="K69" i="4"/>
  <c r="J69" i="4"/>
  <c r="I69" i="4"/>
  <c r="N68" i="4"/>
  <c r="M68" i="4"/>
  <c r="L68" i="4"/>
  <c r="K68" i="4"/>
  <c r="J68" i="4"/>
  <c r="I68" i="4"/>
  <c r="N67" i="4"/>
  <c r="M67" i="4"/>
  <c r="L67" i="4"/>
  <c r="K67" i="4"/>
  <c r="J67" i="4"/>
  <c r="I67" i="4"/>
  <c r="N66" i="4"/>
  <c r="M66" i="4"/>
  <c r="L66" i="4"/>
  <c r="K66" i="4"/>
  <c r="J66" i="4"/>
  <c r="I66" i="4"/>
  <c r="N65" i="4"/>
  <c r="M65" i="4"/>
  <c r="L65" i="4"/>
  <c r="K65" i="4"/>
  <c r="J65" i="4"/>
  <c r="I65" i="4"/>
  <c r="N64" i="4"/>
  <c r="M64" i="4"/>
  <c r="L64" i="4"/>
  <c r="K64" i="4"/>
  <c r="J64" i="4"/>
  <c r="I64" i="4"/>
  <c r="N63" i="4"/>
  <c r="M63" i="4"/>
  <c r="L63" i="4"/>
  <c r="K63" i="4"/>
  <c r="J63" i="4"/>
  <c r="I63" i="4"/>
  <c r="N62" i="4"/>
  <c r="M62" i="4"/>
  <c r="L62" i="4"/>
  <c r="K62" i="4"/>
  <c r="J62" i="4"/>
  <c r="I62" i="4"/>
  <c r="N61" i="4"/>
  <c r="M61" i="4"/>
  <c r="L61" i="4"/>
  <c r="K61" i="4"/>
  <c r="J61" i="4"/>
  <c r="I61" i="4"/>
  <c r="N60" i="4"/>
  <c r="M60" i="4"/>
  <c r="L60" i="4"/>
  <c r="K60" i="4"/>
  <c r="J60" i="4"/>
  <c r="I60" i="4"/>
  <c r="N59" i="4"/>
  <c r="M59" i="4"/>
  <c r="L59" i="4"/>
  <c r="K59" i="4"/>
  <c r="J59" i="4"/>
  <c r="I59" i="4"/>
  <c r="N58" i="4"/>
  <c r="M58" i="4"/>
  <c r="L58" i="4"/>
  <c r="K58" i="4"/>
  <c r="J58" i="4"/>
  <c r="I58" i="4"/>
  <c r="N57" i="4"/>
  <c r="M57" i="4"/>
  <c r="L57" i="4"/>
  <c r="K57" i="4"/>
  <c r="J57" i="4"/>
  <c r="I57" i="4"/>
  <c r="N56" i="4"/>
  <c r="M56" i="4"/>
  <c r="L56" i="4"/>
  <c r="K56" i="4"/>
  <c r="J56" i="4"/>
  <c r="I56" i="4"/>
  <c r="N55" i="4"/>
  <c r="M55" i="4"/>
  <c r="L55" i="4"/>
  <c r="K55" i="4"/>
  <c r="J55" i="4"/>
  <c r="I55" i="4"/>
  <c r="N54" i="4"/>
  <c r="M54" i="4"/>
  <c r="L54" i="4"/>
  <c r="K54" i="4"/>
  <c r="J54" i="4"/>
  <c r="I54" i="4"/>
  <c r="N53" i="4"/>
  <c r="M53" i="4"/>
  <c r="L53" i="4"/>
  <c r="K53" i="4"/>
  <c r="J53" i="4"/>
  <c r="I53" i="4"/>
  <c r="N52" i="4"/>
  <c r="M52" i="4"/>
  <c r="L52" i="4"/>
  <c r="K52" i="4"/>
  <c r="J52" i="4"/>
  <c r="I52" i="4"/>
  <c r="N51" i="4"/>
  <c r="M51" i="4"/>
  <c r="L51" i="4"/>
  <c r="K51" i="4"/>
  <c r="J51" i="4"/>
  <c r="I51" i="4"/>
  <c r="N50" i="4"/>
  <c r="M50" i="4"/>
  <c r="L50" i="4"/>
  <c r="K50" i="4"/>
  <c r="J50" i="4"/>
  <c r="I50" i="4"/>
  <c r="N49" i="4"/>
  <c r="M49" i="4"/>
  <c r="L49" i="4"/>
  <c r="K49" i="4"/>
  <c r="J49" i="4"/>
  <c r="I49" i="4"/>
  <c r="N48" i="4"/>
  <c r="M48" i="4"/>
  <c r="L48" i="4"/>
  <c r="K48" i="4"/>
  <c r="J48" i="4"/>
  <c r="I48" i="4"/>
  <c r="N47" i="4"/>
  <c r="M47" i="4"/>
  <c r="L47" i="4"/>
  <c r="K47" i="4"/>
  <c r="J47" i="4"/>
  <c r="I47" i="4"/>
  <c r="N46" i="4"/>
  <c r="M46" i="4"/>
  <c r="L46" i="4"/>
  <c r="K46" i="4"/>
  <c r="J46" i="4"/>
  <c r="I46" i="4"/>
  <c r="N45" i="4"/>
  <c r="M45" i="4"/>
  <c r="L45" i="4"/>
  <c r="K45" i="4"/>
  <c r="J45" i="4"/>
  <c r="I45" i="4"/>
  <c r="N44" i="4"/>
  <c r="M44" i="4"/>
  <c r="L44" i="4"/>
  <c r="K44" i="4"/>
  <c r="J44" i="4"/>
  <c r="I44" i="4"/>
  <c r="N43" i="4"/>
  <c r="M43" i="4"/>
  <c r="L43" i="4"/>
  <c r="K43" i="4"/>
  <c r="J43" i="4"/>
  <c r="I43" i="4"/>
  <c r="N42" i="4"/>
  <c r="M42" i="4"/>
  <c r="L42" i="4"/>
  <c r="K42" i="4"/>
  <c r="J42" i="4"/>
  <c r="I42" i="4"/>
  <c r="N41" i="4"/>
  <c r="M41" i="4"/>
  <c r="L41" i="4"/>
  <c r="K41" i="4"/>
  <c r="J41" i="4"/>
  <c r="I41" i="4"/>
  <c r="N40" i="4"/>
  <c r="M40" i="4"/>
  <c r="L40" i="4"/>
  <c r="K40" i="4"/>
  <c r="J40" i="4"/>
  <c r="I40" i="4"/>
  <c r="N39" i="4"/>
  <c r="M39" i="4"/>
  <c r="L39" i="4"/>
  <c r="K39" i="4"/>
  <c r="J39" i="4"/>
  <c r="I39" i="4"/>
  <c r="N38" i="4"/>
  <c r="M38" i="4"/>
  <c r="L38" i="4"/>
  <c r="K38" i="4"/>
  <c r="J38" i="4"/>
  <c r="I38" i="4"/>
  <c r="N37" i="4"/>
  <c r="M37" i="4"/>
  <c r="L37" i="4"/>
  <c r="K37" i="4"/>
  <c r="J37" i="4"/>
  <c r="I37" i="4"/>
  <c r="N36" i="4"/>
  <c r="M36" i="4"/>
  <c r="L36" i="4"/>
  <c r="K36" i="4"/>
  <c r="J36" i="4"/>
  <c r="I36" i="4"/>
  <c r="N35" i="4"/>
  <c r="M35" i="4"/>
  <c r="L35" i="4"/>
  <c r="K35" i="4"/>
  <c r="J35" i="4"/>
  <c r="I35" i="4"/>
  <c r="N34" i="4"/>
  <c r="M34" i="4"/>
  <c r="L34" i="4"/>
  <c r="K34" i="4"/>
  <c r="J34" i="4"/>
  <c r="I34" i="4"/>
  <c r="N33" i="4"/>
  <c r="M33" i="4"/>
  <c r="L33" i="4"/>
  <c r="K33" i="4"/>
  <c r="J33" i="4"/>
  <c r="I33" i="4"/>
  <c r="N32" i="4"/>
  <c r="M32" i="4"/>
  <c r="L32" i="4"/>
  <c r="K32" i="4"/>
  <c r="J32" i="4"/>
  <c r="I32" i="4"/>
  <c r="N31" i="4"/>
  <c r="M31" i="4"/>
  <c r="L31" i="4"/>
  <c r="K31" i="4"/>
  <c r="J31" i="4"/>
  <c r="I31" i="4"/>
  <c r="N30" i="4"/>
  <c r="M30" i="4"/>
  <c r="L30" i="4"/>
  <c r="K30" i="4"/>
  <c r="J30" i="4"/>
  <c r="I30" i="4"/>
  <c r="N29" i="4"/>
  <c r="M29" i="4"/>
  <c r="L29" i="4"/>
  <c r="K29" i="4"/>
  <c r="J29" i="4"/>
  <c r="I29" i="4"/>
  <c r="N28" i="4"/>
  <c r="M28" i="4"/>
  <c r="L28" i="4"/>
  <c r="K28" i="4"/>
  <c r="J28" i="4"/>
  <c r="I28" i="4"/>
  <c r="N27" i="4"/>
  <c r="M27" i="4"/>
  <c r="L27" i="4"/>
  <c r="K27" i="4"/>
  <c r="J27" i="4"/>
  <c r="I27" i="4"/>
  <c r="N26" i="4"/>
  <c r="M26" i="4"/>
  <c r="L26" i="4"/>
  <c r="K26" i="4"/>
  <c r="J26" i="4"/>
  <c r="I26" i="4"/>
  <c r="N25" i="4"/>
  <c r="M25" i="4"/>
  <c r="L25" i="4"/>
  <c r="K25" i="4"/>
  <c r="J25" i="4"/>
  <c r="I25" i="4"/>
  <c r="N24" i="4"/>
  <c r="M24" i="4"/>
  <c r="L24" i="4"/>
  <c r="K24" i="4"/>
  <c r="J24" i="4"/>
  <c r="I24" i="4"/>
  <c r="N23" i="4"/>
  <c r="M23" i="4"/>
  <c r="L23" i="4"/>
  <c r="K23" i="4"/>
  <c r="J23" i="4"/>
  <c r="I23" i="4"/>
  <c r="N22" i="4"/>
  <c r="M22" i="4"/>
  <c r="L22" i="4"/>
  <c r="K22" i="4"/>
  <c r="J22" i="4"/>
  <c r="I22" i="4"/>
  <c r="N21" i="4"/>
  <c r="M21" i="4"/>
  <c r="L21" i="4"/>
  <c r="K21" i="4"/>
  <c r="J21" i="4"/>
  <c r="I21" i="4"/>
  <c r="N20" i="4"/>
  <c r="M20" i="4"/>
  <c r="L20" i="4"/>
  <c r="K20" i="4"/>
  <c r="J20" i="4"/>
  <c r="I20" i="4"/>
  <c r="N19" i="4"/>
  <c r="M19" i="4"/>
  <c r="L19" i="4"/>
  <c r="K19" i="4"/>
  <c r="J19" i="4"/>
  <c r="I19" i="4"/>
  <c r="N18" i="4"/>
  <c r="M18" i="4"/>
  <c r="L18" i="4"/>
  <c r="K18" i="4"/>
  <c r="J18" i="4"/>
  <c r="I18" i="4"/>
  <c r="N17" i="4"/>
  <c r="M17" i="4"/>
  <c r="L17" i="4"/>
  <c r="K17" i="4"/>
  <c r="J17" i="4"/>
  <c r="I17" i="4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8" i="4"/>
  <c r="M8" i="4"/>
  <c r="L8" i="4"/>
  <c r="K8" i="4"/>
  <c r="J8" i="4"/>
  <c r="I8" i="4"/>
  <c r="N7" i="4"/>
  <c r="M7" i="4"/>
  <c r="L7" i="4"/>
  <c r="K7" i="4"/>
  <c r="J7" i="4"/>
  <c r="I7" i="4"/>
  <c r="N6" i="4"/>
  <c r="M6" i="4"/>
  <c r="L6" i="4"/>
  <c r="K6" i="4"/>
  <c r="J6" i="4"/>
  <c r="I6" i="4"/>
  <c r="N5" i="4"/>
  <c r="M5" i="4"/>
  <c r="L5" i="4"/>
  <c r="K5" i="4"/>
  <c r="J5" i="4"/>
  <c r="I5" i="4"/>
  <c r="N4" i="4"/>
  <c r="M4" i="4"/>
  <c r="L4" i="4"/>
  <c r="K4" i="4"/>
  <c r="J4" i="4"/>
  <c r="I4" i="4"/>
  <c r="N3" i="4"/>
  <c r="M3" i="4"/>
  <c r="L3" i="4"/>
  <c r="K3" i="4"/>
  <c r="J3" i="4"/>
  <c r="I3" i="4"/>
  <c r="N2" i="4"/>
  <c r="M2" i="4"/>
  <c r="L2" i="4"/>
  <c r="K2" i="4"/>
  <c r="J2" i="4"/>
  <c r="I2" i="4"/>
  <c r="C3" i="4"/>
  <c r="F86" i="4"/>
  <c r="F85" i="4"/>
  <c r="F82" i="4"/>
  <c r="F81" i="4"/>
  <c r="F78" i="4"/>
  <c r="F77" i="4"/>
  <c r="F74" i="4"/>
  <c r="F73" i="4"/>
  <c r="F70" i="4"/>
  <c r="F69" i="4"/>
  <c r="F66" i="4"/>
  <c r="F65" i="4"/>
  <c r="F62" i="4"/>
  <c r="F61" i="4"/>
  <c r="F58" i="4"/>
  <c r="F57" i="4"/>
  <c r="F54" i="4"/>
  <c r="F53" i="4"/>
  <c r="F50" i="4"/>
  <c r="F49" i="4"/>
  <c r="F46" i="4"/>
  <c r="F45" i="4"/>
  <c r="F42" i="4"/>
  <c r="F41" i="4"/>
  <c r="F38" i="4"/>
  <c r="F37" i="4"/>
  <c r="F34" i="4"/>
  <c r="F33" i="4"/>
  <c r="F30" i="4"/>
  <c r="F29" i="4"/>
  <c r="F26" i="4"/>
  <c r="F25" i="4"/>
  <c r="F22" i="4"/>
  <c r="F21" i="4"/>
  <c r="F18" i="4"/>
  <c r="F17" i="4"/>
  <c r="F14" i="4"/>
  <c r="F13" i="4"/>
  <c r="F10" i="4"/>
  <c r="F9" i="4"/>
  <c r="F6" i="4"/>
  <c r="F5" i="4"/>
  <c r="F2" i="4"/>
  <c r="E3" i="4"/>
  <c r="F3" i="4" s="1"/>
  <c r="E4" i="4"/>
  <c r="F4" i="4" s="1"/>
  <c r="E5" i="4"/>
  <c r="E6" i="4"/>
  <c r="E7" i="4"/>
  <c r="F7" i="4" s="1"/>
  <c r="E8" i="4"/>
  <c r="F8" i="4" s="1"/>
  <c r="E9" i="4"/>
  <c r="E10" i="4"/>
  <c r="E11" i="4"/>
  <c r="F11" i="4" s="1"/>
  <c r="E12" i="4"/>
  <c r="F12" i="4" s="1"/>
  <c r="E13" i="4"/>
  <c r="E14" i="4"/>
  <c r="E15" i="4"/>
  <c r="F15" i="4" s="1"/>
  <c r="E16" i="4"/>
  <c r="F16" i="4" s="1"/>
  <c r="E17" i="4"/>
  <c r="E18" i="4"/>
  <c r="E19" i="4"/>
  <c r="F19" i="4" s="1"/>
  <c r="E20" i="4"/>
  <c r="F20" i="4" s="1"/>
  <c r="E21" i="4"/>
  <c r="E22" i="4"/>
  <c r="E23" i="4"/>
  <c r="F23" i="4" s="1"/>
  <c r="E24" i="4"/>
  <c r="F24" i="4" s="1"/>
  <c r="E25" i="4"/>
  <c r="E26" i="4"/>
  <c r="E27" i="4"/>
  <c r="F27" i="4" s="1"/>
  <c r="E28" i="4"/>
  <c r="F28" i="4" s="1"/>
  <c r="E29" i="4"/>
  <c r="E30" i="4"/>
  <c r="E31" i="4"/>
  <c r="F31" i="4" s="1"/>
  <c r="E32" i="4"/>
  <c r="F32" i="4" s="1"/>
  <c r="E33" i="4"/>
  <c r="E34" i="4"/>
  <c r="E35" i="4"/>
  <c r="F35" i="4" s="1"/>
  <c r="E36" i="4"/>
  <c r="F36" i="4" s="1"/>
  <c r="E37" i="4"/>
  <c r="E38" i="4"/>
  <c r="E39" i="4"/>
  <c r="F39" i="4" s="1"/>
  <c r="E40" i="4"/>
  <c r="F40" i="4" s="1"/>
  <c r="E41" i="4"/>
  <c r="E42" i="4"/>
  <c r="E43" i="4"/>
  <c r="F43" i="4" s="1"/>
  <c r="E44" i="4"/>
  <c r="F44" i="4" s="1"/>
  <c r="E45" i="4"/>
  <c r="E46" i="4"/>
  <c r="E47" i="4"/>
  <c r="F47" i="4" s="1"/>
  <c r="E48" i="4"/>
  <c r="F48" i="4" s="1"/>
  <c r="E49" i="4"/>
  <c r="E50" i="4"/>
  <c r="E51" i="4"/>
  <c r="F51" i="4" s="1"/>
  <c r="E52" i="4"/>
  <c r="F52" i="4" s="1"/>
  <c r="E53" i="4"/>
  <c r="E54" i="4"/>
  <c r="E55" i="4"/>
  <c r="F55" i="4" s="1"/>
  <c r="E56" i="4"/>
  <c r="F56" i="4" s="1"/>
  <c r="E57" i="4"/>
  <c r="E58" i="4"/>
  <c r="E59" i="4"/>
  <c r="F59" i="4" s="1"/>
  <c r="E60" i="4"/>
  <c r="F60" i="4" s="1"/>
  <c r="E61" i="4"/>
  <c r="E62" i="4"/>
  <c r="E63" i="4"/>
  <c r="F63" i="4" s="1"/>
  <c r="E64" i="4"/>
  <c r="F64" i="4" s="1"/>
  <c r="E65" i="4"/>
  <c r="E66" i="4"/>
  <c r="E67" i="4"/>
  <c r="F67" i="4" s="1"/>
  <c r="E68" i="4"/>
  <c r="F68" i="4" s="1"/>
  <c r="E69" i="4"/>
  <c r="E70" i="4"/>
  <c r="E71" i="4"/>
  <c r="F71" i="4" s="1"/>
  <c r="E72" i="4"/>
  <c r="F72" i="4" s="1"/>
  <c r="E73" i="4"/>
  <c r="E74" i="4"/>
  <c r="E75" i="4"/>
  <c r="F75" i="4" s="1"/>
  <c r="E76" i="4"/>
  <c r="F76" i="4" s="1"/>
  <c r="E77" i="4"/>
  <c r="E78" i="4"/>
  <c r="E79" i="4"/>
  <c r="F79" i="4" s="1"/>
  <c r="E80" i="4"/>
  <c r="F80" i="4" s="1"/>
  <c r="E81" i="4"/>
  <c r="E82" i="4"/>
  <c r="E83" i="4"/>
  <c r="F83" i="4" s="1"/>
  <c r="E84" i="4"/>
  <c r="F84" i="4" s="1"/>
  <c r="E85" i="4"/>
  <c r="E86" i="4"/>
  <c r="E87" i="4"/>
  <c r="F87" i="4" s="1"/>
  <c r="E88" i="4"/>
  <c r="F88" i="4" s="1"/>
  <c r="E2" i="4"/>
  <c r="B3" i="4"/>
  <c r="B4" i="4"/>
  <c r="C4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2" i="4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5" i="4" l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</calcChain>
</file>

<file path=xl/sharedStrings.xml><?xml version="1.0" encoding="utf-8"?>
<sst xmlns="http://schemas.openxmlformats.org/spreadsheetml/2006/main" count="610" uniqueCount="150">
  <si>
    <t>Placebo</t>
  </si>
  <si>
    <t>Naltrexone</t>
  </si>
  <si>
    <t>Acamprosate</t>
  </si>
  <si>
    <t>Naltrexone+Acamprosate</t>
  </si>
  <si>
    <t>Event</t>
  </si>
  <si>
    <t>Total</t>
  </si>
  <si>
    <t>Study ID</t>
  </si>
  <si>
    <t>Kiefer 2003</t>
  </si>
  <si>
    <t>Anton 2006</t>
  </si>
  <si>
    <t>Morley 2006</t>
  </si>
  <si>
    <t>Ahmadi 2002</t>
  </si>
  <si>
    <t>Anton 1999</t>
  </si>
  <si>
    <t>Chick 2000a</t>
  </si>
  <si>
    <t>Galarza 1997</t>
  </si>
  <si>
    <t>Gastpar 2002</t>
  </si>
  <si>
    <t>Guardia 2002</t>
  </si>
  <si>
    <t>Hersch 1998</t>
  </si>
  <si>
    <t>Knox 1999</t>
  </si>
  <si>
    <t>Kranzler 2000</t>
  </si>
  <si>
    <t>Latt 2002</t>
  </si>
  <si>
    <t>Lee 2001</t>
  </si>
  <si>
    <t>Morris 2001</t>
  </si>
  <si>
    <t>O'Malley 1992</t>
  </si>
  <si>
    <t>Oslin 1997</t>
  </si>
  <si>
    <t>Volpicelli 1992</t>
  </si>
  <si>
    <t>Volpicelli 1997</t>
  </si>
  <si>
    <t>Chick 2000b</t>
  </si>
  <si>
    <t>Baltieri 2003</t>
  </si>
  <si>
    <t>Barrias 1997</t>
  </si>
  <si>
    <t>Besson 1998</t>
  </si>
  <si>
    <t>Geerlings 1997</t>
  </si>
  <si>
    <t>Gual 2001</t>
  </si>
  <si>
    <t>Ladewig 1993</t>
  </si>
  <si>
    <t>Lhuintre 1985</t>
  </si>
  <si>
    <t>Lhuintre 1990</t>
  </si>
  <si>
    <t>Mason 2006</t>
  </si>
  <si>
    <t>Namkoong 2003</t>
  </si>
  <si>
    <t>Paille 1995</t>
  </si>
  <si>
    <t>Pelc 1992</t>
  </si>
  <si>
    <t>Pelc 1997</t>
  </si>
  <si>
    <t>Poldrugo 1997</t>
  </si>
  <si>
    <t>Rousseaux 1996</t>
  </si>
  <si>
    <t>Sass 1996</t>
  </si>
  <si>
    <t>Temesta 2000</t>
  </si>
  <si>
    <t>Whitworth 1996</t>
  </si>
  <si>
    <t>Haung 2002</t>
  </si>
  <si>
    <t>Borg 2003</t>
  </si>
  <si>
    <t>Niederhofer 2002</t>
  </si>
  <si>
    <t>studyid</t>
  </si>
  <si>
    <t>study</t>
  </si>
  <si>
    <t>arm</t>
  </si>
  <si>
    <t>trt</t>
  </si>
  <si>
    <t>baseline</t>
  </si>
  <si>
    <t>narms</t>
  </si>
  <si>
    <t>n1</t>
  </si>
  <si>
    <t>n2</t>
  </si>
  <si>
    <t>n3</t>
  </si>
  <si>
    <t>y1</t>
  </si>
  <si>
    <t>y2</t>
  </si>
  <si>
    <t>y3</t>
  </si>
  <si>
    <t>st_trt</t>
  </si>
  <si>
    <t>Anton 1999_Placebo</t>
  </si>
  <si>
    <t>Anton 1999_Naltrexone</t>
  </si>
  <si>
    <t>Anton 2006_Placebo</t>
  </si>
  <si>
    <t>Anton 2006_Naltrexone</t>
  </si>
  <si>
    <t>Anton 2006_Acamprosate</t>
  </si>
  <si>
    <t>Anton 2006_Naltrexone+Acamprosate</t>
  </si>
  <si>
    <t>Chick 2000b_Placebo</t>
  </si>
  <si>
    <t>Chick 2000b_Acamprosate</t>
  </si>
  <si>
    <t>Gastpar 2002_Placebo</t>
  </si>
  <si>
    <t>Gastpar 2002_Naltrexone</t>
  </si>
  <si>
    <t>Guardia 2002_Placebo</t>
  </si>
  <si>
    <t>Guardia 2002_Naltrexone</t>
  </si>
  <si>
    <t>Kiefer 2003_Placebo</t>
  </si>
  <si>
    <t>Kiefer 2003_Naltrexone</t>
  </si>
  <si>
    <t>Kiefer 2003_Acamprosate</t>
  </si>
  <si>
    <t>Kiefer 2003_Naltrexone+Acamprosate</t>
  </si>
  <si>
    <t>Latt 2002_Placebo</t>
  </si>
  <si>
    <t>Latt 2002_Naltrexone</t>
  </si>
  <si>
    <t>Mason 2006_Placebo</t>
  </si>
  <si>
    <t>Mason 2006_Acamprosate</t>
  </si>
  <si>
    <t>Morley 2006_Placebo</t>
  </si>
  <si>
    <t>Morley 2006_Naltrexone</t>
  </si>
  <si>
    <t>Morley 2006_Acamprosate</t>
  </si>
  <si>
    <t>Namkoong 2003_Placebo</t>
  </si>
  <si>
    <t>Namkoong 2003_Acamprosate</t>
  </si>
  <si>
    <t>Oslin 1997_Placebo</t>
  </si>
  <si>
    <t>Oslin 1997_Naltrexone</t>
  </si>
  <si>
    <t>Volpicelli 1992_Placebo</t>
  </si>
  <si>
    <t>Volpicelli 1992_Naltrexone</t>
  </si>
  <si>
    <t>Volpicelli 1997_Placebo</t>
  </si>
  <si>
    <t>Volpicelli 1997_Naltrexone</t>
  </si>
  <si>
    <t>Baltieri 2003_Placebo</t>
  </si>
  <si>
    <t>Baltieri 2003_Acamprosate</t>
  </si>
  <si>
    <t>Barrias 1997_Placebo</t>
  </si>
  <si>
    <t>Barrias 1997_Acamprosate</t>
  </si>
  <si>
    <t>Besson 1998_Placebo</t>
  </si>
  <si>
    <t>Besson 1998_Acamprosate</t>
  </si>
  <si>
    <t>Borg 2003_Placebo</t>
  </si>
  <si>
    <t>Borg 2003_Acamprosate</t>
  </si>
  <si>
    <t>Chick 2000a_Placebo</t>
  </si>
  <si>
    <t>Chick 2000a_Naltrexone</t>
  </si>
  <si>
    <t>Geerlings 1997_Placebo</t>
  </si>
  <si>
    <t>Geerlings 1997_Acamprosate</t>
  </si>
  <si>
    <t>Gual 2001_Placebo</t>
  </si>
  <si>
    <t>Gual 2001_Acamprosate</t>
  </si>
  <si>
    <t>Haung 2002_Placebo</t>
  </si>
  <si>
    <t>Haung 2002_Naltrexone</t>
  </si>
  <si>
    <t>Kranzler 2000_Placebo</t>
  </si>
  <si>
    <t>Kranzler 2000_Naltrexone</t>
  </si>
  <si>
    <t>Ladewig 1993_Placebo</t>
  </si>
  <si>
    <t>Ladewig 1993_Acamprosate</t>
  </si>
  <si>
    <t>Lee 2001_Placebo</t>
  </si>
  <si>
    <t>Lee 2001_Naltrexone</t>
  </si>
  <si>
    <t>Lhuintre 1985_Placebo</t>
  </si>
  <si>
    <t>Lhuintre 1985_Acamprosate</t>
  </si>
  <si>
    <t>Lhuintre 1990_Placebo</t>
  </si>
  <si>
    <t>Lhuintre 1990_Acamprosate</t>
  </si>
  <si>
    <t>Niederhofer 2002_Placebo</t>
  </si>
  <si>
    <t>Niederhofer 2002_Acamprosate</t>
  </si>
  <si>
    <t>O'Malley 1992_Placebo</t>
  </si>
  <si>
    <t>O'Malley 1992_Naltrexone</t>
  </si>
  <si>
    <t>Paille 1995_Placebo</t>
  </si>
  <si>
    <t>Paille 1995_Acamprosate</t>
  </si>
  <si>
    <t>Pelc 1992_Placebo</t>
  </si>
  <si>
    <t>Pelc 1992_Acamprosate</t>
  </si>
  <si>
    <t>Pelc 1997_Placebo</t>
  </si>
  <si>
    <t>Pelc 1997_Acamprosate</t>
  </si>
  <si>
    <t>Poldrugo 1997_Placebo</t>
  </si>
  <si>
    <t>Poldrugo 1997_Acamprosate</t>
  </si>
  <si>
    <t>Rousseaux 1996_Placebo</t>
  </si>
  <si>
    <t>Rousseaux 1996_Acamprosate</t>
  </si>
  <si>
    <t>Sass 1996_Placebo</t>
  </si>
  <si>
    <t>Sass 1996_Acamprosate</t>
  </si>
  <si>
    <t>Temesta 2000_Placebo</t>
  </si>
  <si>
    <t>Temesta 2000_Acamprosate</t>
  </si>
  <si>
    <t>Whitworth 1996_Placebo</t>
  </si>
  <si>
    <t>Whitworth 1996_Acamprosate</t>
  </si>
  <si>
    <t>Ahmadi 2002_Placebo</t>
  </si>
  <si>
    <t>Ahmadi 2002_Naltrexone</t>
  </si>
  <si>
    <t>Galarza 1997_Placebo</t>
  </si>
  <si>
    <t>Galarza 1997_Naltrexone</t>
  </si>
  <si>
    <t>Hersch 1998_Placebo</t>
  </si>
  <si>
    <t>Hersch 1998_Naltrexone</t>
  </si>
  <si>
    <t>Knox 1999_Placebo</t>
  </si>
  <si>
    <t>Knox 1999_Naltrexone</t>
  </si>
  <si>
    <t>Morris 2001_Placebo</t>
  </si>
  <si>
    <t>Morris 2001_Naltrexone</t>
  </si>
  <si>
    <t>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</si>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</sst>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2610-143D-954E-A5B0-A4A10AEF0CFB}">
  <dimension ref="A1:I15"/>
  <sheetViews>
    <sheetView workbookViewId="0"/>
  </sheetViews>
  <sheetFormatPr baseColWidth="10" defaultRowHeight="16" x14ac:dyDescent="0.2"/>
  <cols>
    <col min="1" max="1" width="14.5" bestFit="1" customWidth="1"/>
  </cols>
  <sheetData>
    <row r="1" spans="1:9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2">
      <c r="A2" t="s">
        <v>6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">
      <c r="A3" t="s">
        <v>7</v>
      </c>
      <c r="B3">
        <v>30</v>
      </c>
      <c r="C3">
        <v>40</v>
      </c>
      <c r="D3">
        <v>20</v>
      </c>
      <c r="E3">
        <v>40</v>
      </c>
      <c r="F3">
        <v>25</v>
      </c>
      <c r="G3">
        <v>40</v>
      </c>
      <c r="H3">
        <v>15</v>
      </c>
      <c r="I3">
        <v>40</v>
      </c>
    </row>
    <row r="4" spans="1:9" x14ac:dyDescent="0.2">
      <c r="A4" t="s">
        <v>8</v>
      </c>
      <c r="B4">
        <v>226</v>
      </c>
      <c r="C4">
        <v>309</v>
      </c>
      <c r="D4">
        <v>207</v>
      </c>
      <c r="E4">
        <v>309</v>
      </c>
      <c r="F4">
        <v>211</v>
      </c>
      <c r="G4">
        <v>303</v>
      </c>
      <c r="H4">
        <v>212</v>
      </c>
      <c r="I4">
        <v>305</v>
      </c>
    </row>
    <row r="5" spans="1:9" x14ac:dyDescent="0.2">
      <c r="A5" t="s">
        <v>9</v>
      </c>
      <c r="B5">
        <v>43</v>
      </c>
      <c r="C5">
        <v>61</v>
      </c>
      <c r="D5">
        <v>39</v>
      </c>
      <c r="E5">
        <v>53</v>
      </c>
      <c r="F5">
        <v>40</v>
      </c>
      <c r="G5">
        <v>55</v>
      </c>
    </row>
    <row r="6" spans="1:9" x14ac:dyDescent="0.2">
      <c r="A6" t="s">
        <v>11</v>
      </c>
      <c r="B6">
        <v>38</v>
      </c>
      <c r="C6">
        <v>63</v>
      </c>
      <c r="D6">
        <v>26</v>
      </c>
      <c r="E6">
        <v>68</v>
      </c>
    </row>
    <row r="7" spans="1:9" x14ac:dyDescent="0.2">
      <c r="A7" t="s">
        <v>14</v>
      </c>
      <c r="B7">
        <v>36</v>
      </c>
      <c r="C7">
        <v>87</v>
      </c>
      <c r="D7">
        <v>34</v>
      </c>
      <c r="E7">
        <v>84</v>
      </c>
    </row>
    <row r="8" spans="1:9" x14ac:dyDescent="0.2">
      <c r="A8" t="s">
        <v>15</v>
      </c>
      <c r="B8">
        <v>19</v>
      </c>
      <c r="C8">
        <v>101</v>
      </c>
      <c r="D8">
        <v>8</v>
      </c>
      <c r="E8">
        <v>101</v>
      </c>
    </row>
    <row r="9" spans="1:9" x14ac:dyDescent="0.2">
      <c r="A9" t="s">
        <v>19</v>
      </c>
      <c r="B9">
        <v>27</v>
      </c>
      <c r="C9">
        <v>51</v>
      </c>
      <c r="D9">
        <v>19</v>
      </c>
      <c r="E9">
        <v>56</v>
      </c>
    </row>
    <row r="10" spans="1:9" x14ac:dyDescent="0.2">
      <c r="A10" t="s">
        <v>23</v>
      </c>
      <c r="B10">
        <v>8</v>
      </c>
      <c r="C10">
        <v>21</v>
      </c>
      <c r="D10">
        <v>3</v>
      </c>
      <c r="E10">
        <v>23</v>
      </c>
    </row>
    <row r="11" spans="1:9" x14ac:dyDescent="0.2">
      <c r="A11" t="s">
        <v>24</v>
      </c>
      <c r="B11">
        <v>19</v>
      </c>
      <c r="C11">
        <v>35</v>
      </c>
      <c r="D11">
        <v>8</v>
      </c>
      <c r="E11">
        <v>35</v>
      </c>
    </row>
    <row r="12" spans="1:9" x14ac:dyDescent="0.2">
      <c r="A12" t="s">
        <v>25</v>
      </c>
      <c r="B12">
        <v>26</v>
      </c>
      <c r="C12">
        <v>49</v>
      </c>
      <c r="D12">
        <v>17</v>
      </c>
      <c r="E12">
        <v>48</v>
      </c>
    </row>
    <row r="13" spans="1:9" x14ac:dyDescent="0.2">
      <c r="A13" t="s">
        <v>26</v>
      </c>
      <c r="B13">
        <v>242</v>
      </c>
      <c r="C13">
        <v>292</v>
      </c>
      <c r="F13">
        <v>246</v>
      </c>
      <c r="G13">
        <v>289</v>
      </c>
    </row>
    <row r="14" spans="1:9" x14ac:dyDescent="0.2">
      <c r="A14" t="s">
        <v>35</v>
      </c>
      <c r="B14">
        <v>119</v>
      </c>
      <c r="C14">
        <v>260</v>
      </c>
      <c r="F14">
        <v>143</v>
      </c>
      <c r="G14">
        <v>341</v>
      </c>
    </row>
    <row r="15" spans="1:9" x14ac:dyDescent="0.2">
      <c r="A15" t="s">
        <v>36</v>
      </c>
      <c r="B15">
        <v>42</v>
      </c>
      <c r="C15">
        <v>70</v>
      </c>
      <c r="F15">
        <v>43</v>
      </c>
      <c r="G15">
        <v>72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BB0C-A3BF-8645-BD6B-6F1743A4A990}">
  <dimension ref="A1:E32"/>
  <sheetViews>
    <sheetView workbookViewId="0">
      <selection activeCell="B1" sqref="B1"/>
    </sheetView>
  </sheetViews>
  <sheetFormatPr baseColWidth="10" defaultRowHeight="16" x14ac:dyDescent="0.2"/>
  <cols>
    <col min="1" max="1" width="14.5" bestFit="1" customWidth="1"/>
    <col min="2" max="2" width="33" bestFit="1" customWidth="1"/>
    <col min="5" max="5" width="22.33203125" bestFit="1" customWidth="1"/>
  </cols>
  <sheetData>
    <row r="1" spans="1:5" x14ac:dyDescent="0.2">
      <c r="A1" t="s">
        <v>6</v>
      </c>
      <c r="B1" t="s">
        <v>60</v>
      </c>
      <c r="C1" t="s">
        <v>57</v>
      </c>
      <c r="D1" t="s">
        <v>54</v>
      </c>
      <c r="E1" t="s">
        <v>51</v>
      </c>
    </row>
    <row r="2" spans="1:5" x14ac:dyDescent="0.2">
      <c r="A2" t="s">
        <v>11</v>
      </c>
      <c r="B2" t="str">
        <f>A2&amp;"_"&amp;E2</f>
        <v>Anton 1999_Placebo</v>
      </c>
      <c r="C2">
        <v>38</v>
      </c>
      <c r="D2">
        <v>63</v>
      </c>
      <c r="E2" t="s">
        <v>0</v>
      </c>
    </row>
    <row r="3" spans="1:5" x14ac:dyDescent="0.2">
      <c r="A3" t="s">
        <v>11</v>
      </c>
      <c r="B3" t="str">
        <f>A3&amp;"_"&amp;E3</f>
        <v>Anton 1999_Naltrexone</v>
      </c>
      <c r="C3">
        <v>26</v>
      </c>
      <c r="D3">
        <v>68</v>
      </c>
      <c r="E3" t="s">
        <v>1</v>
      </c>
    </row>
    <row r="4" spans="1:5" x14ac:dyDescent="0.2">
      <c r="A4" t="s">
        <v>8</v>
      </c>
      <c r="B4" t="str">
        <f>A4&amp;"_"&amp;E4</f>
        <v>Anton 2006_Placebo</v>
      </c>
      <c r="C4">
        <v>226</v>
      </c>
      <c r="D4">
        <v>309</v>
      </c>
      <c r="E4" t="s">
        <v>0</v>
      </c>
    </row>
    <row r="5" spans="1:5" x14ac:dyDescent="0.2">
      <c r="A5" t="s">
        <v>8</v>
      </c>
      <c r="B5" t="str">
        <f>A5&amp;"_"&amp;E5</f>
        <v>Anton 2006_Naltrexone</v>
      </c>
      <c r="C5">
        <v>207</v>
      </c>
      <c r="D5">
        <v>309</v>
      </c>
      <c r="E5" t="s">
        <v>1</v>
      </c>
    </row>
    <row r="6" spans="1:5" x14ac:dyDescent="0.2">
      <c r="A6" t="s">
        <v>8</v>
      </c>
      <c r="B6" t="str">
        <f>A6&amp;"_"&amp;E6</f>
        <v>Anton 2006_Acamprosate</v>
      </c>
      <c r="C6">
        <v>211</v>
      </c>
      <c r="D6">
        <v>303</v>
      </c>
      <c r="E6" t="s">
        <v>2</v>
      </c>
    </row>
    <row r="7" spans="1:5" x14ac:dyDescent="0.2">
      <c r="A7" t="s">
        <v>8</v>
      </c>
      <c r="B7" t="str">
        <f>A7&amp;"_"&amp;E7</f>
        <v>Anton 2006_Naltrexone+Acamprosate</v>
      </c>
      <c r="C7">
        <v>212</v>
      </c>
      <c r="D7">
        <v>305</v>
      </c>
      <c r="E7" t="s">
        <v>3</v>
      </c>
    </row>
    <row r="8" spans="1:5" x14ac:dyDescent="0.2">
      <c r="A8" t="s">
        <v>26</v>
      </c>
      <c r="B8" t="str">
        <f>A8&amp;"_"&amp;E8</f>
        <v>Chick 2000b_Placebo</v>
      </c>
      <c r="C8">
        <v>242</v>
      </c>
      <c r="D8">
        <v>292</v>
      </c>
      <c r="E8" t="s">
        <v>0</v>
      </c>
    </row>
    <row r="9" spans="1:5" x14ac:dyDescent="0.2">
      <c r="A9" t="s">
        <v>26</v>
      </c>
      <c r="B9" t="str">
        <f>A9&amp;"_"&amp;E9</f>
        <v>Chick 2000b_Acamprosate</v>
      </c>
      <c r="C9">
        <v>246</v>
      </c>
      <c r="D9">
        <v>289</v>
      </c>
      <c r="E9" t="s">
        <v>2</v>
      </c>
    </row>
    <row r="10" spans="1:5" x14ac:dyDescent="0.2">
      <c r="A10" t="s">
        <v>14</v>
      </c>
      <c r="B10" t="str">
        <f>A10&amp;"_"&amp;E10</f>
        <v>Gastpar 2002_Placebo</v>
      </c>
      <c r="C10">
        <v>36</v>
      </c>
      <c r="D10">
        <v>87</v>
      </c>
      <c r="E10" t="s">
        <v>0</v>
      </c>
    </row>
    <row r="11" spans="1:5" x14ac:dyDescent="0.2">
      <c r="A11" t="s">
        <v>14</v>
      </c>
      <c r="B11" t="str">
        <f>A11&amp;"_"&amp;E11</f>
        <v>Gastpar 2002_Naltrexone</v>
      </c>
      <c r="C11">
        <v>34</v>
      </c>
      <c r="D11">
        <v>84</v>
      </c>
      <c r="E11" t="s">
        <v>1</v>
      </c>
    </row>
    <row r="12" spans="1:5" x14ac:dyDescent="0.2">
      <c r="A12" t="s">
        <v>15</v>
      </c>
      <c r="B12" t="str">
        <f>A12&amp;"_"&amp;E12</f>
        <v>Guardia 2002_Placebo</v>
      </c>
      <c r="C12">
        <v>19</v>
      </c>
      <c r="D12">
        <v>101</v>
      </c>
      <c r="E12" t="s">
        <v>0</v>
      </c>
    </row>
    <row r="13" spans="1:5" x14ac:dyDescent="0.2">
      <c r="A13" t="s">
        <v>15</v>
      </c>
      <c r="B13" t="str">
        <f>A13&amp;"_"&amp;E13</f>
        <v>Guardia 2002_Naltrexone</v>
      </c>
      <c r="C13">
        <v>8</v>
      </c>
      <c r="D13">
        <v>101</v>
      </c>
      <c r="E13" t="s">
        <v>1</v>
      </c>
    </row>
    <row r="14" spans="1:5" x14ac:dyDescent="0.2">
      <c r="A14" t="s">
        <v>7</v>
      </c>
      <c r="B14" t="str">
        <f>A14&amp;"_"&amp;E14</f>
        <v>Kiefer 2003_Placebo</v>
      </c>
      <c r="C14">
        <v>30</v>
      </c>
      <c r="D14">
        <v>40</v>
      </c>
      <c r="E14" t="s">
        <v>0</v>
      </c>
    </row>
    <row r="15" spans="1:5" x14ac:dyDescent="0.2">
      <c r="A15" t="s">
        <v>7</v>
      </c>
      <c r="B15" t="str">
        <f>A15&amp;"_"&amp;E15</f>
        <v>Kiefer 2003_Naltrexone</v>
      </c>
      <c r="C15">
        <v>20</v>
      </c>
      <c r="D15">
        <v>40</v>
      </c>
      <c r="E15" t="s">
        <v>1</v>
      </c>
    </row>
    <row r="16" spans="1:5" x14ac:dyDescent="0.2">
      <c r="A16" t="s">
        <v>7</v>
      </c>
      <c r="B16" t="str">
        <f>A16&amp;"_"&amp;E16</f>
        <v>Kiefer 2003_Acamprosate</v>
      </c>
      <c r="C16">
        <v>25</v>
      </c>
      <c r="D16">
        <v>40</v>
      </c>
      <c r="E16" t="s">
        <v>2</v>
      </c>
    </row>
    <row r="17" spans="1:5" x14ac:dyDescent="0.2">
      <c r="A17" t="s">
        <v>7</v>
      </c>
      <c r="B17" t="str">
        <f>A17&amp;"_"&amp;E17</f>
        <v>Kiefer 2003_Naltrexone+Acamprosate</v>
      </c>
      <c r="C17">
        <v>15</v>
      </c>
      <c r="D17">
        <v>40</v>
      </c>
      <c r="E17" t="s">
        <v>3</v>
      </c>
    </row>
    <row r="18" spans="1:5" x14ac:dyDescent="0.2">
      <c r="A18" t="s">
        <v>19</v>
      </c>
      <c r="B18" t="str">
        <f>A18&amp;"_"&amp;E18</f>
        <v>Latt 2002_Placebo</v>
      </c>
      <c r="C18">
        <v>27</v>
      </c>
      <c r="D18">
        <v>51</v>
      </c>
      <c r="E18" t="s">
        <v>0</v>
      </c>
    </row>
    <row r="19" spans="1:5" x14ac:dyDescent="0.2">
      <c r="A19" t="s">
        <v>19</v>
      </c>
      <c r="B19" t="str">
        <f>A19&amp;"_"&amp;E19</f>
        <v>Latt 2002_Naltrexone</v>
      </c>
      <c r="C19">
        <v>19</v>
      </c>
      <c r="D19">
        <v>56</v>
      </c>
      <c r="E19" t="s">
        <v>1</v>
      </c>
    </row>
    <row r="20" spans="1:5" x14ac:dyDescent="0.2">
      <c r="A20" t="s">
        <v>35</v>
      </c>
      <c r="B20" t="str">
        <f>A20&amp;"_"&amp;E20</f>
        <v>Mason 2006_Placebo</v>
      </c>
      <c r="C20">
        <v>119</v>
      </c>
      <c r="D20">
        <v>260</v>
      </c>
      <c r="E20" t="s">
        <v>0</v>
      </c>
    </row>
    <row r="21" spans="1:5" x14ac:dyDescent="0.2">
      <c r="A21" t="s">
        <v>35</v>
      </c>
      <c r="B21" t="str">
        <f>A21&amp;"_"&amp;E21</f>
        <v>Mason 2006_Acamprosate</v>
      </c>
      <c r="C21">
        <v>143</v>
      </c>
      <c r="D21">
        <v>341</v>
      </c>
      <c r="E21" t="s">
        <v>2</v>
      </c>
    </row>
    <row r="22" spans="1:5" x14ac:dyDescent="0.2">
      <c r="A22" t="s">
        <v>9</v>
      </c>
      <c r="B22" t="str">
        <f>A22&amp;"_"&amp;E22</f>
        <v>Morley 2006_Placebo</v>
      </c>
      <c r="C22">
        <v>43</v>
      </c>
      <c r="D22">
        <v>61</v>
      </c>
      <c r="E22" t="s">
        <v>0</v>
      </c>
    </row>
    <row r="23" spans="1:5" x14ac:dyDescent="0.2">
      <c r="A23" t="s">
        <v>9</v>
      </c>
      <c r="B23" t="str">
        <f>A23&amp;"_"&amp;E23</f>
        <v>Morley 2006_Naltrexone</v>
      </c>
      <c r="C23">
        <v>39</v>
      </c>
      <c r="D23">
        <v>53</v>
      </c>
      <c r="E23" t="s">
        <v>1</v>
      </c>
    </row>
    <row r="24" spans="1:5" x14ac:dyDescent="0.2">
      <c r="A24" t="s">
        <v>9</v>
      </c>
      <c r="B24" t="str">
        <f>A24&amp;"_"&amp;E24</f>
        <v>Morley 2006_Acamprosate</v>
      </c>
      <c r="C24">
        <v>40</v>
      </c>
      <c r="D24">
        <v>55</v>
      </c>
      <c r="E24" t="s">
        <v>2</v>
      </c>
    </row>
    <row r="25" spans="1:5" x14ac:dyDescent="0.2">
      <c r="A25" t="s">
        <v>36</v>
      </c>
      <c r="B25" t="str">
        <f>A25&amp;"_"&amp;E25</f>
        <v>Namkoong 2003_Placebo</v>
      </c>
      <c r="C25">
        <v>42</v>
      </c>
      <c r="D25">
        <v>70</v>
      </c>
      <c r="E25" t="s">
        <v>0</v>
      </c>
    </row>
    <row r="26" spans="1:5" x14ac:dyDescent="0.2">
      <c r="A26" t="s">
        <v>36</v>
      </c>
      <c r="B26" t="str">
        <f>A26&amp;"_"&amp;E26</f>
        <v>Namkoong 2003_Acamprosate</v>
      </c>
      <c r="C26">
        <v>43</v>
      </c>
      <c r="D26">
        <v>72</v>
      </c>
      <c r="E26" t="s">
        <v>2</v>
      </c>
    </row>
    <row r="27" spans="1:5" x14ac:dyDescent="0.2">
      <c r="A27" t="s">
        <v>23</v>
      </c>
      <c r="B27" t="str">
        <f>A27&amp;"_"&amp;E27</f>
        <v>Oslin 1997_Placebo</v>
      </c>
      <c r="C27">
        <v>8</v>
      </c>
      <c r="D27">
        <v>21</v>
      </c>
      <c r="E27" t="s">
        <v>0</v>
      </c>
    </row>
    <row r="28" spans="1:5" x14ac:dyDescent="0.2">
      <c r="A28" t="s">
        <v>23</v>
      </c>
      <c r="B28" t="str">
        <f>A28&amp;"_"&amp;E28</f>
        <v>Oslin 1997_Naltrexone</v>
      </c>
      <c r="C28">
        <v>3</v>
      </c>
      <c r="D28">
        <v>23</v>
      </c>
      <c r="E28" t="s">
        <v>1</v>
      </c>
    </row>
    <row r="29" spans="1:5" x14ac:dyDescent="0.2">
      <c r="A29" t="s">
        <v>24</v>
      </c>
      <c r="B29" t="str">
        <f>A29&amp;"_"&amp;E29</f>
        <v>Volpicelli 1992_Placebo</v>
      </c>
      <c r="C29">
        <v>19</v>
      </c>
      <c r="D29">
        <v>35</v>
      </c>
      <c r="E29" t="s">
        <v>0</v>
      </c>
    </row>
    <row r="30" spans="1:5" x14ac:dyDescent="0.2">
      <c r="A30" t="s">
        <v>24</v>
      </c>
      <c r="B30" t="str">
        <f>A30&amp;"_"&amp;E30</f>
        <v>Volpicelli 1992_Naltrexone</v>
      </c>
      <c r="C30">
        <v>8</v>
      </c>
      <c r="D30">
        <v>35</v>
      </c>
      <c r="E30" t="s">
        <v>1</v>
      </c>
    </row>
    <row r="31" spans="1:5" x14ac:dyDescent="0.2">
      <c r="A31" t="s">
        <v>25</v>
      </c>
      <c r="B31" t="str">
        <f>A31&amp;"_"&amp;E31</f>
        <v>Volpicelli 1997_Placebo</v>
      </c>
      <c r="C31">
        <v>26</v>
      </c>
      <c r="D31">
        <v>49</v>
      </c>
      <c r="E31" t="s">
        <v>0</v>
      </c>
    </row>
    <row r="32" spans="1:5" x14ac:dyDescent="0.2">
      <c r="A32" t="s">
        <v>25</v>
      </c>
      <c r="B32" t="str">
        <f>A32&amp;"_"&amp;E32</f>
        <v>Volpicelli 1997_Naltrexone</v>
      </c>
      <c r="C32">
        <v>17</v>
      </c>
      <c r="D32">
        <v>48</v>
      </c>
      <c r="E32" t="s">
        <v>1</v>
      </c>
    </row>
  </sheetData>
  <sortState ref="A2:E3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31DD-38C1-474E-AD00-769CA10DE04F}">
  <dimension ref="A1:I36"/>
  <sheetViews>
    <sheetView workbookViewId="0"/>
  </sheetViews>
  <sheetFormatPr baseColWidth="10" defaultRowHeight="16" x14ac:dyDescent="0.2"/>
  <cols>
    <col min="1" max="1" width="15.5" bestFit="1" customWidth="1"/>
  </cols>
  <sheetData>
    <row r="1" spans="1:9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2">
      <c r="A2" t="s">
        <v>6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">
      <c r="A3" t="s">
        <v>7</v>
      </c>
      <c r="B3">
        <v>37</v>
      </c>
      <c r="C3">
        <v>40</v>
      </c>
      <c r="D3">
        <v>26</v>
      </c>
      <c r="E3">
        <v>40</v>
      </c>
      <c r="F3">
        <v>30</v>
      </c>
      <c r="G3">
        <v>40</v>
      </c>
      <c r="H3">
        <v>18</v>
      </c>
      <c r="I3">
        <v>40</v>
      </c>
    </row>
    <row r="4" spans="1:9" x14ac:dyDescent="0.2">
      <c r="A4" t="s">
        <v>8</v>
      </c>
      <c r="B4">
        <v>254</v>
      </c>
      <c r="C4">
        <v>309</v>
      </c>
      <c r="D4">
        <v>241</v>
      </c>
      <c r="E4">
        <v>309</v>
      </c>
      <c r="F4">
        <v>244</v>
      </c>
      <c r="G4">
        <v>303</v>
      </c>
      <c r="H4">
        <v>241</v>
      </c>
      <c r="I4">
        <v>305</v>
      </c>
    </row>
    <row r="5" spans="1:9" x14ac:dyDescent="0.2">
      <c r="A5" t="s">
        <v>9</v>
      </c>
      <c r="B5">
        <v>50</v>
      </c>
      <c r="C5">
        <v>61</v>
      </c>
      <c r="D5">
        <v>44</v>
      </c>
      <c r="E5">
        <v>53</v>
      </c>
      <c r="F5">
        <v>44</v>
      </c>
      <c r="G5">
        <v>55</v>
      </c>
    </row>
    <row r="6" spans="1:9" x14ac:dyDescent="0.2">
      <c r="A6" t="s">
        <v>11</v>
      </c>
      <c r="B6">
        <v>42</v>
      </c>
      <c r="C6">
        <v>63</v>
      </c>
      <c r="D6">
        <v>36</v>
      </c>
      <c r="E6">
        <v>68</v>
      </c>
    </row>
    <row r="7" spans="1:9" x14ac:dyDescent="0.2">
      <c r="A7" t="s">
        <v>12</v>
      </c>
      <c r="B7">
        <v>69</v>
      </c>
      <c r="C7">
        <v>85</v>
      </c>
      <c r="D7">
        <v>74</v>
      </c>
      <c r="E7">
        <v>90</v>
      </c>
    </row>
    <row r="8" spans="1:9" x14ac:dyDescent="0.2">
      <c r="A8" t="s">
        <v>14</v>
      </c>
      <c r="B8">
        <v>45</v>
      </c>
      <c r="C8">
        <v>87</v>
      </c>
      <c r="D8">
        <v>41</v>
      </c>
      <c r="E8">
        <v>84</v>
      </c>
    </row>
    <row r="9" spans="1:9" x14ac:dyDescent="0.2">
      <c r="A9" t="s">
        <v>45</v>
      </c>
      <c r="B9">
        <v>15</v>
      </c>
      <c r="C9">
        <v>22</v>
      </c>
      <c r="D9">
        <v>5</v>
      </c>
      <c r="E9">
        <v>23</v>
      </c>
    </row>
    <row r="10" spans="1:9" x14ac:dyDescent="0.2">
      <c r="A10" t="s">
        <v>18</v>
      </c>
      <c r="B10">
        <v>41</v>
      </c>
      <c r="C10">
        <v>63</v>
      </c>
      <c r="D10">
        <v>43</v>
      </c>
      <c r="E10">
        <v>61</v>
      </c>
    </row>
    <row r="11" spans="1:9" x14ac:dyDescent="0.2">
      <c r="A11" t="s">
        <v>20</v>
      </c>
      <c r="B11">
        <v>11</v>
      </c>
      <c r="C11">
        <v>18</v>
      </c>
      <c r="D11">
        <v>19</v>
      </c>
      <c r="E11">
        <v>35</v>
      </c>
    </row>
    <row r="12" spans="1:9" x14ac:dyDescent="0.2">
      <c r="A12" t="s">
        <v>22</v>
      </c>
      <c r="B12">
        <v>42</v>
      </c>
      <c r="C12">
        <v>52</v>
      </c>
      <c r="D12">
        <v>30</v>
      </c>
      <c r="E12">
        <v>52</v>
      </c>
    </row>
    <row r="13" spans="1:9" x14ac:dyDescent="0.2">
      <c r="A13" t="s">
        <v>23</v>
      </c>
      <c r="B13">
        <v>8</v>
      </c>
      <c r="C13">
        <v>23</v>
      </c>
      <c r="D13">
        <v>6</v>
      </c>
      <c r="E13">
        <v>21</v>
      </c>
    </row>
    <row r="14" spans="1:9" x14ac:dyDescent="0.2">
      <c r="A14" t="s">
        <v>24</v>
      </c>
      <c r="B14">
        <v>20</v>
      </c>
      <c r="C14">
        <v>35</v>
      </c>
      <c r="D14">
        <v>16</v>
      </c>
      <c r="E14">
        <v>35</v>
      </c>
    </row>
    <row r="15" spans="1:9" x14ac:dyDescent="0.2">
      <c r="A15" t="s">
        <v>25</v>
      </c>
      <c r="B15">
        <v>32</v>
      </c>
      <c r="C15">
        <v>49</v>
      </c>
      <c r="D15">
        <v>27</v>
      </c>
      <c r="E15">
        <v>48</v>
      </c>
    </row>
    <row r="16" spans="1:9" x14ac:dyDescent="0.2">
      <c r="A16" t="s">
        <v>26</v>
      </c>
      <c r="B16">
        <v>260</v>
      </c>
      <c r="C16">
        <v>292</v>
      </c>
      <c r="F16">
        <v>254</v>
      </c>
      <c r="G16">
        <v>289</v>
      </c>
    </row>
    <row r="17" spans="1:7" x14ac:dyDescent="0.2">
      <c r="A17" t="s">
        <v>27</v>
      </c>
      <c r="B17">
        <v>21</v>
      </c>
      <c r="C17">
        <v>35</v>
      </c>
      <c r="F17">
        <v>15</v>
      </c>
      <c r="G17">
        <v>40</v>
      </c>
    </row>
    <row r="18" spans="1:7" x14ac:dyDescent="0.2">
      <c r="A18" t="s">
        <v>28</v>
      </c>
      <c r="B18">
        <v>121</v>
      </c>
      <c r="C18">
        <v>152</v>
      </c>
      <c r="F18">
        <v>98</v>
      </c>
      <c r="G18">
        <v>150</v>
      </c>
    </row>
    <row r="19" spans="1:7" x14ac:dyDescent="0.2">
      <c r="A19" t="s">
        <v>29</v>
      </c>
      <c r="B19">
        <v>52</v>
      </c>
      <c r="C19">
        <v>55</v>
      </c>
      <c r="F19">
        <v>41</v>
      </c>
      <c r="G19">
        <v>55</v>
      </c>
    </row>
    <row r="20" spans="1:7" x14ac:dyDescent="0.2">
      <c r="A20" t="s">
        <v>46</v>
      </c>
      <c r="B20">
        <v>3</v>
      </c>
      <c r="C20">
        <v>5</v>
      </c>
      <c r="F20">
        <v>3</v>
      </c>
      <c r="G20">
        <v>5</v>
      </c>
    </row>
    <row r="21" spans="1:7" x14ac:dyDescent="0.2">
      <c r="A21" t="s">
        <v>30</v>
      </c>
      <c r="B21">
        <v>121</v>
      </c>
      <c r="C21">
        <v>134</v>
      </c>
      <c r="F21">
        <v>103</v>
      </c>
      <c r="G21">
        <v>128</v>
      </c>
    </row>
    <row r="22" spans="1:7" x14ac:dyDescent="0.2">
      <c r="A22" t="s">
        <v>31</v>
      </c>
      <c r="B22">
        <v>109</v>
      </c>
      <c r="C22">
        <v>147</v>
      </c>
      <c r="F22">
        <v>92</v>
      </c>
      <c r="G22">
        <v>141</v>
      </c>
    </row>
    <row r="23" spans="1:7" x14ac:dyDescent="0.2">
      <c r="A23" t="s">
        <v>32</v>
      </c>
      <c r="B23">
        <v>25</v>
      </c>
      <c r="C23">
        <v>32</v>
      </c>
      <c r="F23">
        <v>17</v>
      </c>
      <c r="G23">
        <v>29</v>
      </c>
    </row>
    <row r="24" spans="1:7" x14ac:dyDescent="0.2">
      <c r="A24" t="s">
        <v>33</v>
      </c>
      <c r="B24">
        <v>31</v>
      </c>
      <c r="C24">
        <v>43</v>
      </c>
      <c r="F24">
        <v>22</v>
      </c>
      <c r="G24">
        <v>42</v>
      </c>
    </row>
    <row r="25" spans="1:7" x14ac:dyDescent="0.2">
      <c r="A25" t="s">
        <v>34</v>
      </c>
      <c r="B25">
        <v>245</v>
      </c>
      <c r="C25">
        <v>291</v>
      </c>
      <c r="F25">
        <v>208</v>
      </c>
      <c r="G25">
        <v>279</v>
      </c>
    </row>
    <row r="26" spans="1:7" x14ac:dyDescent="0.2">
      <c r="A26" t="s">
        <v>35</v>
      </c>
      <c r="B26">
        <v>240</v>
      </c>
      <c r="C26">
        <v>260</v>
      </c>
      <c r="F26">
        <v>328</v>
      </c>
      <c r="G26">
        <v>341</v>
      </c>
    </row>
    <row r="27" spans="1:7" x14ac:dyDescent="0.2">
      <c r="A27" t="s">
        <v>36</v>
      </c>
      <c r="B27">
        <v>48</v>
      </c>
      <c r="C27">
        <v>70</v>
      </c>
      <c r="F27">
        <v>45</v>
      </c>
      <c r="G27">
        <v>72</v>
      </c>
    </row>
    <row r="28" spans="1:7" x14ac:dyDescent="0.2">
      <c r="A28" t="s">
        <v>47</v>
      </c>
      <c r="B28">
        <v>11</v>
      </c>
      <c r="C28">
        <v>13</v>
      </c>
      <c r="F28">
        <v>6</v>
      </c>
      <c r="G28">
        <v>13</v>
      </c>
    </row>
    <row r="29" spans="1:7" x14ac:dyDescent="0.2">
      <c r="A29" t="s">
        <v>37</v>
      </c>
      <c r="B29">
        <v>161</v>
      </c>
      <c r="C29">
        <v>177</v>
      </c>
      <c r="F29">
        <v>294</v>
      </c>
      <c r="G29">
        <v>361</v>
      </c>
    </row>
    <row r="30" spans="1:7" x14ac:dyDescent="0.2">
      <c r="A30" t="s">
        <v>38</v>
      </c>
      <c r="B30">
        <v>45</v>
      </c>
      <c r="C30">
        <v>47</v>
      </c>
      <c r="F30">
        <v>42</v>
      </c>
      <c r="G30">
        <v>55</v>
      </c>
    </row>
    <row r="31" spans="1:7" x14ac:dyDescent="0.2">
      <c r="A31" t="s">
        <v>39</v>
      </c>
      <c r="B31">
        <v>53</v>
      </c>
      <c r="C31">
        <v>62</v>
      </c>
      <c r="F31">
        <v>74</v>
      </c>
      <c r="G31">
        <v>126</v>
      </c>
    </row>
    <row r="32" spans="1:7" x14ac:dyDescent="0.2">
      <c r="A32" t="s">
        <v>40</v>
      </c>
      <c r="B32">
        <v>92</v>
      </c>
      <c r="C32">
        <v>124</v>
      </c>
      <c r="F32">
        <v>66</v>
      </c>
      <c r="G32">
        <v>122</v>
      </c>
    </row>
    <row r="33" spans="1:7" x14ac:dyDescent="0.2">
      <c r="A33" t="s">
        <v>41</v>
      </c>
      <c r="B33">
        <v>43</v>
      </c>
      <c r="C33">
        <v>64</v>
      </c>
      <c r="F33">
        <v>45</v>
      </c>
      <c r="G33">
        <v>63</v>
      </c>
    </row>
    <row r="34" spans="1:7" x14ac:dyDescent="0.2">
      <c r="A34" t="s">
        <v>42</v>
      </c>
      <c r="B34">
        <v>102</v>
      </c>
      <c r="C34">
        <v>136</v>
      </c>
      <c r="F34">
        <v>75</v>
      </c>
      <c r="G34">
        <v>136</v>
      </c>
    </row>
    <row r="35" spans="1:7" x14ac:dyDescent="0.2">
      <c r="A35" t="s">
        <v>43</v>
      </c>
      <c r="B35">
        <v>115</v>
      </c>
      <c r="C35">
        <v>166</v>
      </c>
      <c r="F35">
        <v>87</v>
      </c>
      <c r="G35">
        <v>164</v>
      </c>
    </row>
    <row r="36" spans="1:7" x14ac:dyDescent="0.2">
      <c r="A36" t="s">
        <v>44</v>
      </c>
      <c r="B36">
        <v>208</v>
      </c>
      <c r="C36">
        <v>224</v>
      </c>
      <c r="F36">
        <v>183</v>
      </c>
      <c r="G36">
        <v>224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9D2-7FC2-3A47-AB93-D008736D9C0C}">
  <dimension ref="A1:E74"/>
  <sheetViews>
    <sheetView topLeftCell="A36" workbookViewId="0">
      <selection activeCell="B1" sqref="B1"/>
    </sheetView>
  </sheetViews>
  <sheetFormatPr baseColWidth="10" defaultRowHeight="16" x14ac:dyDescent="0.2"/>
  <cols>
    <col min="1" max="1" width="15.5" bestFit="1" customWidth="1"/>
    <col min="2" max="2" width="33" bestFit="1" customWidth="1"/>
    <col min="5" max="5" width="22.33203125" bestFit="1" customWidth="1"/>
  </cols>
  <sheetData>
    <row r="1" spans="1:5" x14ac:dyDescent="0.2">
      <c r="A1" t="s">
        <v>6</v>
      </c>
      <c r="B1" t="s">
        <v>60</v>
      </c>
      <c r="C1" t="s">
        <v>58</v>
      </c>
      <c r="D1" t="s">
        <v>55</v>
      </c>
      <c r="E1" t="s">
        <v>51</v>
      </c>
    </row>
    <row r="2" spans="1:5" x14ac:dyDescent="0.2">
      <c r="A2" t="s">
        <v>11</v>
      </c>
      <c r="B2" t="str">
        <f>A2&amp;"_"&amp;E2</f>
        <v>Anton 1999_Placebo</v>
      </c>
      <c r="C2">
        <v>42</v>
      </c>
      <c r="D2">
        <v>63</v>
      </c>
      <c r="E2" t="s">
        <v>0</v>
      </c>
    </row>
    <row r="3" spans="1:5" x14ac:dyDescent="0.2">
      <c r="A3" t="s">
        <v>11</v>
      </c>
      <c r="B3" t="str">
        <f>A3&amp;"_"&amp;E3</f>
        <v>Anton 1999_Naltrexone</v>
      </c>
      <c r="C3">
        <v>36</v>
      </c>
      <c r="D3">
        <v>68</v>
      </c>
      <c r="E3" t="s">
        <v>1</v>
      </c>
    </row>
    <row r="4" spans="1:5" x14ac:dyDescent="0.2">
      <c r="A4" t="s">
        <v>8</v>
      </c>
      <c r="B4" t="str">
        <f>A4&amp;"_"&amp;E4</f>
        <v>Anton 2006_Placebo</v>
      </c>
      <c r="C4">
        <v>254</v>
      </c>
      <c r="D4">
        <v>309</v>
      </c>
      <c r="E4" t="s">
        <v>0</v>
      </c>
    </row>
    <row r="5" spans="1:5" x14ac:dyDescent="0.2">
      <c r="A5" t="s">
        <v>8</v>
      </c>
      <c r="B5" t="str">
        <f>A5&amp;"_"&amp;E5</f>
        <v>Anton 2006_Naltrexone</v>
      </c>
      <c r="C5">
        <v>241</v>
      </c>
      <c r="D5">
        <v>309</v>
      </c>
      <c r="E5" t="s">
        <v>1</v>
      </c>
    </row>
    <row r="6" spans="1:5" x14ac:dyDescent="0.2">
      <c r="A6" t="s">
        <v>8</v>
      </c>
      <c r="B6" t="str">
        <f>A6&amp;"_"&amp;E6</f>
        <v>Anton 2006_Acamprosate</v>
      </c>
      <c r="C6">
        <v>244</v>
      </c>
      <c r="D6">
        <v>303</v>
      </c>
      <c r="E6" t="s">
        <v>2</v>
      </c>
    </row>
    <row r="7" spans="1:5" x14ac:dyDescent="0.2">
      <c r="A7" t="s">
        <v>8</v>
      </c>
      <c r="B7" t="str">
        <f>A7&amp;"_"&amp;E7</f>
        <v>Anton 2006_Naltrexone+Acamprosate</v>
      </c>
      <c r="C7">
        <v>241</v>
      </c>
      <c r="D7">
        <v>305</v>
      </c>
      <c r="E7" t="s">
        <v>3</v>
      </c>
    </row>
    <row r="8" spans="1:5" x14ac:dyDescent="0.2">
      <c r="A8" t="s">
        <v>27</v>
      </c>
      <c r="B8" t="str">
        <f>A8&amp;"_"&amp;E8</f>
        <v>Baltieri 2003_Placebo</v>
      </c>
      <c r="C8">
        <v>21</v>
      </c>
      <c r="D8">
        <v>35</v>
      </c>
      <c r="E8" t="s">
        <v>0</v>
      </c>
    </row>
    <row r="9" spans="1:5" x14ac:dyDescent="0.2">
      <c r="A9" t="s">
        <v>27</v>
      </c>
      <c r="B9" t="str">
        <f>A9&amp;"_"&amp;E9</f>
        <v>Baltieri 2003_Acamprosate</v>
      </c>
      <c r="C9">
        <v>15</v>
      </c>
      <c r="D9">
        <v>40</v>
      </c>
      <c r="E9" t="s">
        <v>2</v>
      </c>
    </row>
    <row r="10" spans="1:5" x14ac:dyDescent="0.2">
      <c r="A10" t="s">
        <v>28</v>
      </c>
      <c r="B10" t="str">
        <f>A10&amp;"_"&amp;E10</f>
        <v>Barrias 1997_Placebo</v>
      </c>
      <c r="C10">
        <v>121</v>
      </c>
      <c r="D10">
        <v>152</v>
      </c>
      <c r="E10" t="s">
        <v>0</v>
      </c>
    </row>
    <row r="11" spans="1:5" x14ac:dyDescent="0.2">
      <c r="A11" t="s">
        <v>28</v>
      </c>
      <c r="B11" t="str">
        <f>A11&amp;"_"&amp;E11</f>
        <v>Barrias 1997_Acamprosate</v>
      </c>
      <c r="C11">
        <v>98</v>
      </c>
      <c r="D11">
        <v>150</v>
      </c>
      <c r="E11" t="s">
        <v>2</v>
      </c>
    </row>
    <row r="12" spans="1:5" x14ac:dyDescent="0.2">
      <c r="A12" t="s">
        <v>29</v>
      </c>
      <c r="B12" t="str">
        <f>A12&amp;"_"&amp;E12</f>
        <v>Besson 1998_Placebo</v>
      </c>
      <c r="C12">
        <v>52</v>
      </c>
      <c r="D12">
        <v>55</v>
      </c>
      <c r="E12" t="s">
        <v>0</v>
      </c>
    </row>
    <row r="13" spans="1:5" x14ac:dyDescent="0.2">
      <c r="A13" t="s">
        <v>29</v>
      </c>
      <c r="B13" t="str">
        <f>A13&amp;"_"&amp;E13</f>
        <v>Besson 1998_Acamprosate</v>
      </c>
      <c r="C13">
        <v>41</v>
      </c>
      <c r="D13">
        <v>55</v>
      </c>
      <c r="E13" t="s">
        <v>2</v>
      </c>
    </row>
    <row r="14" spans="1:5" x14ac:dyDescent="0.2">
      <c r="A14" t="s">
        <v>46</v>
      </c>
      <c r="B14" t="str">
        <f>A14&amp;"_"&amp;E14</f>
        <v>Borg 2003_Placebo</v>
      </c>
      <c r="C14">
        <v>3</v>
      </c>
      <c r="D14">
        <v>5</v>
      </c>
      <c r="E14" t="s">
        <v>0</v>
      </c>
    </row>
    <row r="15" spans="1:5" x14ac:dyDescent="0.2">
      <c r="A15" t="s">
        <v>46</v>
      </c>
      <c r="B15" t="str">
        <f>A15&amp;"_"&amp;E15</f>
        <v>Borg 2003_Acamprosate</v>
      </c>
      <c r="C15">
        <v>3</v>
      </c>
      <c r="D15">
        <v>5</v>
      </c>
      <c r="E15" t="s">
        <v>2</v>
      </c>
    </row>
    <row r="16" spans="1:5" x14ac:dyDescent="0.2">
      <c r="A16" t="s">
        <v>12</v>
      </c>
      <c r="B16" t="str">
        <f>A16&amp;"_"&amp;E16</f>
        <v>Chick 2000a_Placebo</v>
      </c>
      <c r="C16">
        <v>69</v>
      </c>
      <c r="D16">
        <v>85</v>
      </c>
      <c r="E16" t="s">
        <v>0</v>
      </c>
    </row>
    <row r="17" spans="1:5" x14ac:dyDescent="0.2">
      <c r="A17" t="s">
        <v>12</v>
      </c>
      <c r="B17" t="str">
        <f>A17&amp;"_"&amp;E17</f>
        <v>Chick 2000a_Naltrexone</v>
      </c>
      <c r="C17">
        <v>74</v>
      </c>
      <c r="D17">
        <v>90</v>
      </c>
      <c r="E17" t="s">
        <v>1</v>
      </c>
    </row>
    <row r="18" spans="1:5" x14ac:dyDescent="0.2">
      <c r="A18" t="s">
        <v>26</v>
      </c>
      <c r="B18" t="str">
        <f>A18&amp;"_"&amp;E18</f>
        <v>Chick 2000b_Placebo</v>
      </c>
      <c r="C18">
        <v>260</v>
      </c>
      <c r="D18">
        <v>292</v>
      </c>
      <c r="E18" t="s">
        <v>0</v>
      </c>
    </row>
    <row r="19" spans="1:5" x14ac:dyDescent="0.2">
      <c r="A19" t="s">
        <v>26</v>
      </c>
      <c r="B19" t="str">
        <f>A19&amp;"_"&amp;E19</f>
        <v>Chick 2000b_Acamprosate</v>
      </c>
      <c r="C19">
        <v>254</v>
      </c>
      <c r="D19">
        <v>289</v>
      </c>
      <c r="E19" t="s">
        <v>2</v>
      </c>
    </row>
    <row r="20" spans="1:5" x14ac:dyDescent="0.2">
      <c r="A20" t="s">
        <v>14</v>
      </c>
      <c r="B20" t="str">
        <f>A20&amp;"_"&amp;E20</f>
        <v>Gastpar 2002_Placebo</v>
      </c>
      <c r="C20">
        <v>45</v>
      </c>
      <c r="D20">
        <v>87</v>
      </c>
      <c r="E20" t="s">
        <v>0</v>
      </c>
    </row>
    <row r="21" spans="1:5" x14ac:dyDescent="0.2">
      <c r="A21" t="s">
        <v>14</v>
      </c>
      <c r="B21" t="str">
        <f>A21&amp;"_"&amp;E21</f>
        <v>Gastpar 2002_Naltrexone</v>
      </c>
      <c r="C21">
        <v>41</v>
      </c>
      <c r="D21">
        <v>84</v>
      </c>
      <c r="E21" t="s">
        <v>1</v>
      </c>
    </row>
    <row r="22" spans="1:5" x14ac:dyDescent="0.2">
      <c r="A22" t="s">
        <v>30</v>
      </c>
      <c r="B22" t="str">
        <f>A22&amp;"_"&amp;E22</f>
        <v>Geerlings 1997_Placebo</v>
      </c>
      <c r="C22">
        <v>121</v>
      </c>
      <c r="D22">
        <v>134</v>
      </c>
      <c r="E22" t="s">
        <v>0</v>
      </c>
    </row>
    <row r="23" spans="1:5" x14ac:dyDescent="0.2">
      <c r="A23" t="s">
        <v>30</v>
      </c>
      <c r="B23" t="str">
        <f>A23&amp;"_"&amp;E23</f>
        <v>Geerlings 1997_Acamprosate</v>
      </c>
      <c r="C23">
        <v>103</v>
      </c>
      <c r="D23">
        <v>128</v>
      </c>
      <c r="E23" t="s">
        <v>2</v>
      </c>
    </row>
    <row r="24" spans="1:5" x14ac:dyDescent="0.2">
      <c r="A24" t="s">
        <v>31</v>
      </c>
      <c r="B24" t="str">
        <f>A24&amp;"_"&amp;E24</f>
        <v>Gual 2001_Placebo</v>
      </c>
      <c r="C24">
        <v>109</v>
      </c>
      <c r="D24">
        <v>147</v>
      </c>
      <c r="E24" t="s">
        <v>0</v>
      </c>
    </row>
    <row r="25" spans="1:5" x14ac:dyDescent="0.2">
      <c r="A25" t="s">
        <v>31</v>
      </c>
      <c r="B25" t="str">
        <f>A25&amp;"_"&amp;E25</f>
        <v>Gual 2001_Acamprosate</v>
      </c>
      <c r="C25">
        <v>92</v>
      </c>
      <c r="D25">
        <v>141</v>
      </c>
      <c r="E25" t="s">
        <v>2</v>
      </c>
    </row>
    <row r="26" spans="1:5" x14ac:dyDescent="0.2">
      <c r="A26" t="s">
        <v>45</v>
      </c>
      <c r="B26" t="str">
        <f>A26&amp;"_"&amp;E26</f>
        <v>Haung 2002_Placebo</v>
      </c>
      <c r="C26">
        <v>15</v>
      </c>
      <c r="D26">
        <v>22</v>
      </c>
      <c r="E26" t="s">
        <v>0</v>
      </c>
    </row>
    <row r="27" spans="1:5" x14ac:dyDescent="0.2">
      <c r="A27" t="s">
        <v>45</v>
      </c>
      <c r="B27" t="str">
        <f>A27&amp;"_"&amp;E27</f>
        <v>Haung 2002_Naltrexone</v>
      </c>
      <c r="C27">
        <v>5</v>
      </c>
      <c r="D27">
        <v>23</v>
      </c>
      <c r="E27" t="s">
        <v>1</v>
      </c>
    </row>
    <row r="28" spans="1:5" x14ac:dyDescent="0.2">
      <c r="A28" t="s">
        <v>7</v>
      </c>
      <c r="B28" t="str">
        <f>A28&amp;"_"&amp;E28</f>
        <v>Kiefer 2003_Placebo</v>
      </c>
      <c r="C28">
        <v>37</v>
      </c>
      <c r="D28">
        <v>40</v>
      </c>
      <c r="E28" t="s">
        <v>0</v>
      </c>
    </row>
    <row r="29" spans="1:5" x14ac:dyDescent="0.2">
      <c r="A29" t="s">
        <v>7</v>
      </c>
      <c r="B29" t="str">
        <f>A29&amp;"_"&amp;E29</f>
        <v>Kiefer 2003_Naltrexone</v>
      </c>
      <c r="C29">
        <v>26</v>
      </c>
      <c r="D29">
        <v>40</v>
      </c>
      <c r="E29" t="s">
        <v>1</v>
      </c>
    </row>
    <row r="30" spans="1:5" x14ac:dyDescent="0.2">
      <c r="A30" t="s">
        <v>7</v>
      </c>
      <c r="B30" t="str">
        <f>A30&amp;"_"&amp;E30</f>
        <v>Kiefer 2003_Acamprosate</v>
      </c>
      <c r="C30">
        <v>30</v>
      </c>
      <c r="D30">
        <v>40</v>
      </c>
      <c r="E30" t="s">
        <v>2</v>
      </c>
    </row>
    <row r="31" spans="1:5" x14ac:dyDescent="0.2">
      <c r="A31" t="s">
        <v>7</v>
      </c>
      <c r="B31" t="str">
        <f>A31&amp;"_"&amp;E31</f>
        <v>Kiefer 2003_Naltrexone+Acamprosate</v>
      </c>
      <c r="C31">
        <v>18</v>
      </c>
      <c r="D31">
        <v>40</v>
      </c>
      <c r="E31" t="s">
        <v>3</v>
      </c>
    </row>
    <row r="32" spans="1:5" x14ac:dyDescent="0.2">
      <c r="A32" t="s">
        <v>18</v>
      </c>
      <c r="B32" t="str">
        <f>A32&amp;"_"&amp;E32</f>
        <v>Kranzler 2000_Placebo</v>
      </c>
      <c r="C32">
        <v>41</v>
      </c>
      <c r="D32">
        <v>63</v>
      </c>
      <c r="E32" t="s">
        <v>0</v>
      </c>
    </row>
    <row r="33" spans="1:5" x14ac:dyDescent="0.2">
      <c r="A33" t="s">
        <v>18</v>
      </c>
      <c r="B33" t="str">
        <f>A33&amp;"_"&amp;E33</f>
        <v>Kranzler 2000_Naltrexone</v>
      </c>
      <c r="C33">
        <v>43</v>
      </c>
      <c r="D33">
        <v>61</v>
      </c>
      <c r="E33" t="s">
        <v>1</v>
      </c>
    </row>
    <row r="34" spans="1:5" x14ac:dyDescent="0.2">
      <c r="A34" t="s">
        <v>32</v>
      </c>
      <c r="B34" t="str">
        <f>A34&amp;"_"&amp;E34</f>
        <v>Ladewig 1993_Placebo</v>
      </c>
      <c r="C34">
        <v>25</v>
      </c>
      <c r="D34">
        <v>32</v>
      </c>
      <c r="E34" t="s">
        <v>0</v>
      </c>
    </row>
    <row r="35" spans="1:5" x14ac:dyDescent="0.2">
      <c r="A35" t="s">
        <v>32</v>
      </c>
      <c r="B35" t="str">
        <f>A35&amp;"_"&amp;E35</f>
        <v>Ladewig 1993_Acamprosate</v>
      </c>
      <c r="C35">
        <v>17</v>
      </c>
      <c r="D35">
        <v>29</v>
      </c>
      <c r="E35" t="s">
        <v>2</v>
      </c>
    </row>
    <row r="36" spans="1:5" x14ac:dyDescent="0.2">
      <c r="A36" t="s">
        <v>20</v>
      </c>
      <c r="B36" t="str">
        <f>A36&amp;"_"&amp;E36</f>
        <v>Lee 2001_Placebo</v>
      </c>
      <c r="C36">
        <v>11</v>
      </c>
      <c r="D36">
        <v>18</v>
      </c>
      <c r="E36" t="s">
        <v>0</v>
      </c>
    </row>
    <row r="37" spans="1:5" x14ac:dyDescent="0.2">
      <c r="A37" t="s">
        <v>20</v>
      </c>
      <c r="B37" t="str">
        <f>A37&amp;"_"&amp;E37</f>
        <v>Lee 2001_Naltrexone</v>
      </c>
      <c r="C37">
        <v>19</v>
      </c>
      <c r="D37">
        <v>35</v>
      </c>
      <c r="E37" t="s">
        <v>1</v>
      </c>
    </row>
    <row r="38" spans="1:5" x14ac:dyDescent="0.2">
      <c r="A38" t="s">
        <v>33</v>
      </c>
      <c r="B38" t="str">
        <f>A38&amp;"_"&amp;E38</f>
        <v>Lhuintre 1985_Placebo</v>
      </c>
      <c r="C38">
        <v>31</v>
      </c>
      <c r="D38">
        <v>43</v>
      </c>
      <c r="E38" t="s">
        <v>0</v>
      </c>
    </row>
    <row r="39" spans="1:5" x14ac:dyDescent="0.2">
      <c r="A39" t="s">
        <v>33</v>
      </c>
      <c r="B39" t="str">
        <f>A39&amp;"_"&amp;E39</f>
        <v>Lhuintre 1985_Acamprosate</v>
      </c>
      <c r="C39">
        <v>22</v>
      </c>
      <c r="D39">
        <v>42</v>
      </c>
      <c r="E39" t="s">
        <v>2</v>
      </c>
    </row>
    <row r="40" spans="1:5" x14ac:dyDescent="0.2">
      <c r="A40" t="s">
        <v>34</v>
      </c>
      <c r="B40" t="str">
        <f>A40&amp;"_"&amp;E40</f>
        <v>Lhuintre 1990_Placebo</v>
      </c>
      <c r="C40">
        <v>245</v>
      </c>
      <c r="D40">
        <v>291</v>
      </c>
      <c r="E40" t="s">
        <v>0</v>
      </c>
    </row>
    <row r="41" spans="1:5" x14ac:dyDescent="0.2">
      <c r="A41" t="s">
        <v>34</v>
      </c>
      <c r="B41" t="str">
        <f>A41&amp;"_"&amp;E41</f>
        <v>Lhuintre 1990_Acamprosate</v>
      </c>
      <c r="C41">
        <v>208</v>
      </c>
      <c r="D41">
        <v>279</v>
      </c>
      <c r="E41" t="s">
        <v>2</v>
      </c>
    </row>
    <row r="42" spans="1:5" x14ac:dyDescent="0.2">
      <c r="A42" t="s">
        <v>35</v>
      </c>
      <c r="B42" t="str">
        <f>A42&amp;"_"&amp;E42</f>
        <v>Mason 2006_Placebo</v>
      </c>
      <c r="C42">
        <v>240</v>
      </c>
      <c r="D42">
        <v>260</v>
      </c>
      <c r="E42" t="s">
        <v>0</v>
      </c>
    </row>
    <row r="43" spans="1:5" x14ac:dyDescent="0.2">
      <c r="A43" t="s">
        <v>35</v>
      </c>
      <c r="B43" t="str">
        <f>A43&amp;"_"&amp;E43</f>
        <v>Mason 2006_Acamprosate</v>
      </c>
      <c r="C43">
        <v>328</v>
      </c>
      <c r="D43">
        <v>341</v>
      </c>
      <c r="E43" t="s">
        <v>2</v>
      </c>
    </row>
    <row r="44" spans="1:5" x14ac:dyDescent="0.2">
      <c r="A44" t="s">
        <v>9</v>
      </c>
      <c r="B44" t="str">
        <f>A44&amp;"_"&amp;E44</f>
        <v>Morley 2006_Placebo</v>
      </c>
      <c r="C44">
        <v>50</v>
      </c>
      <c r="D44">
        <v>61</v>
      </c>
      <c r="E44" t="s">
        <v>0</v>
      </c>
    </row>
    <row r="45" spans="1:5" x14ac:dyDescent="0.2">
      <c r="A45" t="s">
        <v>9</v>
      </c>
      <c r="B45" t="str">
        <f>A45&amp;"_"&amp;E45</f>
        <v>Morley 2006_Naltrexone</v>
      </c>
      <c r="C45">
        <v>44</v>
      </c>
      <c r="D45">
        <v>53</v>
      </c>
      <c r="E45" t="s">
        <v>1</v>
      </c>
    </row>
    <row r="46" spans="1:5" x14ac:dyDescent="0.2">
      <c r="A46" t="s">
        <v>9</v>
      </c>
      <c r="B46" t="str">
        <f>A46&amp;"_"&amp;E46</f>
        <v>Morley 2006_Acamprosate</v>
      </c>
      <c r="C46">
        <v>44</v>
      </c>
      <c r="D46">
        <v>55</v>
      </c>
      <c r="E46" t="s">
        <v>2</v>
      </c>
    </row>
    <row r="47" spans="1:5" x14ac:dyDescent="0.2">
      <c r="A47" t="s">
        <v>36</v>
      </c>
      <c r="B47" t="str">
        <f>A47&amp;"_"&amp;E47</f>
        <v>Namkoong 2003_Placebo</v>
      </c>
      <c r="C47">
        <v>48</v>
      </c>
      <c r="D47">
        <v>70</v>
      </c>
      <c r="E47" t="s">
        <v>0</v>
      </c>
    </row>
    <row r="48" spans="1:5" x14ac:dyDescent="0.2">
      <c r="A48" t="s">
        <v>36</v>
      </c>
      <c r="B48" t="str">
        <f>A48&amp;"_"&amp;E48</f>
        <v>Namkoong 2003_Acamprosate</v>
      </c>
      <c r="C48">
        <v>45</v>
      </c>
      <c r="D48">
        <v>72</v>
      </c>
      <c r="E48" t="s">
        <v>2</v>
      </c>
    </row>
    <row r="49" spans="1:5" x14ac:dyDescent="0.2">
      <c r="A49" t="s">
        <v>47</v>
      </c>
      <c r="B49" t="str">
        <f>A49&amp;"_"&amp;E49</f>
        <v>Niederhofer 2002_Placebo</v>
      </c>
      <c r="C49">
        <v>11</v>
      </c>
      <c r="D49">
        <v>13</v>
      </c>
      <c r="E49" t="s">
        <v>0</v>
      </c>
    </row>
    <row r="50" spans="1:5" x14ac:dyDescent="0.2">
      <c r="A50" t="s">
        <v>47</v>
      </c>
      <c r="B50" t="str">
        <f>A50&amp;"_"&amp;E50</f>
        <v>Niederhofer 2002_Acamprosate</v>
      </c>
      <c r="C50">
        <v>6</v>
      </c>
      <c r="D50">
        <v>13</v>
      </c>
      <c r="E50" t="s">
        <v>2</v>
      </c>
    </row>
    <row r="51" spans="1:5" x14ac:dyDescent="0.2">
      <c r="A51" t="s">
        <v>22</v>
      </c>
      <c r="B51" t="str">
        <f>A51&amp;"_"&amp;E51</f>
        <v>O'Malley 1992_Placebo</v>
      </c>
      <c r="C51">
        <v>42</v>
      </c>
      <c r="D51">
        <v>52</v>
      </c>
      <c r="E51" t="s">
        <v>0</v>
      </c>
    </row>
    <row r="52" spans="1:5" x14ac:dyDescent="0.2">
      <c r="A52" t="s">
        <v>22</v>
      </c>
      <c r="B52" t="str">
        <f>A52&amp;"_"&amp;E52</f>
        <v>O'Malley 1992_Naltrexone</v>
      </c>
      <c r="C52">
        <v>30</v>
      </c>
      <c r="D52">
        <v>52</v>
      </c>
      <c r="E52" t="s">
        <v>1</v>
      </c>
    </row>
    <row r="53" spans="1:5" x14ac:dyDescent="0.2">
      <c r="A53" t="s">
        <v>23</v>
      </c>
      <c r="B53" t="str">
        <f>A53&amp;"_"&amp;E53</f>
        <v>Oslin 1997_Placebo</v>
      </c>
      <c r="C53">
        <v>8</v>
      </c>
      <c r="D53">
        <v>23</v>
      </c>
      <c r="E53" t="s">
        <v>0</v>
      </c>
    </row>
    <row r="54" spans="1:5" x14ac:dyDescent="0.2">
      <c r="A54" t="s">
        <v>23</v>
      </c>
      <c r="B54" t="str">
        <f>A54&amp;"_"&amp;E54</f>
        <v>Oslin 1997_Naltrexone</v>
      </c>
      <c r="C54">
        <v>6</v>
      </c>
      <c r="D54">
        <v>21</v>
      </c>
      <c r="E54" t="s">
        <v>1</v>
      </c>
    </row>
    <row r="55" spans="1:5" x14ac:dyDescent="0.2">
      <c r="A55" t="s">
        <v>37</v>
      </c>
      <c r="B55" t="str">
        <f>A55&amp;"_"&amp;E55</f>
        <v>Paille 1995_Placebo</v>
      </c>
      <c r="C55">
        <v>161</v>
      </c>
      <c r="D55">
        <v>177</v>
      </c>
      <c r="E55" t="s">
        <v>0</v>
      </c>
    </row>
    <row r="56" spans="1:5" x14ac:dyDescent="0.2">
      <c r="A56" t="s">
        <v>37</v>
      </c>
      <c r="B56" t="str">
        <f>A56&amp;"_"&amp;E56</f>
        <v>Paille 1995_Acamprosate</v>
      </c>
      <c r="C56">
        <v>294</v>
      </c>
      <c r="D56">
        <v>361</v>
      </c>
      <c r="E56" t="s">
        <v>2</v>
      </c>
    </row>
    <row r="57" spans="1:5" x14ac:dyDescent="0.2">
      <c r="A57" t="s">
        <v>38</v>
      </c>
      <c r="B57" t="str">
        <f>A57&amp;"_"&amp;E57</f>
        <v>Pelc 1992_Placebo</v>
      </c>
      <c r="C57">
        <v>45</v>
      </c>
      <c r="D57">
        <v>47</v>
      </c>
      <c r="E57" t="s">
        <v>0</v>
      </c>
    </row>
    <row r="58" spans="1:5" x14ac:dyDescent="0.2">
      <c r="A58" t="s">
        <v>38</v>
      </c>
      <c r="B58" t="str">
        <f>A58&amp;"_"&amp;E58</f>
        <v>Pelc 1992_Acamprosate</v>
      </c>
      <c r="C58">
        <v>42</v>
      </c>
      <c r="D58">
        <v>55</v>
      </c>
      <c r="E58" t="s">
        <v>2</v>
      </c>
    </row>
    <row r="59" spans="1:5" x14ac:dyDescent="0.2">
      <c r="A59" t="s">
        <v>39</v>
      </c>
      <c r="B59" t="str">
        <f>A59&amp;"_"&amp;E59</f>
        <v>Pelc 1997_Placebo</v>
      </c>
      <c r="C59">
        <v>53</v>
      </c>
      <c r="D59">
        <v>62</v>
      </c>
      <c r="E59" t="s">
        <v>0</v>
      </c>
    </row>
    <row r="60" spans="1:5" x14ac:dyDescent="0.2">
      <c r="A60" t="s">
        <v>39</v>
      </c>
      <c r="B60" t="str">
        <f>A60&amp;"_"&amp;E60</f>
        <v>Pelc 1997_Acamprosate</v>
      </c>
      <c r="C60">
        <v>74</v>
      </c>
      <c r="D60">
        <v>126</v>
      </c>
      <c r="E60" t="s">
        <v>2</v>
      </c>
    </row>
    <row r="61" spans="1:5" x14ac:dyDescent="0.2">
      <c r="A61" t="s">
        <v>40</v>
      </c>
      <c r="B61" t="str">
        <f>A61&amp;"_"&amp;E61</f>
        <v>Poldrugo 1997_Placebo</v>
      </c>
      <c r="C61">
        <v>92</v>
      </c>
      <c r="D61">
        <v>124</v>
      </c>
      <c r="E61" t="s">
        <v>0</v>
      </c>
    </row>
    <row r="62" spans="1:5" x14ac:dyDescent="0.2">
      <c r="A62" t="s">
        <v>40</v>
      </c>
      <c r="B62" t="str">
        <f>A62&amp;"_"&amp;E62</f>
        <v>Poldrugo 1997_Acamprosate</v>
      </c>
      <c r="C62">
        <v>66</v>
      </c>
      <c r="D62">
        <v>122</v>
      </c>
      <c r="E62" t="s">
        <v>2</v>
      </c>
    </row>
    <row r="63" spans="1:5" x14ac:dyDescent="0.2">
      <c r="A63" t="s">
        <v>41</v>
      </c>
      <c r="B63" t="str">
        <f>A63&amp;"_"&amp;E63</f>
        <v>Rousseaux 1996_Placebo</v>
      </c>
      <c r="C63">
        <v>43</v>
      </c>
      <c r="D63">
        <v>64</v>
      </c>
      <c r="E63" t="s">
        <v>0</v>
      </c>
    </row>
    <row r="64" spans="1:5" x14ac:dyDescent="0.2">
      <c r="A64" t="s">
        <v>41</v>
      </c>
      <c r="B64" t="str">
        <f>A64&amp;"_"&amp;E64</f>
        <v>Rousseaux 1996_Acamprosate</v>
      </c>
      <c r="C64">
        <v>45</v>
      </c>
      <c r="D64">
        <v>63</v>
      </c>
      <c r="E64" t="s">
        <v>2</v>
      </c>
    </row>
    <row r="65" spans="1:5" x14ac:dyDescent="0.2">
      <c r="A65" t="s">
        <v>42</v>
      </c>
      <c r="B65" t="str">
        <f>A65&amp;"_"&amp;E65</f>
        <v>Sass 1996_Placebo</v>
      </c>
      <c r="C65">
        <v>102</v>
      </c>
      <c r="D65">
        <v>136</v>
      </c>
      <c r="E65" t="s">
        <v>0</v>
      </c>
    </row>
    <row r="66" spans="1:5" x14ac:dyDescent="0.2">
      <c r="A66" t="s">
        <v>42</v>
      </c>
      <c r="B66" t="str">
        <f>A66&amp;"_"&amp;E66</f>
        <v>Sass 1996_Acamprosate</v>
      </c>
      <c r="C66">
        <v>75</v>
      </c>
      <c r="D66">
        <v>136</v>
      </c>
      <c r="E66" t="s">
        <v>2</v>
      </c>
    </row>
    <row r="67" spans="1:5" x14ac:dyDescent="0.2">
      <c r="A67" t="s">
        <v>43</v>
      </c>
      <c r="B67" t="str">
        <f>A67&amp;"_"&amp;E67</f>
        <v>Temesta 2000_Placebo</v>
      </c>
      <c r="C67">
        <v>115</v>
      </c>
      <c r="D67">
        <v>166</v>
      </c>
      <c r="E67" t="s">
        <v>0</v>
      </c>
    </row>
    <row r="68" spans="1:5" x14ac:dyDescent="0.2">
      <c r="A68" t="s">
        <v>43</v>
      </c>
      <c r="B68" t="str">
        <f>A68&amp;"_"&amp;E68</f>
        <v>Temesta 2000_Acamprosate</v>
      </c>
      <c r="C68">
        <v>87</v>
      </c>
      <c r="D68">
        <v>164</v>
      </c>
      <c r="E68" t="s">
        <v>2</v>
      </c>
    </row>
    <row r="69" spans="1:5" x14ac:dyDescent="0.2">
      <c r="A69" t="s">
        <v>24</v>
      </c>
      <c r="B69" t="str">
        <f>A69&amp;"_"&amp;E69</f>
        <v>Volpicelli 1992_Placebo</v>
      </c>
      <c r="C69">
        <v>20</v>
      </c>
      <c r="D69">
        <v>35</v>
      </c>
      <c r="E69" t="s">
        <v>0</v>
      </c>
    </row>
    <row r="70" spans="1:5" x14ac:dyDescent="0.2">
      <c r="A70" t="s">
        <v>24</v>
      </c>
      <c r="B70" t="str">
        <f>A70&amp;"_"&amp;E70</f>
        <v>Volpicelli 1992_Naltrexone</v>
      </c>
      <c r="C70">
        <v>16</v>
      </c>
      <c r="D70">
        <v>35</v>
      </c>
      <c r="E70" t="s">
        <v>1</v>
      </c>
    </row>
    <row r="71" spans="1:5" x14ac:dyDescent="0.2">
      <c r="A71" t="s">
        <v>25</v>
      </c>
      <c r="B71" t="str">
        <f>A71&amp;"_"&amp;E71</f>
        <v>Volpicelli 1997_Placebo</v>
      </c>
      <c r="C71">
        <v>32</v>
      </c>
      <c r="D71">
        <v>49</v>
      </c>
      <c r="E71" t="s">
        <v>0</v>
      </c>
    </row>
    <row r="72" spans="1:5" x14ac:dyDescent="0.2">
      <c r="A72" t="s">
        <v>25</v>
      </c>
      <c r="B72" t="str">
        <f>A72&amp;"_"&amp;E72</f>
        <v>Volpicelli 1997_Naltrexone</v>
      </c>
      <c r="C72">
        <v>27</v>
      </c>
      <c r="D72">
        <v>48</v>
      </c>
      <c r="E72" t="s">
        <v>1</v>
      </c>
    </row>
    <row r="73" spans="1:5" x14ac:dyDescent="0.2">
      <c r="A73" t="s">
        <v>44</v>
      </c>
      <c r="B73" t="str">
        <f>A73&amp;"_"&amp;E73</f>
        <v>Whitworth 1996_Placebo</v>
      </c>
      <c r="C73">
        <v>208</v>
      </c>
      <c r="D73">
        <v>224</v>
      </c>
      <c r="E73" t="s">
        <v>0</v>
      </c>
    </row>
    <row r="74" spans="1:5" x14ac:dyDescent="0.2">
      <c r="A74" t="s">
        <v>44</v>
      </c>
      <c r="B74" t="str">
        <f>A74&amp;"_"&amp;E74</f>
        <v>Whitworth 1996_Acamprosate</v>
      </c>
      <c r="C74">
        <v>183</v>
      </c>
      <c r="D74">
        <v>224</v>
      </c>
      <c r="E74" t="s">
        <v>2</v>
      </c>
    </row>
  </sheetData>
  <sortState ref="A2:E7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C90F-7A2E-8C4F-B100-2294FC4AA12B}">
  <dimension ref="A1:I40"/>
  <sheetViews>
    <sheetView workbookViewId="0"/>
  </sheetViews>
  <sheetFormatPr baseColWidth="10" defaultRowHeight="16" x14ac:dyDescent="0.2"/>
  <cols>
    <col min="1" max="1" width="14.5" bestFit="1" customWidth="1"/>
  </cols>
  <sheetData>
    <row r="1" spans="1:9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2">
      <c r="A2" t="s">
        <v>6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">
      <c r="A3" t="s">
        <v>7</v>
      </c>
      <c r="B3">
        <v>30</v>
      </c>
      <c r="C3">
        <v>40</v>
      </c>
      <c r="D3">
        <v>18</v>
      </c>
      <c r="E3">
        <v>40</v>
      </c>
      <c r="F3">
        <v>23</v>
      </c>
      <c r="G3">
        <v>40</v>
      </c>
      <c r="H3">
        <v>14</v>
      </c>
      <c r="I3">
        <v>40</v>
      </c>
    </row>
    <row r="4" spans="1:9" x14ac:dyDescent="0.2">
      <c r="A4" t="s">
        <v>8</v>
      </c>
      <c r="B4">
        <v>88</v>
      </c>
      <c r="C4">
        <v>309</v>
      </c>
      <c r="D4">
        <v>108</v>
      </c>
      <c r="E4">
        <v>309</v>
      </c>
      <c r="F4">
        <v>116</v>
      </c>
      <c r="G4">
        <v>303</v>
      </c>
      <c r="H4">
        <v>124</v>
      </c>
      <c r="I4">
        <v>305</v>
      </c>
    </row>
    <row r="5" spans="1:9" x14ac:dyDescent="0.2">
      <c r="A5" t="s">
        <v>9</v>
      </c>
      <c r="B5">
        <v>21</v>
      </c>
      <c r="C5">
        <v>61</v>
      </c>
      <c r="D5">
        <v>17</v>
      </c>
      <c r="E5">
        <v>53</v>
      </c>
      <c r="F5">
        <v>14</v>
      </c>
      <c r="G5">
        <v>55</v>
      </c>
    </row>
    <row r="6" spans="1:9" x14ac:dyDescent="0.2">
      <c r="A6" t="s">
        <v>10</v>
      </c>
      <c r="B6">
        <v>33</v>
      </c>
      <c r="C6">
        <v>58</v>
      </c>
      <c r="D6">
        <v>12</v>
      </c>
      <c r="E6">
        <v>58</v>
      </c>
    </row>
    <row r="7" spans="1:9" x14ac:dyDescent="0.2">
      <c r="A7" t="s">
        <v>11</v>
      </c>
      <c r="B7">
        <v>14</v>
      </c>
      <c r="C7">
        <v>63</v>
      </c>
      <c r="D7">
        <v>9</v>
      </c>
      <c r="E7">
        <v>68</v>
      </c>
    </row>
    <row r="8" spans="1:9" x14ac:dyDescent="0.2">
      <c r="A8" t="s">
        <v>12</v>
      </c>
      <c r="B8">
        <v>49</v>
      </c>
      <c r="C8">
        <v>84</v>
      </c>
      <c r="D8">
        <v>53</v>
      </c>
      <c r="E8">
        <v>90</v>
      </c>
    </row>
    <row r="9" spans="1:9" x14ac:dyDescent="0.2">
      <c r="A9" t="s">
        <v>13</v>
      </c>
      <c r="B9">
        <v>4</v>
      </c>
      <c r="C9">
        <v>10</v>
      </c>
      <c r="D9">
        <v>5</v>
      </c>
      <c r="E9">
        <v>10</v>
      </c>
    </row>
    <row r="10" spans="1:9" x14ac:dyDescent="0.2">
      <c r="A10" t="s">
        <v>14</v>
      </c>
      <c r="B10">
        <v>33</v>
      </c>
      <c r="C10">
        <v>87</v>
      </c>
      <c r="D10">
        <v>28</v>
      </c>
      <c r="E10">
        <v>84</v>
      </c>
    </row>
    <row r="11" spans="1:9" x14ac:dyDescent="0.2">
      <c r="A11" t="s">
        <v>15</v>
      </c>
      <c r="B11">
        <v>42</v>
      </c>
      <c r="C11">
        <v>101</v>
      </c>
      <c r="D11">
        <v>40</v>
      </c>
      <c r="E11">
        <v>101</v>
      </c>
    </row>
    <row r="12" spans="1:9" x14ac:dyDescent="0.2">
      <c r="A12" t="s">
        <v>16</v>
      </c>
      <c r="B12">
        <v>14</v>
      </c>
      <c r="C12">
        <v>33</v>
      </c>
      <c r="D12">
        <v>11</v>
      </c>
      <c r="E12">
        <v>31</v>
      </c>
    </row>
    <row r="13" spans="1:9" x14ac:dyDescent="0.2">
      <c r="A13" t="s">
        <v>17</v>
      </c>
      <c r="B13">
        <v>18</v>
      </c>
      <c r="C13">
        <v>32</v>
      </c>
      <c r="D13">
        <v>15</v>
      </c>
      <c r="E13">
        <v>31</v>
      </c>
    </row>
    <row r="14" spans="1:9" x14ac:dyDescent="0.2">
      <c r="A14" t="s">
        <v>18</v>
      </c>
      <c r="B14">
        <v>13</v>
      </c>
      <c r="C14">
        <v>63</v>
      </c>
      <c r="D14">
        <v>25</v>
      </c>
      <c r="E14">
        <v>61</v>
      </c>
    </row>
    <row r="15" spans="1:9" x14ac:dyDescent="0.2">
      <c r="A15" t="s">
        <v>19</v>
      </c>
      <c r="B15">
        <v>17</v>
      </c>
      <c r="C15">
        <v>51</v>
      </c>
      <c r="D15">
        <v>23</v>
      </c>
      <c r="E15">
        <v>56</v>
      </c>
    </row>
    <row r="16" spans="1:9" x14ac:dyDescent="0.2">
      <c r="A16" t="s">
        <v>20</v>
      </c>
      <c r="B16">
        <v>14</v>
      </c>
      <c r="C16">
        <v>18</v>
      </c>
      <c r="D16">
        <v>21</v>
      </c>
      <c r="E16">
        <v>35</v>
      </c>
    </row>
    <row r="17" spans="1:7" x14ac:dyDescent="0.2">
      <c r="A17" t="s">
        <v>21</v>
      </c>
      <c r="B17">
        <v>23</v>
      </c>
      <c r="C17">
        <v>56</v>
      </c>
      <c r="D17">
        <v>17</v>
      </c>
      <c r="E17">
        <v>55</v>
      </c>
    </row>
    <row r="18" spans="1:7" x14ac:dyDescent="0.2">
      <c r="A18" t="s">
        <v>22</v>
      </c>
      <c r="B18">
        <v>21</v>
      </c>
      <c r="C18">
        <v>52</v>
      </c>
      <c r="D18">
        <v>15</v>
      </c>
      <c r="E18">
        <v>52</v>
      </c>
    </row>
    <row r="19" spans="1:7" x14ac:dyDescent="0.2">
      <c r="A19" t="s">
        <v>23</v>
      </c>
      <c r="B19">
        <v>10</v>
      </c>
      <c r="C19">
        <v>23</v>
      </c>
      <c r="D19">
        <v>7</v>
      </c>
      <c r="E19">
        <v>21</v>
      </c>
    </row>
    <row r="20" spans="1:7" x14ac:dyDescent="0.2">
      <c r="A20" t="s">
        <v>24</v>
      </c>
      <c r="B20">
        <v>14</v>
      </c>
      <c r="C20">
        <v>35</v>
      </c>
      <c r="D20">
        <v>11</v>
      </c>
      <c r="E20">
        <v>35</v>
      </c>
    </row>
    <row r="21" spans="1:7" x14ac:dyDescent="0.2">
      <c r="A21" t="s">
        <v>25</v>
      </c>
      <c r="B21">
        <v>13</v>
      </c>
      <c r="C21">
        <v>49</v>
      </c>
      <c r="D21">
        <v>13</v>
      </c>
      <c r="E21">
        <v>48</v>
      </c>
    </row>
    <row r="22" spans="1:7" x14ac:dyDescent="0.2">
      <c r="A22" t="s">
        <v>26</v>
      </c>
      <c r="B22">
        <v>189</v>
      </c>
      <c r="C22">
        <v>292</v>
      </c>
      <c r="F22">
        <v>189</v>
      </c>
      <c r="G22">
        <v>289</v>
      </c>
    </row>
    <row r="23" spans="1:7" x14ac:dyDescent="0.2">
      <c r="A23" t="s">
        <v>27</v>
      </c>
      <c r="B23">
        <v>7</v>
      </c>
      <c r="C23">
        <v>35</v>
      </c>
      <c r="F23">
        <v>10</v>
      </c>
      <c r="G23">
        <v>40</v>
      </c>
    </row>
    <row r="24" spans="1:7" x14ac:dyDescent="0.2">
      <c r="A24" t="s">
        <v>28</v>
      </c>
      <c r="B24">
        <v>69</v>
      </c>
      <c r="C24">
        <v>152</v>
      </c>
      <c r="F24">
        <v>64</v>
      </c>
      <c r="G24">
        <v>150</v>
      </c>
    </row>
    <row r="25" spans="1:7" x14ac:dyDescent="0.2">
      <c r="A25" t="s">
        <v>29</v>
      </c>
      <c r="B25">
        <v>36</v>
      </c>
      <c r="C25">
        <v>55</v>
      </c>
      <c r="F25">
        <v>36</v>
      </c>
      <c r="G25">
        <v>55</v>
      </c>
    </row>
    <row r="26" spans="1:7" x14ac:dyDescent="0.2">
      <c r="A26" t="s">
        <v>30</v>
      </c>
      <c r="B26">
        <v>92</v>
      </c>
      <c r="C26">
        <v>134</v>
      </c>
      <c r="F26">
        <v>76</v>
      </c>
      <c r="G26">
        <v>128</v>
      </c>
    </row>
    <row r="27" spans="1:7" x14ac:dyDescent="0.2">
      <c r="A27" t="s">
        <v>31</v>
      </c>
      <c r="B27">
        <v>57</v>
      </c>
      <c r="C27">
        <v>147</v>
      </c>
      <c r="F27">
        <v>45</v>
      </c>
      <c r="G27">
        <v>141</v>
      </c>
    </row>
    <row r="28" spans="1:7" x14ac:dyDescent="0.2">
      <c r="A28" t="s">
        <v>32</v>
      </c>
      <c r="B28">
        <v>11</v>
      </c>
      <c r="C28">
        <v>32</v>
      </c>
      <c r="F28">
        <v>10</v>
      </c>
      <c r="G28">
        <v>29</v>
      </c>
    </row>
    <row r="29" spans="1:7" x14ac:dyDescent="0.2">
      <c r="A29" t="s">
        <v>33</v>
      </c>
      <c r="B29">
        <v>6</v>
      </c>
      <c r="C29">
        <v>37</v>
      </c>
      <c r="F29">
        <v>9</v>
      </c>
      <c r="G29">
        <v>33</v>
      </c>
    </row>
    <row r="30" spans="1:7" x14ac:dyDescent="0.2">
      <c r="A30" t="s">
        <v>34</v>
      </c>
      <c r="B30">
        <v>109</v>
      </c>
      <c r="C30">
        <v>290</v>
      </c>
      <c r="F30">
        <v>104</v>
      </c>
      <c r="G30">
        <v>279</v>
      </c>
    </row>
    <row r="31" spans="1:7" x14ac:dyDescent="0.2">
      <c r="A31" t="s">
        <v>35</v>
      </c>
      <c r="B31">
        <v>114</v>
      </c>
      <c r="C31">
        <v>257</v>
      </c>
      <c r="F31">
        <v>186</v>
      </c>
      <c r="G31">
        <v>335</v>
      </c>
    </row>
    <row r="32" spans="1:7" x14ac:dyDescent="0.2">
      <c r="A32" t="s">
        <v>36</v>
      </c>
      <c r="B32">
        <v>22</v>
      </c>
      <c r="C32">
        <v>70</v>
      </c>
      <c r="F32">
        <v>19</v>
      </c>
      <c r="G32">
        <v>72</v>
      </c>
    </row>
    <row r="33" spans="1:7" x14ac:dyDescent="0.2">
      <c r="A33" t="s">
        <v>37</v>
      </c>
      <c r="B33">
        <v>115</v>
      </c>
      <c r="C33">
        <v>177</v>
      </c>
      <c r="F33">
        <v>186</v>
      </c>
      <c r="G33">
        <v>361</v>
      </c>
    </row>
    <row r="34" spans="1:7" x14ac:dyDescent="0.2">
      <c r="A34" t="s">
        <v>38</v>
      </c>
      <c r="B34">
        <v>37</v>
      </c>
      <c r="C34">
        <v>47</v>
      </c>
      <c r="F34">
        <v>29</v>
      </c>
      <c r="G34">
        <v>55</v>
      </c>
    </row>
    <row r="35" spans="1:7" x14ac:dyDescent="0.2">
      <c r="A35" t="s">
        <v>39</v>
      </c>
      <c r="B35">
        <v>30</v>
      </c>
      <c r="C35">
        <v>62</v>
      </c>
      <c r="F35">
        <v>39</v>
      </c>
      <c r="G35">
        <v>126</v>
      </c>
    </row>
    <row r="36" spans="1:7" x14ac:dyDescent="0.2">
      <c r="A36" t="s">
        <v>40</v>
      </c>
      <c r="B36">
        <v>77</v>
      </c>
      <c r="C36">
        <v>124</v>
      </c>
      <c r="F36">
        <v>57</v>
      </c>
      <c r="G36">
        <v>122</v>
      </c>
    </row>
    <row r="37" spans="1:7" x14ac:dyDescent="0.2">
      <c r="A37" t="s">
        <v>41</v>
      </c>
      <c r="B37">
        <v>17</v>
      </c>
      <c r="C37">
        <v>64</v>
      </c>
      <c r="F37">
        <v>18</v>
      </c>
      <c r="G37">
        <v>63</v>
      </c>
    </row>
    <row r="38" spans="1:7" x14ac:dyDescent="0.2">
      <c r="A38" t="s">
        <v>42</v>
      </c>
      <c r="B38">
        <v>81</v>
      </c>
      <c r="C38">
        <v>136</v>
      </c>
      <c r="F38">
        <v>57</v>
      </c>
      <c r="G38">
        <v>136</v>
      </c>
    </row>
    <row r="39" spans="1:7" x14ac:dyDescent="0.2">
      <c r="A39" t="s">
        <v>43</v>
      </c>
      <c r="B39">
        <v>44</v>
      </c>
      <c r="C39">
        <v>166</v>
      </c>
      <c r="F39">
        <v>40</v>
      </c>
      <c r="G39">
        <v>164</v>
      </c>
    </row>
    <row r="40" spans="1:7" x14ac:dyDescent="0.2">
      <c r="A40" t="s">
        <v>44</v>
      </c>
      <c r="B40">
        <v>139</v>
      </c>
      <c r="C40">
        <v>224</v>
      </c>
      <c r="F40">
        <v>129</v>
      </c>
      <c r="G40">
        <v>224</v>
      </c>
    </row>
  </sheetData>
  <mergeCells count="4">
    <mergeCell ref="H1:I1"/>
    <mergeCell ref="F1:G1"/>
    <mergeCell ref="D1:E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92CD-6A2A-3B49-A6D9-E41FFE9AC562}">
  <dimension ref="A1:E82"/>
  <sheetViews>
    <sheetView topLeftCell="A44" workbookViewId="0">
      <selection activeCell="B1" sqref="B1"/>
    </sheetView>
  </sheetViews>
  <sheetFormatPr baseColWidth="10" defaultRowHeight="16" x14ac:dyDescent="0.2"/>
  <cols>
    <col min="1" max="1" width="14.5" bestFit="1" customWidth="1"/>
    <col min="2" max="2" width="33" bestFit="1" customWidth="1"/>
    <col min="5" max="5" width="22.33203125" bestFit="1" customWidth="1"/>
  </cols>
  <sheetData>
    <row r="1" spans="1:5" x14ac:dyDescent="0.2">
      <c r="A1" t="s">
        <v>6</v>
      </c>
      <c r="B1" t="s">
        <v>60</v>
      </c>
      <c r="C1" t="s">
        <v>59</v>
      </c>
      <c r="D1" t="s">
        <v>56</v>
      </c>
      <c r="E1" t="s">
        <v>51</v>
      </c>
    </row>
    <row r="2" spans="1:5" x14ac:dyDescent="0.2">
      <c r="A2" t="s">
        <v>10</v>
      </c>
      <c r="B2" t="str">
        <f>A2&amp;"_"&amp;E2</f>
        <v>Ahmadi 2002_Placebo</v>
      </c>
      <c r="C2">
        <v>33</v>
      </c>
      <c r="D2">
        <v>58</v>
      </c>
      <c r="E2" t="s">
        <v>0</v>
      </c>
    </row>
    <row r="3" spans="1:5" x14ac:dyDescent="0.2">
      <c r="A3" t="s">
        <v>10</v>
      </c>
      <c r="B3" t="str">
        <f>A3&amp;"_"&amp;E3</f>
        <v>Ahmadi 2002_Naltrexone</v>
      </c>
      <c r="C3">
        <v>12</v>
      </c>
      <c r="D3">
        <v>58</v>
      </c>
      <c r="E3" t="s">
        <v>1</v>
      </c>
    </row>
    <row r="4" spans="1:5" x14ac:dyDescent="0.2">
      <c r="A4" t="s">
        <v>11</v>
      </c>
      <c r="B4" t="str">
        <f>A4&amp;"_"&amp;E4</f>
        <v>Anton 1999_Placebo</v>
      </c>
      <c r="C4">
        <v>14</v>
      </c>
      <c r="D4">
        <v>63</v>
      </c>
      <c r="E4" t="s">
        <v>0</v>
      </c>
    </row>
    <row r="5" spans="1:5" x14ac:dyDescent="0.2">
      <c r="A5" t="s">
        <v>11</v>
      </c>
      <c r="B5" t="str">
        <f>A5&amp;"_"&amp;E5</f>
        <v>Anton 1999_Naltrexone</v>
      </c>
      <c r="C5">
        <v>9</v>
      </c>
      <c r="D5">
        <v>68</v>
      </c>
      <c r="E5" t="s">
        <v>1</v>
      </c>
    </row>
    <row r="6" spans="1:5" x14ac:dyDescent="0.2">
      <c r="A6" t="s">
        <v>8</v>
      </c>
      <c r="B6" t="str">
        <f>A6&amp;"_"&amp;E6</f>
        <v>Anton 2006_Placebo</v>
      </c>
      <c r="C6">
        <v>88</v>
      </c>
      <c r="D6">
        <v>309</v>
      </c>
      <c r="E6" t="s">
        <v>0</v>
      </c>
    </row>
    <row r="7" spans="1:5" x14ac:dyDescent="0.2">
      <c r="A7" t="s">
        <v>8</v>
      </c>
      <c r="B7" t="str">
        <f>A7&amp;"_"&amp;E7</f>
        <v>Anton 2006_Naltrexone</v>
      </c>
      <c r="C7">
        <v>108</v>
      </c>
      <c r="D7">
        <v>309</v>
      </c>
      <c r="E7" t="s">
        <v>1</v>
      </c>
    </row>
    <row r="8" spans="1:5" x14ac:dyDescent="0.2">
      <c r="A8" t="s">
        <v>8</v>
      </c>
      <c r="B8" t="str">
        <f>A8&amp;"_"&amp;E8</f>
        <v>Anton 2006_Acamprosate</v>
      </c>
      <c r="C8">
        <v>116</v>
      </c>
      <c r="D8">
        <v>303</v>
      </c>
      <c r="E8" t="s">
        <v>2</v>
      </c>
    </row>
    <row r="9" spans="1:5" x14ac:dyDescent="0.2">
      <c r="A9" t="s">
        <v>8</v>
      </c>
      <c r="B9" t="str">
        <f>A9&amp;"_"&amp;E9</f>
        <v>Anton 2006_Naltrexone+Acamprosate</v>
      </c>
      <c r="C9">
        <v>124</v>
      </c>
      <c r="D9">
        <v>305</v>
      </c>
      <c r="E9" t="s">
        <v>3</v>
      </c>
    </row>
    <row r="10" spans="1:5" x14ac:dyDescent="0.2">
      <c r="A10" t="s">
        <v>27</v>
      </c>
      <c r="B10" t="str">
        <f>A10&amp;"_"&amp;E10</f>
        <v>Baltieri 2003_Placebo</v>
      </c>
      <c r="C10">
        <v>7</v>
      </c>
      <c r="D10">
        <v>35</v>
      </c>
      <c r="E10" t="s">
        <v>0</v>
      </c>
    </row>
    <row r="11" spans="1:5" x14ac:dyDescent="0.2">
      <c r="A11" t="s">
        <v>27</v>
      </c>
      <c r="B11" t="str">
        <f>A11&amp;"_"&amp;E11</f>
        <v>Baltieri 2003_Acamprosate</v>
      </c>
      <c r="C11">
        <v>10</v>
      </c>
      <c r="D11">
        <v>40</v>
      </c>
      <c r="E11" t="s">
        <v>2</v>
      </c>
    </row>
    <row r="12" spans="1:5" x14ac:dyDescent="0.2">
      <c r="A12" t="s">
        <v>28</v>
      </c>
      <c r="B12" t="str">
        <f>A12&amp;"_"&amp;E12</f>
        <v>Barrias 1997_Placebo</v>
      </c>
      <c r="C12">
        <v>69</v>
      </c>
      <c r="D12">
        <v>152</v>
      </c>
      <c r="E12" t="s">
        <v>0</v>
      </c>
    </row>
    <row r="13" spans="1:5" x14ac:dyDescent="0.2">
      <c r="A13" t="s">
        <v>28</v>
      </c>
      <c r="B13" t="str">
        <f>A13&amp;"_"&amp;E13</f>
        <v>Barrias 1997_Acamprosate</v>
      </c>
      <c r="C13">
        <v>64</v>
      </c>
      <c r="D13">
        <v>150</v>
      </c>
      <c r="E13" t="s">
        <v>2</v>
      </c>
    </row>
    <row r="14" spans="1:5" x14ac:dyDescent="0.2">
      <c r="A14" t="s">
        <v>29</v>
      </c>
      <c r="B14" t="str">
        <f>A14&amp;"_"&amp;E14</f>
        <v>Besson 1998_Placebo</v>
      </c>
      <c r="C14">
        <v>36</v>
      </c>
      <c r="D14">
        <v>55</v>
      </c>
      <c r="E14" t="s">
        <v>0</v>
      </c>
    </row>
    <row r="15" spans="1:5" x14ac:dyDescent="0.2">
      <c r="A15" t="s">
        <v>29</v>
      </c>
      <c r="B15" t="str">
        <f>A15&amp;"_"&amp;E15</f>
        <v>Besson 1998_Acamprosate</v>
      </c>
      <c r="C15">
        <v>36</v>
      </c>
      <c r="D15">
        <v>55</v>
      </c>
      <c r="E15" t="s">
        <v>2</v>
      </c>
    </row>
    <row r="16" spans="1:5" x14ac:dyDescent="0.2">
      <c r="A16" t="s">
        <v>12</v>
      </c>
      <c r="B16" t="str">
        <f>A16&amp;"_"&amp;E16</f>
        <v>Chick 2000a_Placebo</v>
      </c>
      <c r="C16">
        <v>49</v>
      </c>
      <c r="D16">
        <v>84</v>
      </c>
      <c r="E16" t="s">
        <v>0</v>
      </c>
    </row>
    <row r="17" spans="1:5" x14ac:dyDescent="0.2">
      <c r="A17" t="s">
        <v>12</v>
      </c>
      <c r="B17" t="str">
        <f>A17&amp;"_"&amp;E17</f>
        <v>Chick 2000a_Naltrexone</v>
      </c>
      <c r="C17">
        <v>53</v>
      </c>
      <c r="D17">
        <v>90</v>
      </c>
      <c r="E17" t="s">
        <v>1</v>
      </c>
    </row>
    <row r="18" spans="1:5" x14ac:dyDescent="0.2">
      <c r="A18" t="s">
        <v>26</v>
      </c>
      <c r="B18" t="str">
        <f>A18&amp;"_"&amp;E18</f>
        <v>Chick 2000b_Placebo</v>
      </c>
      <c r="C18">
        <v>189</v>
      </c>
      <c r="D18">
        <v>292</v>
      </c>
      <c r="E18" t="s">
        <v>0</v>
      </c>
    </row>
    <row r="19" spans="1:5" x14ac:dyDescent="0.2">
      <c r="A19" t="s">
        <v>26</v>
      </c>
      <c r="B19" t="str">
        <f>A19&amp;"_"&amp;E19</f>
        <v>Chick 2000b_Acamprosate</v>
      </c>
      <c r="C19">
        <v>189</v>
      </c>
      <c r="D19">
        <v>289</v>
      </c>
      <c r="E19" t="s">
        <v>2</v>
      </c>
    </row>
    <row r="20" spans="1:5" x14ac:dyDescent="0.2">
      <c r="A20" t="s">
        <v>13</v>
      </c>
      <c r="B20" t="str">
        <f>A20&amp;"_"&amp;E20</f>
        <v>Galarza 1997_Placebo</v>
      </c>
      <c r="C20">
        <v>4</v>
      </c>
      <c r="D20">
        <v>10</v>
      </c>
      <c r="E20" t="s">
        <v>0</v>
      </c>
    </row>
    <row r="21" spans="1:5" x14ac:dyDescent="0.2">
      <c r="A21" t="s">
        <v>13</v>
      </c>
      <c r="B21" t="str">
        <f>A21&amp;"_"&amp;E21</f>
        <v>Galarza 1997_Naltrexone</v>
      </c>
      <c r="C21">
        <v>5</v>
      </c>
      <c r="D21">
        <v>10</v>
      </c>
      <c r="E21" t="s">
        <v>1</v>
      </c>
    </row>
    <row r="22" spans="1:5" x14ac:dyDescent="0.2">
      <c r="A22" t="s">
        <v>14</v>
      </c>
      <c r="B22" t="str">
        <f>A22&amp;"_"&amp;E22</f>
        <v>Gastpar 2002_Placebo</v>
      </c>
      <c r="C22">
        <v>33</v>
      </c>
      <c r="D22">
        <v>87</v>
      </c>
      <c r="E22" t="s">
        <v>0</v>
      </c>
    </row>
    <row r="23" spans="1:5" x14ac:dyDescent="0.2">
      <c r="A23" t="s">
        <v>14</v>
      </c>
      <c r="B23" t="str">
        <f>A23&amp;"_"&amp;E23</f>
        <v>Gastpar 2002_Naltrexone</v>
      </c>
      <c r="C23">
        <v>28</v>
      </c>
      <c r="D23">
        <v>84</v>
      </c>
      <c r="E23" t="s">
        <v>1</v>
      </c>
    </row>
    <row r="24" spans="1:5" x14ac:dyDescent="0.2">
      <c r="A24" t="s">
        <v>30</v>
      </c>
      <c r="B24" t="str">
        <f>A24&amp;"_"&amp;E24</f>
        <v>Geerlings 1997_Placebo</v>
      </c>
      <c r="C24">
        <v>92</v>
      </c>
      <c r="D24">
        <v>134</v>
      </c>
      <c r="E24" t="s">
        <v>0</v>
      </c>
    </row>
    <row r="25" spans="1:5" x14ac:dyDescent="0.2">
      <c r="A25" t="s">
        <v>30</v>
      </c>
      <c r="B25" t="str">
        <f>A25&amp;"_"&amp;E25</f>
        <v>Geerlings 1997_Acamprosate</v>
      </c>
      <c r="C25">
        <v>76</v>
      </c>
      <c r="D25">
        <v>128</v>
      </c>
      <c r="E25" t="s">
        <v>2</v>
      </c>
    </row>
    <row r="26" spans="1:5" x14ac:dyDescent="0.2">
      <c r="A26" t="s">
        <v>31</v>
      </c>
      <c r="B26" t="str">
        <f>A26&amp;"_"&amp;E26</f>
        <v>Gual 2001_Placebo</v>
      </c>
      <c r="C26">
        <v>57</v>
      </c>
      <c r="D26">
        <v>147</v>
      </c>
      <c r="E26" t="s">
        <v>0</v>
      </c>
    </row>
    <row r="27" spans="1:5" x14ac:dyDescent="0.2">
      <c r="A27" t="s">
        <v>31</v>
      </c>
      <c r="B27" t="str">
        <f>A27&amp;"_"&amp;E27</f>
        <v>Gual 2001_Acamprosate</v>
      </c>
      <c r="C27">
        <v>45</v>
      </c>
      <c r="D27">
        <v>141</v>
      </c>
      <c r="E27" t="s">
        <v>2</v>
      </c>
    </row>
    <row r="28" spans="1:5" x14ac:dyDescent="0.2">
      <c r="A28" t="s">
        <v>15</v>
      </c>
      <c r="B28" t="str">
        <f>A28&amp;"_"&amp;E28</f>
        <v>Guardia 2002_Placebo</v>
      </c>
      <c r="C28">
        <v>42</v>
      </c>
      <c r="D28">
        <v>101</v>
      </c>
      <c r="E28" t="s">
        <v>0</v>
      </c>
    </row>
    <row r="29" spans="1:5" x14ac:dyDescent="0.2">
      <c r="A29" t="s">
        <v>15</v>
      </c>
      <c r="B29" t="str">
        <f>A29&amp;"_"&amp;E29</f>
        <v>Guardia 2002_Naltrexone</v>
      </c>
      <c r="C29">
        <v>40</v>
      </c>
      <c r="D29">
        <v>101</v>
      </c>
      <c r="E29" t="s">
        <v>1</v>
      </c>
    </row>
    <row r="30" spans="1:5" x14ac:dyDescent="0.2">
      <c r="A30" t="s">
        <v>16</v>
      </c>
      <c r="B30" t="str">
        <f>A30&amp;"_"&amp;E30</f>
        <v>Hersch 1998_Placebo</v>
      </c>
      <c r="C30">
        <v>14</v>
      </c>
      <c r="D30">
        <v>33</v>
      </c>
      <c r="E30" t="s">
        <v>0</v>
      </c>
    </row>
    <row r="31" spans="1:5" x14ac:dyDescent="0.2">
      <c r="A31" t="s">
        <v>16</v>
      </c>
      <c r="B31" t="str">
        <f>A31&amp;"_"&amp;E31</f>
        <v>Hersch 1998_Naltrexone</v>
      </c>
      <c r="C31">
        <v>11</v>
      </c>
      <c r="D31">
        <v>31</v>
      </c>
      <c r="E31" t="s">
        <v>1</v>
      </c>
    </row>
    <row r="32" spans="1:5" x14ac:dyDescent="0.2">
      <c r="A32" t="s">
        <v>7</v>
      </c>
      <c r="B32" t="str">
        <f>A32&amp;"_"&amp;E32</f>
        <v>Kiefer 2003_Placebo</v>
      </c>
      <c r="C32">
        <v>30</v>
      </c>
      <c r="D32">
        <v>40</v>
      </c>
      <c r="E32" t="s">
        <v>0</v>
      </c>
    </row>
    <row r="33" spans="1:5" x14ac:dyDescent="0.2">
      <c r="A33" t="s">
        <v>7</v>
      </c>
      <c r="B33" t="str">
        <f>A33&amp;"_"&amp;E33</f>
        <v>Kiefer 2003_Naltrexone</v>
      </c>
      <c r="C33">
        <v>18</v>
      </c>
      <c r="D33">
        <v>40</v>
      </c>
      <c r="E33" t="s">
        <v>1</v>
      </c>
    </row>
    <row r="34" spans="1:5" x14ac:dyDescent="0.2">
      <c r="A34" t="s">
        <v>7</v>
      </c>
      <c r="B34" t="str">
        <f>A34&amp;"_"&amp;E34</f>
        <v>Kiefer 2003_Acamprosate</v>
      </c>
      <c r="C34">
        <v>23</v>
      </c>
      <c r="D34">
        <v>40</v>
      </c>
      <c r="E34" t="s">
        <v>2</v>
      </c>
    </row>
    <row r="35" spans="1:5" x14ac:dyDescent="0.2">
      <c r="A35" t="s">
        <v>7</v>
      </c>
      <c r="B35" t="str">
        <f>A35&amp;"_"&amp;E35</f>
        <v>Kiefer 2003_Naltrexone+Acamprosate</v>
      </c>
      <c r="C35">
        <v>14</v>
      </c>
      <c r="D35">
        <v>40</v>
      </c>
      <c r="E35" t="s">
        <v>3</v>
      </c>
    </row>
    <row r="36" spans="1:5" x14ac:dyDescent="0.2">
      <c r="A36" t="s">
        <v>17</v>
      </c>
      <c r="B36" t="str">
        <f>A36&amp;"_"&amp;E36</f>
        <v>Knox 1999_Placebo</v>
      </c>
      <c r="C36">
        <v>18</v>
      </c>
      <c r="D36">
        <v>32</v>
      </c>
      <c r="E36" t="s">
        <v>0</v>
      </c>
    </row>
    <row r="37" spans="1:5" x14ac:dyDescent="0.2">
      <c r="A37" t="s">
        <v>17</v>
      </c>
      <c r="B37" t="str">
        <f>A37&amp;"_"&amp;E37</f>
        <v>Knox 1999_Naltrexone</v>
      </c>
      <c r="C37">
        <v>15</v>
      </c>
      <c r="D37">
        <v>31</v>
      </c>
      <c r="E37" t="s">
        <v>1</v>
      </c>
    </row>
    <row r="38" spans="1:5" x14ac:dyDescent="0.2">
      <c r="A38" t="s">
        <v>18</v>
      </c>
      <c r="B38" t="str">
        <f>A38&amp;"_"&amp;E38</f>
        <v>Kranzler 2000_Placebo</v>
      </c>
      <c r="C38">
        <v>13</v>
      </c>
      <c r="D38">
        <v>63</v>
      </c>
      <c r="E38" t="s">
        <v>0</v>
      </c>
    </row>
    <row r="39" spans="1:5" x14ac:dyDescent="0.2">
      <c r="A39" t="s">
        <v>18</v>
      </c>
      <c r="B39" t="str">
        <f>A39&amp;"_"&amp;E39</f>
        <v>Kranzler 2000_Naltrexone</v>
      </c>
      <c r="C39">
        <v>25</v>
      </c>
      <c r="D39">
        <v>61</v>
      </c>
      <c r="E39" t="s">
        <v>1</v>
      </c>
    </row>
    <row r="40" spans="1:5" x14ac:dyDescent="0.2">
      <c r="A40" t="s">
        <v>32</v>
      </c>
      <c r="B40" t="str">
        <f>A40&amp;"_"&amp;E40</f>
        <v>Ladewig 1993_Placebo</v>
      </c>
      <c r="C40">
        <v>11</v>
      </c>
      <c r="D40">
        <v>32</v>
      </c>
      <c r="E40" t="s">
        <v>0</v>
      </c>
    </row>
    <row r="41" spans="1:5" x14ac:dyDescent="0.2">
      <c r="A41" t="s">
        <v>32</v>
      </c>
      <c r="B41" t="str">
        <f>A41&amp;"_"&amp;E41</f>
        <v>Ladewig 1993_Acamprosate</v>
      </c>
      <c r="C41">
        <v>10</v>
      </c>
      <c r="D41">
        <v>29</v>
      </c>
      <c r="E41" t="s">
        <v>2</v>
      </c>
    </row>
    <row r="42" spans="1:5" x14ac:dyDescent="0.2">
      <c r="A42" t="s">
        <v>19</v>
      </c>
      <c r="B42" t="str">
        <f>A42&amp;"_"&amp;E42</f>
        <v>Latt 2002_Placebo</v>
      </c>
      <c r="C42">
        <v>17</v>
      </c>
      <c r="D42">
        <v>51</v>
      </c>
      <c r="E42" t="s">
        <v>0</v>
      </c>
    </row>
    <row r="43" spans="1:5" x14ac:dyDescent="0.2">
      <c r="A43" t="s">
        <v>19</v>
      </c>
      <c r="B43" t="str">
        <f>A43&amp;"_"&amp;E43</f>
        <v>Latt 2002_Naltrexone</v>
      </c>
      <c r="C43">
        <v>23</v>
      </c>
      <c r="D43">
        <v>56</v>
      </c>
      <c r="E43" t="s">
        <v>1</v>
      </c>
    </row>
    <row r="44" spans="1:5" x14ac:dyDescent="0.2">
      <c r="A44" t="s">
        <v>20</v>
      </c>
      <c r="B44" t="str">
        <f>A44&amp;"_"&amp;E44</f>
        <v>Lee 2001_Placebo</v>
      </c>
      <c r="C44">
        <v>14</v>
      </c>
      <c r="D44">
        <v>18</v>
      </c>
      <c r="E44" t="s">
        <v>0</v>
      </c>
    </row>
    <row r="45" spans="1:5" x14ac:dyDescent="0.2">
      <c r="A45" t="s">
        <v>20</v>
      </c>
      <c r="B45" t="str">
        <f>A45&amp;"_"&amp;E45</f>
        <v>Lee 2001_Naltrexone</v>
      </c>
      <c r="C45">
        <v>21</v>
      </c>
      <c r="D45">
        <v>35</v>
      </c>
      <c r="E45" t="s">
        <v>1</v>
      </c>
    </row>
    <row r="46" spans="1:5" x14ac:dyDescent="0.2">
      <c r="A46" t="s">
        <v>33</v>
      </c>
      <c r="B46" t="str">
        <f>A46&amp;"_"&amp;E46</f>
        <v>Lhuintre 1985_Placebo</v>
      </c>
      <c r="C46">
        <v>6</v>
      </c>
      <c r="D46">
        <v>37</v>
      </c>
      <c r="E46" t="s">
        <v>0</v>
      </c>
    </row>
    <row r="47" spans="1:5" x14ac:dyDescent="0.2">
      <c r="A47" t="s">
        <v>33</v>
      </c>
      <c r="B47" t="str">
        <f>A47&amp;"_"&amp;E47</f>
        <v>Lhuintre 1985_Acamprosate</v>
      </c>
      <c r="C47">
        <v>9</v>
      </c>
      <c r="D47">
        <v>33</v>
      </c>
      <c r="E47" t="s">
        <v>2</v>
      </c>
    </row>
    <row r="48" spans="1:5" x14ac:dyDescent="0.2">
      <c r="A48" t="s">
        <v>34</v>
      </c>
      <c r="B48" t="str">
        <f>A48&amp;"_"&amp;E48</f>
        <v>Lhuintre 1990_Placebo</v>
      </c>
      <c r="C48">
        <v>109</v>
      </c>
      <c r="D48">
        <v>290</v>
      </c>
      <c r="E48" t="s">
        <v>0</v>
      </c>
    </row>
    <row r="49" spans="1:5" x14ac:dyDescent="0.2">
      <c r="A49" t="s">
        <v>34</v>
      </c>
      <c r="B49" t="str">
        <f>A49&amp;"_"&amp;E49</f>
        <v>Lhuintre 1990_Acamprosate</v>
      </c>
      <c r="C49">
        <v>104</v>
      </c>
      <c r="D49">
        <v>279</v>
      </c>
      <c r="E49" t="s">
        <v>2</v>
      </c>
    </row>
    <row r="50" spans="1:5" x14ac:dyDescent="0.2">
      <c r="A50" t="s">
        <v>35</v>
      </c>
      <c r="B50" t="str">
        <f>A50&amp;"_"&amp;E50</f>
        <v>Mason 2006_Placebo</v>
      </c>
      <c r="C50">
        <v>114</v>
      </c>
      <c r="D50">
        <v>257</v>
      </c>
      <c r="E50" t="s">
        <v>0</v>
      </c>
    </row>
    <row r="51" spans="1:5" x14ac:dyDescent="0.2">
      <c r="A51" t="s">
        <v>35</v>
      </c>
      <c r="B51" t="str">
        <f>A51&amp;"_"&amp;E51</f>
        <v>Mason 2006_Acamprosate</v>
      </c>
      <c r="C51">
        <v>186</v>
      </c>
      <c r="D51">
        <v>335</v>
      </c>
      <c r="E51" t="s">
        <v>2</v>
      </c>
    </row>
    <row r="52" spans="1:5" x14ac:dyDescent="0.2">
      <c r="A52" t="s">
        <v>9</v>
      </c>
      <c r="B52" t="str">
        <f>A52&amp;"_"&amp;E52</f>
        <v>Morley 2006_Placebo</v>
      </c>
      <c r="C52">
        <v>21</v>
      </c>
      <c r="D52">
        <v>61</v>
      </c>
      <c r="E52" t="s">
        <v>0</v>
      </c>
    </row>
    <row r="53" spans="1:5" x14ac:dyDescent="0.2">
      <c r="A53" t="s">
        <v>9</v>
      </c>
      <c r="B53" t="str">
        <f>A53&amp;"_"&amp;E53</f>
        <v>Morley 2006_Naltrexone</v>
      </c>
      <c r="C53">
        <v>17</v>
      </c>
      <c r="D53">
        <v>53</v>
      </c>
      <c r="E53" t="s">
        <v>1</v>
      </c>
    </row>
    <row r="54" spans="1:5" x14ac:dyDescent="0.2">
      <c r="A54" t="s">
        <v>9</v>
      </c>
      <c r="B54" t="str">
        <f>A54&amp;"_"&amp;E54</f>
        <v>Morley 2006_Acamprosate</v>
      </c>
      <c r="C54">
        <v>14</v>
      </c>
      <c r="D54">
        <v>55</v>
      </c>
      <c r="E54" t="s">
        <v>2</v>
      </c>
    </row>
    <row r="55" spans="1:5" x14ac:dyDescent="0.2">
      <c r="A55" t="s">
        <v>21</v>
      </c>
      <c r="B55" t="str">
        <f>A55&amp;"_"&amp;E55</f>
        <v>Morris 2001_Placebo</v>
      </c>
      <c r="C55">
        <v>23</v>
      </c>
      <c r="D55">
        <v>56</v>
      </c>
      <c r="E55" t="s">
        <v>0</v>
      </c>
    </row>
    <row r="56" spans="1:5" x14ac:dyDescent="0.2">
      <c r="A56" t="s">
        <v>21</v>
      </c>
      <c r="B56" t="str">
        <f>A56&amp;"_"&amp;E56</f>
        <v>Morris 2001_Naltrexone</v>
      </c>
      <c r="C56">
        <v>17</v>
      </c>
      <c r="D56">
        <v>55</v>
      </c>
      <c r="E56" t="s">
        <v>1</v>
      </c>
    </row>
    <row r="57" spans="1:5" x14ac:dyDescent="0.2">
      <c r="A57" t="s">
        <v>36</v>
      </c>
      <c r="B57" t="str">
        <f>A57&amp;"_"&amp;E57</f>
        <v>Namkoong 2003_Placebo</v>
      </c>
      <c r="C57">
        <v>22</v>
      </c>
      <c r="D57">
        <v>70</v>
      </c>
      <c r="E57" t="s">
        <v>0</v>
      </c>
    </row>
    <row r="58" spans="1:5" x14ac:dyDescent="0.2">
      <c r="A58" t="s">
        <v>36</v>
      </c>
      <c r="B58" t="str">
        <f>A58&amp;"_"&amp;E58</f>
        <v>Namkoong 2003_Acamprosate</v>
      </c>
      <c r="C58">
        <v>19</v>
      </c>
      <c r="D58">
        <v>72</v>
      </c>
      <c r="E58" t="s">
        <v>2</v>
      </c>
    </row>
    <row r="59" spans="1:5" x14ac:dyDescent="0.2">
      <c r="A59" t="s">
        <v>22</v>
      </c>
      <c r="B59" t="str">
        <f>A59&amp;"_"&amp;E59</f>
        <v>O'Malley 1992_Placebo</v>
      </c>
      <c r="C59">
        <v>21</v>
      </c>
      <c r="D59">
        <v>52</v>
      </c>
      <c r="E59" t="s">
        <v>0</v>
      </c>
    </row>
    <row r="60" spans="1:5" x14ac:dyDescent="0.2">
      <c r="A60" t="s">
        <v>22</v>
      </c>
      <c r="B60" t="str">
        <f>A60&amp;"_"&amp;E60</f>
        <v>O'Malley 1992_Naltrexone</v>
      </c>
      <c r="C60">
        <v>15</v>
      </c>
      <c r="D60">
        <v>52</v>
      </c>
      <c r="E60" t="s">
        <v>1</v>
      </c>
    </row>
    <row r="61" spans="1:5" x14ac:dyDescent="0.2">
      <c r="A61" t="s">
        <v>23</v>
      </c>
      <c r="B61" t="str">
        <f>A61&amp;"_"&amp;E61</f>
        <v>Oslin 1997_Placebo</v>
      </c>
      <c r="C61">
        <v>10</v>
      </c>
      <c r="D61">
        <v>23</v>
      </c>
      <c r="E61" t="s">
        <v>0</v>
      </c>
    </row>
    <row r="62" spans="1:5" x14ac:dyDescent="0.2">
      <c r="A62" t="s">
        <v>23</v>
      </c>
      <c r="B62" t="str">
        <f>A62&amp;"_"&amp;E62</f>
        <v>Oslin 1997_Naltrexone</v>
      </c>
      <c r="C62">
        <v>7</v>
      </c>
      <c r="D62">
        <v>21</v>
      </c>
      <c r="E62" t="s">
        <v>1</v>
      </c>
    </row>
    <row r="63" spans="1:5" x14ac:dyDescent="0.2">
      <c r="A63" t="s">
        <v>37</v>
      </c>
      <c r="B63" t="str">
        <f>A63&amp;"_"&amp;E63</f>
        <v>Paille 1995_Placebo</v>
      </c>
      <c r="C63">
        <v>115</v>
      </c>
      <c r="D63">
        <v>177</v>
      </c>
      <c r="E63" t="s">
        <v>0</v>
      </c>
    </row>
    <row r="64" spans="1:5" x14ac:dyDescent="0.2">
      <c r="A64" t="s">
        <v>37</v>
      </c>
      <c r="B64" t="str">
        <f>A64&amp;"_"&amp;E64</f>
        <v>Paille 1995_Acamprosate</v>
      </c>
      <c r="C64">
        <v>186</v>
      </c>
      <c r="D64">
        <v>361</v>
      </c>
      <c r="E64" t="s">
        <v>2</v>
      </c>
    </row>
    <row r="65" spans="1:5" x14ac:dyDescent="0.2">
      <c r="A65" t="s">
        <v>38</v>
      </c>
      <c r="B65" t="str">
        <f>A65&amp;"_"&amp;E65</f>
        <v>Pelc 1992_Placebo</v>
      </c>
      <c r="C65">
        <v>37</v>
      </c>
      <c r="D65">
        <v>47</v>
      </c>
      <c r="E65" t="s">
        <v>0</v>
      </c>
    </row>
    <row r="66" spans="1:5" x14ac:dyDescent="0.2">
      <c r="A66" t="s">
        <v>38</v>
      </c>
      <c r="B66" t="str">
        <f>A66&amp;"_"&amp;E66</f>
        <v>Pelc 1992_Acamprosate</v>
      </c>
      <c r="C66">
        <v>29</v>
      </c>
      <c r="D66">
        <v>55</v>
      </c>
      <c r="E66" t="s">
        <v>2</v>
      </c>
    </row>
    <row r="67" spans="1:5" x14ac:dyDescent="0.2">
      <c r="A67" t="s">
        <v>39</v>
      </c>
      <c r="B67" t="str">
        <f>A67&amp;"_"&amp;E67</f>
        <v>Pelc 1997_Placebo</v>
      </c>
      <c r="C67">
        <v>30</v>
      </c>
      <c r="D67">
        <v>62</v>
      </c>
      <c r="E67" t="s">
        <v>0</v>
      </c>
    </row>
    <row r="68" spans="1:5" x14ac:dyDescent="0.2">
      <c r="A68" t="s">
        <v>39</v>
      </c>
      <c r="B68" t="str">
        <f>A68&amp;"_"&amp;E68</f>
        <v>Pelc 1997_Acamprosate</v>
      </c>
      <c r="C68">
        <v>39</v>
      </c>
      <c r="D68">
        <v>126</v>
      </c>
      <c r="E68" t="s">
        <v>2</v>
      </c>
    </row>
    <row r="69" spans="1:5" x14ac:dyDescent="0.2">
      <c r="A69" t="s">
        <v>40</v>
      </c>
      <c r="B69" t="str">
        <f>A69&amp;"_"&amp;E69</f>
        <v>Poldrugo 1997_Placebo</v>
      </c>
      <c r="C69">
        <v>77</v>
      </c>
      <c r="D69">
        <v>124</v>
      </c>
      <c r="E69" t="s">
        <v>0</v>
      </c>
    </row>
    <row r="70" spans="1:5" x14ac:dyDescent="0.2">
      <c r="A70" t="s">
        <v>40</v>
      </c>
      <c r="B70" t="str">
        <f>A70&amp;"_"&amp;E70</f>
        <v>Poldrugo 1997_Acamprosate</v>
      </c>
      <c r="C70">
        <v>57</v>
      </c>
      <c r="D70">
        <v>122</v>
      </c>
      <c r="E70" t="s">
        <v>2</v>
      </c>
    </row>
    <row r="71" spans="1:5" x14ac:dyDescent="0.2">
      <c r="A71" t="s">
        <v>41</v>
      </c>
      <c r="B71" t="str">
        <f>A71&amp;"_"&amp;E71</f>
        <v>Rousseaux 1996_Placebo</v>
      </c>
      <c r="C71">
        <v>17</v>
      </c>
      <c r="D71">
        <v>64</v>
      </c>
      <c r="E71" t="s">
        <v>0</v>
      </c>
    </row>
    <row r="72" spans="1:5" x14ac:dyDescent="0.2">
      <c r="A72" t="s">
        <v>41</v>
      </c>
      <c r="B72" t="str">
        <f>A72&amp;"_"&amp;E72</f>
        <v>Rousseaux 1996_Acamprosate</v>
      </c>
      <c r="C72">
        <v>18</v>
      </c>
      <c r="D72">
        <v>63</v>
      </c>
      <c r="E72" t="s">
        <v>2</v>
      </c>
    </row>
    <row r="73" spans="1:5" x14ac:dyDescent="0.2">
      <c r="A73" t="s">
        <v>42</v>
      </c>
      <c r="B73" t="str">
        <f>A73&amp;"_"&amp;E73</f>
        <v>Sass 1996_Placebo</v>
      </c>
      <c r="C73">
        <v>81</v>
      </c>
      <c r="D73">
        <v>136</v>
      </c>
      <c r="E73" t="s">
        <v>0</v>
      </c>
    </row>
    <row r="74" spans="1:5" x14ac:dyDescent="0.2">
      <c r="A74" t="s">
        <v>42</v>
      </c>
      <c r="B74" t="str">
        <f>A74&amp;"_"&amp;E74</f>
        <v>Sass 1996_Acamprosate</v>
      </c>
      <c r="C74">
        <v>57</v>
      </c>
      <c r="D74">
        <v>136</v>
      </c>
      <c r="E74" t="s">
        <v>2</v>
      </c>
    </row>
    <row r="75" spans="1:5" x14ac:dyDescent="0.2">
      <c r="A75" t="s">
        <v>43</v>
      </c>
      <c r="B75" t="str">
        <f>A75&amp;"_"&amp;E75</f>
        <v>Temesta 2000_Placebo</v>
      </c>
      <c r="C75">
        <v>44</v>
      </c>
      <c r="D75">
        <v>166</v>
      </c>
      <c r="E75" t="s">
        <v>0</v>
      </c>
    </row>
    <row r="76" spans="1:5" x14ac:dyDescent="0.2">
      <c r="A76" t="s">
        <v>43</v>
      </c>
      <c r="B76" t="str">
        <f>A76&amp;"_"&amp;E76</f>
        <v>Temesta 2000_Acamprosate</v>
      </c>
      <c r="C76">
        <v>40</v>
      </c>
      <c r="D76">
        <v>164</v>
      </c>
      <c r="E76" t="s">
        <v>2</v>
      </c>
    </row>
    <row r="77" spans="1:5" x14ac:dyDescent="0.2">
      <c r="A77" t="s">
        <v>24</v>
      </c>
      <c r="B77" t="str">
        <f>A77&amp;"_"&amp;E77</f>
        <v>Volpicelli 1992_Placebo</v>
      </c>
      <c r="C77">
        <v>14</v>
      </c>
      <c r="D77">
        <v>35</v>
      </c>
      <c r="E77" t="s">
        <v>0</v>
      </c>
    </row>
    <row r="78" spans="1:5" x14ac:dyDescent="0.2">
      <c r="A78" t="s">
        <v>24</v>
      </c>
      <c r="B78" t="str">
        <f>A78&amp;"_"&amp;E78</f>
        <v>Volpicelli 1992_Naltrexone</v>
      </c>
      <c r="C78">
        <v>11</v>
      </c>
      <c r="D78">
        <v>35</v>
      </c>
      <c r="E78" t="s">
        <v>1</v>
      </c>
    </row>
    <row r="79" spans="1:5" x14ac:dyDescent="0.2">
      <c r="A79" t="s">
        <v>25</v>
      </c>
      <c r="B79" t="str">
        <f>A79&amp;"_"&amp;E79</f>
        <v>Volpicelli 1997_Placebo</v>
      </c>
      <c r="C79">
        <v>13</v>
      </c>
      <c r="D79">
        <v>49</v>
      </c>
      <c r="E79" t="s">
        <v>0</v>
      </c>
    </row>
    <row r="80" spans="1:5" x14ac:dyDescent="0.2">
      <c r="A80" t="s">
        <v>25</v>
      </c>
      <c r="B80" t="str">
        <f>A80&amp;"_"&amp;E80</f>
        <v>Volpicelli 1997_Naltrexone</v>
      </c>
      <c r="C80">
        <v>13</v>
      </c>
      <c r="D80">
        <v>48</v>
      </c>
      <c r="E80" t="s">
        <v>1</v>
      </c>
    </row>
    <row r="81" spans="1:5" x14ac:dyDescent="0.2">
      <c r="A81" t="s">
        <v>44</v>
      </c>
      <c r="B81" t="str">
        <f>A81&amp;"_"&amp;E81</f>
        <v>Whitworth 1996_Placebo</v>
      </c>
      <c r="C81">
        <v>139</v>
      </c>
      <c r="D81">
        <v>224</v>
      </c>
      <c r="E81" t="s">
        <v>0</v>
      </c>
    </row>
    <row r="82" spans="1:5" x14ac:dyDescent="0.2">
      <c r="A82" t="s">
        <v>44</v>
      </c>
      <c r="B82" t="str">
        <f>A82&amp;"_"&amp;E82</f>
        <v>Whitworth 1996_Acamprosate</v>
      </c>
      <c r="C82">
        <v>129</v>
      </c>
      <c r="D82">
        <v>224</v>
      </c>
      <c r="E82" t="s">
        <v>2</v>
      </c>
    </row>
  </sheetData>
  <sortState ref="A2:E8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C7AD-12C3-AB4C-8535-724811778A85}">
  <dimension ref="A1:N88"/>
  <sheetViews>
    <sheetView tabSelected="1" workbookViewId="0"/>
  </sheetViews>
  <sheetFormatPr baseColWidth="10" defaultRowHeight="16" x14ac:dyDescent="0.2"/>
  <cols>
    <col min="1" max="1" width="33" bestFit="1" customWidth="1"/>
    <col min="2" max="2" width="15.5" bestFit="1" customWidth="1"/>
    <col min="3" max="4" width="15.5" customWidth="1"/>
    <col min="5" max="5" width="22.33203125" bestFit="1" customWidth="1"/>
  </cols>
  <sheetData>
    <row r="1" spans="1:14" x14ac:dyDescent="0.2">
      <c r="A1" t="s">
        <v>48</v>
      </c>
      <c r="B1" t="s">
        <v>148</v>
      </c>
      <c r="C1" t="s">
        <v>49</v>
      </c>
      <c r="D1" t="s">
        <v>50</v>
      </c>
      <c r="E1" t="s">
        <v>149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2">
      <c r="A2" t="s">
        <v>139</v>
      </c>
      <c r="B2" t="str">
        <f>LEFT(A2,FIND("_",A2,1)-1)</f>
        <v>Ahmadi 2002</v>
      </c>
      <c r="C2">
        <v>1</v>
      </c>
      <c r="D2">
        <v>2</v>
      </c>
      <c r="E2" t="str">
        <f>RIGHT(A2,LEN(A2)-FIND("_",A2,1))</f>
        <v>Naltrexone</v>
      </c>
      <c r="F2">
        <f>IF(E2="Placebo",1,IF(E2="Naltrexone",2,IF(E2="Acamprosate",3,4)))</f>
        <v>2</v>
      </c>
      <c r="G2">
        <v>1</v>
      </c>
      <c r="H2">
        <v>2</v>
      </c>
      <c r="I2" t="str">
        <f>IF(ISNA(VLOOKUP(A2,Sheet5!$B$2:$D$32,3,FALSE)),"",VLOOKUP(A2,Sheet5!$B$2:$D$32,3,FALSE))</f>
        <v/>
      </c>
      <c r="J2" t="str">
        <f>IF(ISNA(VLOOKUP(A2,Sheet6!$B$2:$D$74,3,FALSE)),"",VLOOKUP(A2,Sheet6!$B$2:$D$74,3,FALSE))</f>
        <v/>
      </c>
      <c r="K2">
        <f>IF(ISNA(VLOOKUP(A2,Sheet7!$B$2:$D$82,3,FALSE)),"",VLOOKUP(A2,Sheet7!$B$2:$D$82,3,FALSE))</f>
        <v>58</v>
      </c>
      <c r="L2" t="str">
        <f>IF(ISNA(VLOOKUP(A2,Sheet5!$B$2:$D$32,2,FALSE)),"",VLOOKUP(A2,Sheet5!$B$2:$D$32,2,FALSE))</f>
        <v/>
      </c>
      <c r="M2" t="str">
        <f>IF(ISNA(VLOOKUP(A2,Sheet6!$B$2:$D$74,2,FALSE)),"",VLOOKUP(A2,Sheet6!$B$2:$D$74,2,FALSE))</f>
        <v/>
      </c>
      <c r="N2">
        <f>IF(ISNA(VLOOKUP(A2,Sheet7!$B$2:$D$82,2,FALSE)),"",VLOOKUP(A2,Sheet7!$B$2:$D$82,2,FALSE))</f>
        <v>12</v>
      </c>
    </row>
    <row r="3" spans="1:14" x14ac:dyDescent="0.2">
      <c r="A3" t="s">
        <v>138</v>
      </c>
      <c r="B3" t="str">
        <f t="shared" ref="B3:B66" si="0">LEFT(A3,FIND("_",A3,1)-1)</f>
        <v>Ahmadi 2002</v>
      </c>
      <c r="C3">
        <f>IF(B3=B2,C2,C2+1)</f>
        <v>1</v>
      </c>
      <c r="D3">
        <v>1</v>
      </c>
      <c r="E3" t="str">
        <f t="shared" ref="E3:E66" si="1">RIGHT(A3,LEN(A3)-FIND("_",A3,1))</f>
        <v>Placebo</v>
      </c>
      <c r="F3">
        <f>IF(E3="Placebo",1,IF(E3="Naltrexone",2,IF(E3="Acamprosate",3,4)))</f>
        <v>1</v>
      </c>
      <c r="G3">
        <v>1</v>
      </c>
      <c r="H3">
        <v>2</v>
      </c>
      <c r="I3" t="str">
        <f>IF(ISNA(VLOOKUP(A3,Sheet5!$B$2:$D$32,3,FALSE)),"",VLOOKUP(A3,Sheet5!$B$2:$D$32,3,FALSE))</f>
        <v/>
      </c>
      <c r="J3" t="str">
        <f>IF(ISNA(VLOOKUP(A3,Sheet6!$B$2:$D$74,3,FALSE)),"",VLOOKUP(A3,Sheet6!$B$2:$D$74,3,FALSE))</f>
        <v/>
      </c>
      <c r="K3">
        <f>IF(ISNA(VLOOKUP(A3,Sheet7!$B$2:$D$82,3,FALSE)),"",VLOOKUP(A3,Sheet7!$B$2:$D$82,3,FALSE))</f>
        <v>58</v>
      </c>
      <c r="L3" t="str">
        <f>IF(ISNA(VLOOKUP(A3,Sheet5!$B$2:$D$32,2,FALSE)),"",VLOOKUP(A3,Sheet5!$B$2:$D$32,2,FALSE))</f>
        <v/>
      </c>
      <c r="M3" t="str">
        <f>IF(ISNA(VLOOKUP(A3,Sheet6!$B$2:$D$74,2,FALSE)),"",VLOOKUP(A3,Sheet6!$B$2:$D$74,2,FALSE))</f>
        <v/>
      </c>
      <c r="N3">
        <f>IF(ISNA(VLOOKUP(A3,Sheet7!$B$2:$D$82,2,FALSE)),"",VLOOKUP(A3,Sheet7!$B$2:$D$82,2,FALSE))</f>
        <v>33</v>
      </c>
    </row>
    <row r="4" spans="1:14" x14ac:dyDescent="0.2">
      <c r="A4" t="s">
        <v>62</v>
      </c>
      <c r="B4" t="str">
        <f t="shared" si="0"/>
        <v>Anton 1999</v>
      </c>
      <c r="C4">
        <f t="shared" ref="C4:C67" si="2">IF(B4=B3,C3,C3+1)</f>
        <v>2</v>
      </c>
      <c r="D4">
        <v>2</v>
      </c>
      <c r="E4" t="str">
        <f t="shared" si="1"/>
        <v>Naltrexone</v>
      </c>
      <c r="F4">
        <f>IF(E4="Placebo",1,IF(E4="Naltrexone",2,IF(E4="Acamprosate",3,4)))</f>
        <v>2</v>
      </c>
      <c r="G4">
        <v>1</v>
      </c>
      <c r="H4">
        <v>2</v>
      </c>
      <c r="I4">
        <f>IF(ISNA(VLOOKUP(A4,Sheet5!$B$2:$D$32,3,FALSE)),"",VLOOKUP(A4,Sheet5!$B$2:$D$32,3,FALSE))</f>
        <v>68</v>
      </c>
      <c r="J4">
        <f>IF(ISNA(VLOOKUP(A4,Sheet6!$B$2:$D$74,3,FALSE)),"",VLOOKUP(A4,Sheet6!$B$2:$D$74,3,FALSE))</f>
        <v>68</v>
      </c>
      <c r="K4">
        <f>IF(ISNA(VLOOKUP(A4,Sheet7!$B$2:$D$82,3,FALSE)),"",VLOOKUP(A4,Sheet7!$B$2:$D$82,3,FALSE))</f>
        <v>68</v>
      </c>
      <c r="L4">
        <f>IF(ISNA(VLOOKUP(A4,Sheet5!$B$2:$D$32,2,FALSE)),"",VLOOKUP(A4,Sheet5!$B$2:$D$32,2,FALSE))</f>
        <v>26</v>
      </c>
      <c r="M4">
        <f>IF(ISNA(VLOOKUP(A4,Sheet6!$B$2:$D$74,2,FALSE)),"",VLOOKUP(A4,Sheet6!$B$2:$D$74,2,FALSE))</f>
        <v>36</v>
      </c>
      <c r="N4">
        <f>IF(ISNA(VLOOKUP(A4,Sheet7!$B$2:$D$82,2,FALSE)),"",VLOOKUP(A4,Sheet7!$B$2:$D$82,2,FALSE))</f>
        <v>9</v>
      </c>
    </row>
    <row r="5" spans="1:14" x14ac:dyDescent="0.2">
      <c r="A5" t="s">
        <v>61</v>
      </c>
      <c r="B5" t="str">
        <f t="shared" si="0"/>
        <v>Anton 1999</v>
      </c>
      <c r="C5">
        <f t="shared" si="2"/>
        <v>2</v>
      </c>
      <c r="D5">
        <v>1</v>
      </c>
      <c r="E5" t="str">
        <f t="shared" si="1"/>
        <v>Placebo</v>
      </c>
      <c r="F5">
        <f>IF(E5="Placebo",1,IF(E5="Naltrexone",2,IF(E5="Acamprosate",3,4)))</f>
        <v>1</v>
      </c>
      <c r="G5">
        <v>1</v>
      </c>
      <c r="H5">
        <v>2</v>
      </c>
      <c r="I5">
        <f>IF(ISNA(VLOOKUP(A5,Sheet5!$B$2:$D$32,3,FALSE)),"",VLOOKUP(A5,Sheet5!$B$2:$D$32,3,FALSE))</f>
        <v>63</v>
      </c>
      <c r="J5">
        <f>IF(ISNA(VLOOKUP(A5,Sheet6!$B$2:$D$74,3,FALSE)),"",VLOOKUP(A5,Sheet6!$B$2:$D$74,3,FALSE))</f>
        <v>63</v>
      </c>
      <c r="K5">
        <f>IF(ISNA(VLOOKUP(A5,Sheet7!$B$2:$D$82,3,FALSE)),"",VLOOKUP(A5,Sheet7!$B$2:$D$82,3,FALSE))</f>
        <v>63</v>
      </c>
      <c r="L5">
        <f>IF(ISNA(VLOOKUP(A5,Sheet5!$B$2:$D$32,2,FALSE)),"",VLOOKUP(A5,Sheet5!$B$2:$D$32,2,FALSE))</f>
        <v>38</v>
      </c>
      <c r="M5">
        <f>IF(ISNA(VLOOKUP(A5,Sheet6!$B$2:$D$74,2,FALSE)),"",VLOOKUP(A5,Sheet6!$B$2:$D$74,2,FALSE))</f>
        <v>42</v>
      </c>
      <c r="N5">
        <f>IF(ISNA(VLOOKUP(A5,Sheet7!$B$2:$D$82,2,FALSE)),"",VLOOKUP(A5,Sheet7!$B$2:$D$82,2,FALSE))</f>
        <v>14</v>
      </c>
    </row>
    <row r="6" spans="1:14" x14ac:dyDescent="0.2">
      <c r="A6" t="s">
        <v>65</v>
      </c>
      <c r="B6" t="str">
        <f t="shared" si="0"/>
        <v>Anton 2006</v>
      </c>
      <c r="C6">
        <f t="shared" si="2"/>
        <v>3</v>
      </c>
      <c r="D6">
        <v>3</v>
      </c>
      <c r="E6" t="str">
        <f t="shared" si="1"/>
        <v>Acamprosate</v>
      </c>
      <c r="F6">
        <f>IF(E6="Placebo",1,IF(E6="Naltrexone",2,IF(E6="Acamprosate",3,4)))</f>
        <v>3</v>
      </c>
      <c r="G6">
        <v>1</v>
      </c>
      <c r="H6">
        <v>4</v>
      </c>
      <c r="I6">
        <f>IF(ISNA(VLOOKUP(A6,Sheet5!$B$2:$D$32,3,FALSE)),"",VLOOKUP(A6,Sheet5!$B$2:$D$32,3,FALSE))</f>
        <v>303</v>
      </c>
      <c r="J6">
        <f>IF(ISNA(VLOOKUP(A6,Sheet6!$B$2:$D$74,3,FALSE)),"",VLOOKUP(A6,Sheet6!$B$2:$D$74,3,FALSE))</f>
        <v>303</v>
      </c>
      <c r="K6">
        <f>IF(ISNA(VLOOKUP(A6,Sheet7!$B$2:$D$82,3,FALSE)),"",VLOOKUP(A6,Sheet7!$B$2:$D$82,3,FALSE))</f>
        <v>303</v>
      </c>
      <c r="L6">
        <f>IF(ISNA(VLOOKUP(A6,Sheet5!$B$2:$D$32,2,FALSE)),"",VLOOKUP(A6,Sheet5!$B$2:$D$32,2,FALSE))</f>
        <v>211</v>
      </c>
      <c r="M6">
        <f>IF(ISNA(VLOOKUP(A6,Sheet6!$B$2:$D$74,2,FALSE)),"",VLOOKUP(A6,Sheet6!$B$2:$D$74,2,FALSE))</f>
        <v>244</v>
      </c>
      <c r="N6">
        <f>IF(ISNA(VLOOKUP(A6,Sheet7!$B$2:$D$82,2,FALSE)),"",VLOOKUP(A6,Sheet7!$B$2:$D$82,2,FALSE))</f>
        <v>116</v>
      </c>
    </row>
    <row r="7" spans="1:14" x14ac:dyDescent="0.2">
      <c r="A7" t="s">
        <v>64</v>
      </c>
      <c r="B7" t="str">
        <f t="shared" si="0"/>
        <v>Anton 2006</v>
      </c>
      <c r="C7">
        <f t="shared" si="2"/>
        <v>3</v>
      </c>
      <c r="D7">
        <v>2</v>
      </c>
      <c r="E7" t="str">
        <f t="shared" si="1"/>
        <v>Naltrexone</v>
      </c>
      <c r="F7">
        <f>IF(E7="Placebo",1,IF(E7="Naltrexone",2,IF(E7="Acamprosate",3,4)))</f>
        <v>2</v>
      </c>
      <c r="G7">
        <v>1</v>
      </c>
      <c r="H7">
        <v>4</v>
      </c>
      <c r="I7">
        <f>IF(ISNA(VLOOKUP(A7,Sheet5!$B$2:$D$32,3,FALSE)),"",VLOOKUP(A7,Sheet5!$B$2:$D$32,3,FALSE))</f>
        <v>309</v>
      </c>
      <c r="J7">
        <f>IF(ISNA(VLOOKUP(A7,Sheet6!$B$2:$D$74,3,FALSE)),"",VLOOKUP(A7,Sheet6!$B$2:$D$74,3,FALSE))</f>
        <v>309</v>
      </c>
      <c r="K7">
        <f>IF(ISNA(VLOOKUP(A7,Sheet7!$B$2:$D$82,3,FALSE)),"",VLOOKUP(A7,Sheet7!$B$2:$D$82,3,FALSE))</f>
        <v>309</v>
      </c>
      <c r="L7">
        <f>IF(ISNA(VLOOKUP(A7,Sheet5!$B$2:$D$32,2,FALSE)),"",VLOOKUP(A7,Sheet5!$B$2:$D$32,2,FALSE))</f>
        <v>207</v>
      </c>
      <c r="M7">
        <f>IF(ISNA(VLOOKUP(A7,Sheet6!$B$2:$D$74,2,FALSE)),"",VLOOKUP(A7,Sheet6!$B$2:$D$74,2,FALSE))</f>
        <v>241</v>
      </c>
      <c r="N7">
        <f>IF(ISNA(VLOOKUP(A7,Sheet7!$B$2:$D$82,2,FALSE)),"",VLOOKUP(A7,Sheet7!$B$2:$D$82,2,FALSE))</f>
        <v>108</v>
      </c>
    </row>
    <row r="8" spans="1:14" x14ac:dyDescent="0.2">
      <c r="A8" t="s">
        <v>66</v>
      </c>
      <c r="B8" t="str">
        <f t="shared" si="0"/>
        <v>Anton 2006</v>
      </c>
      <c r="C8">
        <f t="shared" si="2"/>
        <v>3</v>
      </c>
      <c r="D8">
        <v>4</v>
      </c>
      <c r="E8" t="str">
        <f t="shared" si="1"/>
        <v>Naltrexone+Acamprosate</v>
      </c>
      <c r="F8">
        <f>IF(E8="Placebo",1,IF(E8="Naltrexone",2,IF(E8="Acamprosate",3,4)))</f>
        <v>4</v>
      </c>
      <c r="G8">
        <v>1</v>
      </c>
      <c r="H8">
        <v>4</v>
      </c>
      <c r="I8">
        <f>IF(ISNA(VLOOKUP(A8,Sheet5!$B$2:$D$32,3,FALSE)),"",VLOOKUP(A8,Sheet5!$B$2:$D$32,3,FALSE))</f>
        <v>305</v>
      </c>
      <c r="J8">
        <f>IF(ISNA(VLOOKUP(A8,Sheet6!$B$2:$D$74,3,FALSE)),"",VLOOKUP(A8,Sheet6!$B$2:$D$74,3,FALSE))</f>
        <v>305</v>
      </c>
      <c r="K8">
        <f>IF(ISNA(VLOOKUP(A8,Sheet7!$B$2:$D$82,3,FALSE)),"",VLOOKUP(A8,Sheet7!$B$2:$D$82,3,FALSE))</f>
        <v>305</v>
      </c>
      <c r="L8">
        <f>IF(ISNA(VLOOKUP(A8,Sheet5!$B$2:$D$32,2,FALSE)),"",VLOOKUP(A8,Sheet5!$B$2:$D$32,2,FALSE))</f>
        <v>212</v>
      </c>
      <c r="M8">
        <f>IF(ISNA(VLOOKUP(A8,Sheet6!$B$2:$D$74,2,FALSE)),"",VLOOKUP(A8,Sheet6!$B$2:$D$74,2,FALSE))</f>
        <v>241</v>
      </c>
      <c r="N8">
        <f>IF(ISNA(VLOOKUP(A8,Sheet7!$B$2:$D$82,2,FALSE)),"",VLOOKUP(A8,Sheet7!$B$2:$D$82,2,FALSE))</f>
        <v>124</v>
      </c>
    </row>
    <row r="9" spans="1:14" x14ac:dyDescent="0.2">
      <c r="A9" t="s">
        <v>63</v>
      </c>
      <c r="B9" t="str">
        <f t="shared" si="0"/>
        <v>Anton 2006</v>
      </c>
      <c r="C9">
        <f t="shared" si="2"/>
        <v>3</v>
      </c>
      <c r="D9">
        <v>1</v>
      </c>
      <c r="E9" t="str">
        <f t="shared" si="1"/>
        <v>Placebo</v>
      </c>
      <c r="F9">
        <f>IF(E9="Placebo",1,IF(E9="Naltrexone",2,IF(E9="Acamprosate",3,4)))</f>
        <v>1</v>
      </c>
      <c r="G9">
        <v>1</v>
      </c>
      <c r="H9">
        <v>4</v>
      </c>
      <c r="I9">
        <f>IF(ISNA(VLOOKUP(A9,Sheet5!$B$2:$D$32,3,FALSE)),"",VLOOKUP(A9,Sheet5!$B$2:$D$32,3,FALSE))</f>
        <v>309</v>
      </c>
      <c r="J9">
        <f>IF(ISNA(VLOOKUP(A9,Sheet6!$B$2:$D$74,3,FALSE)),"",VLOOKUP(A9,Sheet6!$B$2:$D$74,3,FALSE))</f>
        <v>309</v>
      </c>
      <c r="K9">
        <f>IF(ISNA(VLOOKUP(A9,Sheet7!$B$2:$D$82,3,FALSE)),"",VLOOKUP(A9,Sheet7!$B$2:$D$82,3,FALSE))</f>
        <v>309</v>
      </c>
      <c r="L9">
        <f>IF(ISNA(VLOOKUP(A9,Sheet5!$B$2:$D$32,2,FALSE)),"",VLOOKUP(A9,Sheet5!$B$2:$D$32,2,FALSE))</f>
        <v>226</v>
      </c>
      <c r="M9">
        <f>IF(ISNA(VLOOKUP(A9,Sheet6!$B$2:$D$74,2,FALSE)),"",VLOOKUP(A9,Sheet6!$B$2:$D$74,2,FALSE))</f>
        <v>254</v>
      </c>
      <c r="N9">
        <f>IF(ISNA(VLOOKUP(A9,Sheet7!$B$2:$D$82,2,FALSE)),"",VLOOKUP(A9,Sheet7!$B$2:$D$82,2,FALSE))</f>
        <v>88</v>
      </c>
    </row>
    <row r="10" spans="1:14" x14ac:dyDescent="0.2">
      <c r="A10" t="s">
        <v>93</v>
      </c>
      <c r="B10" t="str">
        <f t="shared" si="0"/>
        <v>Baltieri 2003</v>
      </c>
      <c r="C10">
        <f t="shared" si="2"/>
        <v>4</v>
      </c>
      <c r="D10">
        <v>2</v>
      </c>
      <c r="E10" t="str">
        <f t="shared" si="1"/>
        <v>Acamprosate</v>
      </c>
      <c r="F10">
        <f>IF(E10="Placebo",1,IF(E10="Naltrexone",2,IF(E10="Acamprosate",3,4)))</f>
        <v>3</v>
      </c>
      <c r="G10">
        <v>1</v>
      </c>
      <c r="H10">
        <v>2</v>
      </c>
      <c r="I10" t="str">
        <f>IF(ISNA(VLOOKUP(A10,Sheet5!$B$2:$D$32,3,FALSE)),"",VLOOKUP(A10,Sheet5!$B$2:$D$32,3,FALSE))</f>
        <v/>
      </c>
      <c r="J10">
        <f>IF(ISNA(VLOOKUP(A10,Sheet6!$B$2:$D$74,3,FALSE)),"",VLOOKUP(A10,Sheet6!$B$2:$D$74,3,FALSE))</f>
        <v>40</v>
      </c>
      <c r="K10">
        <f>IF(ISNA(VLOOKUP(A10,Sheet7!$B$2:$D$82,3,FALSE)),"",VLOOKUP(A10,Sheet7!$B$2:$D$82,3,FALSE))</f>
        <v>40</v>
      </c>
      <c r="L10" t="str">
        <f>IF(ISNA(VLOOKUP(A10,Sheet5!$B$2:$D$32,2,FALSE)),"",VLOOKUP(A10,Sheet5!$B$2:$D$32,2,FALSE))</f>
        <v/>
      </c>
      <c r="M10">
        <f>IF(ISNA(VLOOKUP(A10,Sheet6!$B$2:$D$74,2,FALSE)),"",VLOOKUP(A10,Sheet6!$B$2:$D$74,2,FALSE))</f>
        <v>15</v>
      </c>
      <c r="N10">
        <f>IF(ISNA(VLOOKUP(A10,Sheet7!$B$2:$D$82,2,FALSE)),"",VLOOKUP(A10,Sheet7!$B$2:$D$82,2,FALSE))</f>
        <v>10</v>
      </c>
    </row>
    <row r="11" spans="1:14" x14ac:dyDescent="0.2">
      <c r="A11" t="s">
        <v>92</v>
      </c>
      <c r="B11" t="str">
        <f t="shared" si="0"/>
        <v>Baltieri 2003</v>
      </c>
      <c r="C11">
        <f t="shared" si="2"/>
        <v>4</v>
      </c>
      <c r="D11">
        <v>1</v>
      </c>
      <c r="E11" t="str">
        <f t="shared" si="1"/>
        <v>Placebo</v>
      </c>
      <c r="F11">
        <f>IF(E11="Placebo",1,IF(E11="Naltrexone",2,IF(E11="Acamprosate",3,4)))</f>
        <v>1</v>
      </c>
      <c r="G11">
        <v>1</v>
      </c>
      <c r="H11">
        <v>2</v>
      </c>
      <c r="I11" t="str">
        <f>IF(ISNA(VLOOKUP(A11,Sheet5!$B$2:$D$32,3,FALSE)),"",VLOOKUP(A11,Sheet5!$B$2:$D$32,3,FALSE))</f>
        <v/>
      </c>
      <c r="J11">
        <f>IF(ISNA(VLOOKUP(A11,Sheet6!$B$2:$D$74,3,FALSE)),"",VLOOKUP(A11,Sheet6!$B$2:$D$74,3,FALSE))</f>
        <v>35</v>
      </c>
      <c r="K11">
        <f>IF(ISNA(VLOOKUP(A11,Sheet7!$B$2:$D$82,3,FALSE)),"",VLOOKUP(A11,Sheet7!$B$2:$D$82,3,FALSE))</f>
        <v>35</v>
      </c>
      <c r="L11" t="str">
        <f>IF(ISNA(VLOOKUP(A11,Sheet5!$B$2:$D$32,2,FALSE)),"",VLOOKUP(A11,Sheet5!$B$2:$D$32,2,FALSE))</f>
        <v/>
      </c>
      <c r="M11">
        <f>IF(ISNA(VLOOKUP(A11,Sheet6!$B$2:$D$74,2,FALSE)),"",VLOOKUP(A11,Sheet6!$B$2:$D$74,2,FALSE))</f>
        <v>21</v>
      </c>
      <c r="N11">
        <f>IF(ISNA(VLOOKUP(A11,Sheet7!$B$2:$D$82,2,FALSE)),"",VLOOKUP(A11,Sheet7!$B$2:$D$82,2,FALSE))</f>
        <v>7</v>
      </c>
    </row>
    <row r="12" spans="1:14" x14ac:dyDescent="0.2">
      <c r="A12" t="s">
        <v>95</v>
      </c>
      <c r="B12" t="str">
        <f t="shared" si="0"/>
        <v>Barrias 1997</v>
      </c>
      <c r="C12">
        <f t="shared" si="2"/>
        <v>5</v>
      </c>
      <c r="D12">
        <v>2</v>
      </c>
      <c r="E12" t="str">
        <f t="shared" si="1"/>
        <v>Acamprosate</v>
      </c>
      <c r="F12">
        <f>IF(E12="Placebo",1,IF(E12="Naltrexone",2,IF(E12="Acamprosate",3,4)))</f>
        <v>3</v>
      </c>
      <c r="G12">
        <v>1</v>
      </c>
      <c r="H12">
        <v>2</v>
      </c>
      <c r="I12" t="str">
        <f>IF(ISNA(VLOOKUP(A12,Sheet5!$B$2:$D$32,3,FALSE)),"",VLOOKUP(A12,Sheet5!$B$2:$D$32,3,FALSE))</f>
        <v/>
      </c>
      <c r="J12">
        <f>IF(ISNA(VLOOKUP(A12,Sheet6!$B$2:$D$74,3,FALSE)),"",VLOOKUP(A12,Sheet6!$B$2:$D$74,3,FALSE))</f>
        <v>150</v>
      </c>
      <c r="K12">
        <f>IF(ISNA(VLOOKUP(A12,Sheet7!$B$2:$D$82,3,FALSE)),"",VLOOKUP(A12,Sheet7!$B$2:$D$82,3,FALSE))</f>
        <v>150</v>
      </c>
      <c r="L12" t="str">
        <f>IF(ISNA(VLOOKUP(A12,Sheet5!$B$2:$D$32,2,FALSE)),"",VLOOKUP(A12,Sheet5!$B$2:$D$32,2,FALSE))</f>
        <v/>
      </c>
      <c r="M12">
        <f>IF(ISNA(VLOOKUP(A12,Sheet6!$B$2:$D$74,2,FALSE)),"",VLOOKUP(A12,Sheet6!$B$2:$D$74,2,FALSE))</f>
        <v>98</v>
      </c>
      <c r="N12">
        <f>IF(ISNA(VLOOKUP(A12,Sheet7!$B$2:$D$82,2,FALSE)),"",VLOOKUP(A12,Sheet7!$B$2:$D$82,2,FALSE))</f>
        <v>64</v>
      </c>
    </row>
    <row r="13" spans="1:14" x14ac:dyDescent="0.2">
      <c r="A13" t="s">
        <v>94</v>
      </c>
      <c r="B13" t="str">
        <f t="shared" si="0"/>
        <v>Barrias 1997</v>
      </c>
      <c r="C13">
        <f t="shared" si="2"/>
        <v>5</v>
      </c>
      <c r="D13">
        <v>1</v>
      </c>
      <c r="E13" t="str">
        <f t="shared" si="1"/>
        <v>Placebo</v>
      </c>
      <c r="F13">
        <f>IF(E13="Placebo",1,IF(E13="Naltrexone",2,IF(E13="Acamprosate",3,4)))</f>
        <v>1</v>
      </c>
      <c r="G13">
        <v>1</v>
      </c>
      <c r="H13">
        <v>2</v>
      </c>
      <c r="I13" t="str">
        <f>IF(ISNA(VLOOKUP(A13,Sheet5!$B$2:$D$32,3,FALSE)),"",VLOOKUP(A13,Sheet5!$B$2:$D$32,3,FALSE))</f>
        <v/>
      </c>
      <c r="J13">
        <f>IF(ISNA(VLOOKUP(A13,Sheet6!$B$2:$D$74,3,FALSE)),"",VLOOKUP(A13,Sheet6!$B$2:$D$74,3,FALSE))</f>
        <v>152</v>
      </c>
      <c r="K13">
        <f>IF(ISNA(VLOOKUP(A13,Sheet7!$B$2:$D$82,3,FALSE)),"",VLOOKUP(A13,Sheet7!$B$2:$D$82,3,FALSE))</f>
        <v>152</v>
      </c>
      <c r="L13" t="str">
        <f>IF(ISNA(VLOOKUP(A13,Sheet5!$B$2:$D$32,2,FALSE)),"",VLOOKUP(A13,Sheet5!$B$2:$D$32,2,FALSE))</f>
        <v/>
      </c>
      <c r="M13">
        <f>IF(ISNA(VLOOKUP(A13,Sheet6!$B$2:$D$74,2,FALSE)),"",VLOOKUP(A13,Sheet6!$B$2:$D$74,2,FALSE))</f>
        <v>121</v>
      </c>
      <c r="N13">
        <f>IF(ISNA(VLOOKUP(A13,Sheet7!$B$2:$D$82,2,FALSE)),"",VLOOKUP(A13,Sheet7!$B$2:$D$82,2,FALSE))</f>
        <v>69</v>
      </c>
    </row>
    <row r="14" spans="1:14" x14ac:dyDescent="0.2">
      <c r="A14" t="s">
        <v>97</v>
      </c>
      <c r="B14" t="str">
        <f t="shared" si="0"/>
        <v>Besson 1998</v>
      </c>
      <c r="C14">
        <f t="shared" si="2"/>
        <v>6</v>
      </c>
      <c r="D14">
        <v>2</v>
      </c>
      <c r="E14" t="str">
        <f t="shared" si="1"/>
        <v>Acamprosate</v>
      </c>
      <c r="F14">
        <f>IF(E14="Placebo",1,IF(E14="Naltrexone",2,IF(E14="Acamprosate",3,4)))</f>
        <v>3</v>
      </c>
      <c r="G14">
        <v>1</v>
      </c>
      <c r="H14">
        <v>2</v>
      </c>
      <c r="I14" t="str">
        <f>IF(ISNA(VLOOKUP(A14,Sheet5!$B$2:$D$32,3,FALSE)),"",VLOOKUP(A14,Sheet5!$B$2:$D$32,3,FALSE))</f>
        <v/>
      </c>
      <c r="J14">
        <f>IF(ISNA(VLOOKUP(A14,Sheet6!$B$2:$D$74,3,FALSE)),"",VLOOKUP(A14,Sheet6!$B$2:$D$74,3,FALSE))</f>
        <v>55</v>
      </c>
      <c r="K14">
        <f>IF(ISNA(VLOOKUP(A14,Sheet7!$B$2:$D$82,3,FALSE)),"",VLOOKUP(A14,Sheet7!$B$2:$D$82,3,FALSE))</f>
        <v>55</v>
      </c>
      <c r="L14" t="str">
        <f>IF(ISNA(VLOOKUP(A14,Sheet5!$B$2:$D$32,2,FALSE)),"",VLOOKUP(A14,Sheet5!$B$2:$D$32,2,FALSE))</f>
        <v/>
      </c>
      <c r="M14">
        <f>IF(ISNA(VLOOKUP(A14,Sheet6!$B$2:$D$74,2,FALSE)),"",VLOOKUP(A14,Sheet6!$B$2:$D$74,2,FALSE))</f>
        <v>41</v>
      </c>
      <c r="N14">
        <f>IF(ISNA(VLOOKUP(A14,Sheet7!$B$2:$D$82,2,FALSE)),"",VLOOKUP(A14,Sheet7!$B$2:$D$82,2,FALSE))</f>
        <v>36</v>
      </c>
    </row>
    <row r="15" spans="1:14" x14ac:dyDescent="0.2">
      <c r="A15" t="s">
        <v>96</v>
      </c>
      <c r="B15" t="str">
        <f t="shared" si="0"/>
        <v>Besson 1998</v>
      </c>
      <c r="C15">
        <f t="shared" si="2"/>
        <v>6</v>
      </c>
      <c r="D15">
        <v>1</v>
      </c>
      <c r="E15" t="str">
        <f t="shared" si="1"/>
        <v>Placebo</v>
      </c>
      <c r="F15">
        <f>IF(E15="Placebo",1,IF(E15="Naltrexone",2,IF(E15="Acamprosate",3,4)))</f>
        <v>1</v>
      </c>
      <c r="G15">
        <v>1</v>
      </c>
      <c r="H15">
        <v>2</v>
      </c>
      <c r="I15" t="str">
        <f>IF(ISNA(VLOOKUP(A15,Sheet5!$B$2:$D$32,3,FALSE)),"",VLOOKUP(A15,Sheet5!$B$2:$D$32,3,FALSE))</f>
        <v/>
      </c>
      <c r="J15">
        <f>IF(ISNA(VLOOKUP(A15,Sheet6!$B$2:$D$74,3,FALSE)),"",VLOOKUP(A15,Sheet6!$B$2:$D$74,3,FALSE))</f>
        <v>55</v>
      </c>
      <c r="K15">
        <f>IF(ISNA(VLOOKUP(A15,Sheet7!$B$2:$D$82,3,FALSE)),"",VLOOKUP(A15,Sheet7!$B$2:$D$82,3,FALSE))</f>
        <v>55</v>
      </c>
      <c r="L15" t="str">
        <f>IF(ISNA(VLOOKUP(A15,Sheet5!$B$2:$D$32,2,FALSE)),"",VLOOKUP(A15,Sheet5!$B$2:$D$32,2,FALSE))</f>
        <v/>
      </c>
      <c r="M15">
        <f>IF(ISNA(VLOOKUP(A15,Sheet6!$B$2:$D$74,2,FALSE)),"",VLOOKUP(A15,Sheet6!$B$2:$D$74,2,FALSE))</f>
        <v>52</v>
      </c>
      <c r="N15">
        <f>IF(ISNA(VLOOKUP(A15,Sheet7!$B$2:$D$82,2,FALSE)),"",VLOOKUP(A15,Sheet7!$B$2:$D$82,2,FALSE))</f>
        <v>36</v>
      </c>
    </row>
    <row r="16" spans="1:14" x14ac:dyDescent="0.2">
      <c r="A16" t="s">
        <v>99</v>
      </c>
      <c r="B16" t="str">
        <f t="shared" si="0"/>
        <v>Borg 2003</v>
      </c>
      <c r="C16">
        <f t="shared" si="2"/>
        <v>7</v>
      </c>
      <c r="D16">
        <v>2</v>
      </c>
      <c r="E16" t="str">
        <f t="shared" si="1"/>
        <v>Acamprosate</v>
      </c>
      <c r="F16">
        <f>IF(E16="Placebo",1,IF(E16="Naltrexone",2,IF(E16="Acamprosate",3,4)))</f>
        <v>3</v>
      </c>
      <c r="G16">
        <v>1</v>
      </c>
      <c r="H16">
        <v>2</v>
      </c>
      <c r="I16" t="str">
        <f>IF(ISNA(VLOOKUP(A16,Sheet5!$B$2:$D$32,3,FALSE)),"",VLOOKUP(A16,Sheet5!$B$2:$D$32,3,FALSE))</f>
        <v/>
      </c>
      <c r="J16">
        <f>IF(ISNA(VLOOKUP(A16,Sheet6!$B$2:$D$74,3,FALSE)),"",VLOOKUP(A16,Sheet6!$B$2:$D$74,3,FALSE))</f>
        <v>5</v>
      </c>
      <c r="K16" t="str">
        <f>IF(ISNA(VLOOKUP(A16,Sheet7!$B$2:$D$82,3,FALSE)),"",VLOOKUP(A16,Sheet7!$B$2:$D$82,3,FALSE))</f>
        <v/>
      </c>
      <c r="L16" t="str">
        <f>IF(ISNA(VLOOKUP(A16,Sheet5!$B$2:$D$32,2,FALSE)),"",VLOOKUP(A16,Sheet5!$B$2:$D$32,2,FALSE))</f>
        <v/>
      </c>
      <c r="M16">
        <f>IF(ISNA(VLOOKUP(A16,Sheet6!$B$2:$D$74,2,FALSE)),"",VLOOKUP(A16,Sheet6!$B$2:$D$74,2,FALSE))</f>
        <v>3</v>
      </c>
      <c r="N16" t="str">
        <f>IF(ISNA(VLOOKUP(A16,Sheet7!$B$2:$D$82,2,FALSE)),"",VLOOKUP(A16,Sheet7!$B$2:$D$82,2,FALSE))</f>
        <v/>
      </c>
    </row>
    <row r="17" spans="1:14" x14ac:dyDescent="0.2">
      <c r="A17" t="s">
        <v>98</v>
      </c>
      <c r="B17" t="str">
        <f t="shared" si="0"/>
        <v>Borg 2003</v>
      </c>
      <c r="C17">
        <f t="shared" si="2"/>
        <v>7</v>
      </c>
      <c r="D17">
        <v>1</v>
      </c>
      <c r="E17" t="str">
        <f t="shared" si="1"/>
        <v>Placebo</v>
      </c>
      <c r="F17">
        <f>IF(E17="Placebo",1,IF(E17="Naltrexone",2,IF(E17="Acamprosate",3,4)))</f>
        <v>1</v>
      </c>
      <c r="G17">
        <v>1</v>
      </c>
      <c r="H17">
        <v>2</v>
      </c>
      <c r="I17" t="str">
        <f>IF(ISNA(VLOOKUP(A17,Sheet5!$B$2:$D$32,3,FALSE)),"",VLOOKUP(A17,Sheet5!$B$2:$D$32,3,FALSE))</f>
        <v/>
      </c>
      <c r="J17">
        <f>IF(ISNA(VLOOKUP(A17,Sheet6!$B$2:$D$74,3,FALSE)),"",VLOOKUP(A17,Sheet6!$B$2:$D$74,3,FALSE))</f>
        <v>5</v>
      </c>
      <c r="K17" t="str">
        <f>IF(ISNA(VLOOKUP(A17,Sheet7!$B$2:$D$82,3,FALSE)),"",VLOOKUP(A17,Sheet7!$B$2:$D$82,3,FALSE))</f>
        <v/>
      </c>
      <c r="L17" t="str">
        <f>IF(ISNA(VLOOKUP(A17,Sheet5!$B$2:$D$32,2,FALSE)),"",VLOOKUP(A17,Sheet5!$B$2:$D$32,2,FALSE))</f>
        <v/>
      </c>
      <c r="M17">
        <f>IF(ISNA(VLOOKUP(A17,Sheet6!$B$2:$D$74,2,FALSE)),"",VLOOKUP(A17,Sheet6!$B$2:$D$74,2,FALSE))</f>
        <v>3</v>
      </c>
      <c r="N17" t="str">
        <f>IF(ISNA(VLOOKUP(A17,Sheet7!$B$2:$D$82,2,FALSE)),"",VLOOKUP(A17,Sheet7!$B$2:$D$82,2,FALSE))</f>
        <v/>
      </c>
    </row>
    <row r="18" spans="1:14" x14ac:dyDescent="0.2">
      <c r="A18" t="s">
        <v>101</v>
      </c>
      <c r="B18" t="str">
        <f t="shared" si="0"/>
        <v>Chick 2000a</v>
      </c>
      <c r="C18">
        <f t="shared" si="2"/>
        <v>8</v>
      </c>
      <c r="D18">
        <v>2</v>
      </c>
      <c r="E18" t="str">
        <f t="shared" si="1"/>
        <v>Naltrexone</v>
      </c>
      <c r="F18">
        <f>IF(E18="Placebo",1,IF(E18="Naltrexone",2,IF(E18="Acamprosate",3,4)))</f>
        <v>2</v>
      </c>
      <c r="G18">
        <v>1</v>
      </c>
      <c r="H18">
        <v>2</v>
      </c>
      <c r="I18" t="str">
        <f>IF(ISNA(VLOOKUP(A18,Sheet5!$B$2:$D$32,3,FALSE)),"",VLOOKUP(A18,Sheet5!$B$2:$D$32,3,FALSE))</f>
        <v/>
      </c>
      <c r="J18">
        <f>IF(ISNA(VLOOKUP(A18,Sheet6!$B$2:$D$74,3,FALSE)),"",VLOOKUP(A18,Sheet6!$B$2:$D$74,3,FALSE))</f>
        <v>90</v>
      </c>
      <c r="K18">
        <f>IF(ISNA(VLOOKUP(A18,Sheet7!$B$2:$D$82,3,FALSE)),"",VLOOKUP(A18,Sheet7!$B$2:$D$82,3,FALSE))</f>
        <v>90</v>
      </c>
      <c r="L18" t="str">
        <f>IF(ISNA(VLOOKUP(A18,Sheet5!$B$2:$D$32,2,FALSE)),"",VLOOKUP(A18,Sheet5!$B$2:$D$32,2,FALSE))</f>
        <v/>
      </c>
      <c r="M18">
        <f>IF(ISNA(VLOOKUP(A18,Sheet6!$B$2:$D$74,2,FALSE)),"",VLOOKUP(A18,Sheet6!$B$2:$D$74,2,FALSE))</f>
        <v>74</v>
      </c>
      <c r="N18">
        <f>IF(ISNA(VLOOKUP(A18,Sheet7!$B$2:$D$82,2,FALSE)),"",VLOOKUP(A18,Sheet7!$B$2:$D$82,2,FALSE))</f>
        <v>53</v>
      </c>
    </row>
    <row r="19" spans="1:14" x14ac:dyDescent="0.2">
      <c r="A19" t="s">
        <v>100</v>
      </c>
      <c r="B19" t="str">
        <f t="shared" si="0"/>
        <v>Chick 2000a</v>
      </c>
      <c r="C19">
        <f t="shared" si="2"/>
        <v>8</v>
      </c>
      <c r="D19">
        <v>1</v>
      </c>
      <c r="E19" t="str">
        <f t="shared" si="1"/>
        <v>Placebo</v>
      </c>
      <c r="F19">
        <f>IF(E19="Placebo",1,IF(E19="Naltrexone",2,IF(E19="Acamprosate",3,4)))</f>
        <v>1</v>
      </c>
      <c r="G19">
        <v>1</v>
      </c>
      <c r="H19">
        <v>2</v>
      </c>
      <c r="I19" t="str">
        <f>IF(ISNA(VLOOKUP(A19,Sheet5!$B$2:$D$32,3,FALSE)),"",VLOOKUP(A19,Sheet5!$B$2:$D$32,3,FALSE))</f>
        <v/>
      </c>
      <c r="J19">
        <f>IF(ISNA(VLOOKUP(A19,Sheet6!$B$2:$D$74,3,FALSE)),"",VLOOKUP(A19,Sheet6!$B$2:$D$74,3,FALSE))</f>
        <v>85</v>
      </c>
      <c r="K19">
        <f>IF(ISNA(VLOOKUP(A19,Sheet7!$B$2:$D$82,3,FALSE)),"",VLOOKUP(A19,Sheet7!$B$2:$D$82,3,FALSE))</f>
        <v>84</v>
      </c>
      <c r="L19" t="str">
        <f>IF(ISNA(VLOOKUP(A19,Sheet5!$B$2:$D$32,2,FALSE)),"",VLOOKUP(A19,Sheet5!$B$2:$D$32,2,FALSE))</f>
        <v/>
      </c>
      <c r="M19">
        <f>IF(ISNA(VLOOKUP(A19,Sheet6!$B$2:$D$74,2,FALSE)),"",VLOOKUP(A19,Sheet6!$B$2:$D$74,2,FALSE))</f>
        <v>69</v>
      </c>
      <c r="N19">
        <f>IF(ISNA(VLOOKUP(A19,Sheet7!$B$2:$D$82,2,FALSE)),"",VLOOKUP(A19,Sheet7!$B$2:$D$82,2,FALSE))</f>
        <v>49</v>
      </c>
    </row>
    <row r="20" spans="1:14" x14ac:dyDescent="0.2">
      <c r="A20" t="s">
        <v>68</v>
      </c>
      <c r="B20" t="str">
        <f t="shared" si="0"/>
        <v>Chick 2000b</v>
      </c>
      <c r="C20">
        <f t="shared" si="2"/>
        <v>9</v>
      </c>
      <c r="D20">
        <v>2</v>
      </c>
      <c r="E20" t="str">
        <f t="shared" si="1"/>
        <v>Acamprosate</v>
      </c>
      <c r="F20">
        <f>IF(E20="Placebo",1,IF(E20="Naltrexone",2,IF(E20="Acamprosate",3,4)))</f>
        <v>3</v>
      </c>
      <c r="G20">
        <v>1</v>
      </c>
      <c r="H20">
        <v>2</v>
      </c>
      <c r="I20">
        <f>IF(ISNA(VLOOKUP(A20,Sheet5!$B$2:$D$32,3,FALSE)),"",VLOOKUP(A20,Sheet5!$B$2:$D$32,3,FALSE))</f>
        <v>289</v>
      </c>
      <c r="J20">
        <f>IF(ISNA(VLOOKUP(A20,Sheet6!$B$2:$D$74,3,FALSE)),"",VLOOKUP(A20,Sheet6!$B$2:$D$74,3,FALSE))</f>
        <v>289</v>
      </c>
      <c r="K20">
        <f>IF(ISNA(VLOOKUP(A20,Sheet7!$B$2:$D$82,3,FALSE)),"",VLOOKUP(A20,Sheet7!$B$2:$D$82,3,FALSE))</f>
        <v>289</v>
      </c>
      <c r="L20">
        <f>IF(ISNA(VLOOKUP(A20,Sheet5!$B$2:$D$32,2,FALSE)),"",VLOOKUP(A20,Sheet5!$B$2:$D$32,2,FALSE))</f>
        <v>246</v>
      </c>
      <c r="M20">
        <f>IF(ISNA(VLOOKUP(A20,Sheet6!$B$2:$D$74,2,FALSE)),"",VLOOKUP(A20,Sheet6!$B$2:$D$74,2,FALSE))</f>
        <v>254</v>
      </c>
      <c r="N20">
        <f>IF(ISNA(VLOOKUP(A20,Sheet7!$B$2:$D$82,2,FALSE)),"",VLOOKUP(A20,Sheet7!$B$2:$D$82,2,FALSE))</f>
        <v>189</v>
      </c>
    </row>
    <row r="21" spans="1:14" x14ac:dyDescent="0.2">
      <c r="A21" t="s">
        <v>67</v>
      </c>
      <c r="B21" t="str">
        <f t="shared" si="0"/>
        <v>Chick 2000b</v>
      </c>
      <c r="C21">
        <f t="shared" si="2"/>
        <v>9</v>
      </c>
      <c r="D21">
        <v>1</v>
      </c>
      <c r="E21" t="str">
        <f t="shared" si="1"/>
        <v>Placebo</v>
      </c>
      <c r="F21">
        <f>IF(E21="Placebo",1,IF(E21="Naltrexone",2,IF(E21="Acamprosate",3,4)))</f>
        <v>1</v>
      </c>
      <c r="G21">
        <v>1</v>
      </c>
      <c r="H21">
        <v>2</v>
      </c>
      <c r="I21">
        <f>IF(ISNA(VLOOKUP(A21,Sheet5!$B$2:$D$32,3,FALSE)),"",VLOOKUP(A21,Sheet5!$B$2:$D$32,3,FALSE))</f>
        <v>292</v>
      </c>
      <c r="J21">
        <f>IF(ISNA(VLOOKUP(A21,Sheet6!$B$2:$D$74,3,FALSE)),"",VLOOKUP(A21,Sheet6!$B$2:$D$74,3,FALSE))</f>
        <v>292</v>
      </c>
      <c r="K21">
        <f>IF(ISNA(VLOOKUP(A21,Sheet7!$B$2:$D$82,3,FALSE)),"",VLOOKUP(A21,Sheet7!$B$2:$D$82,3,FALSE))</f>
        <v>292</v>
      </c>
      <c r="L21">
        <f>IF(ISNA(VLOOKUP(A21,Sheet5!$B$2:$D$32,2,FALSE)),"",VLOOKUP(A21,Sheet5!$B$2:$D$32,2,FALSE))</f>
        <v>242</v>
      </c>
      <c r="M21">
        <f>IF(ISNA(VLOOKUP(A21,Sheet6!$B$2:$D$74,2,FALSE)),"",VLOOKUP(A21,Sheet6!$B$2:$D$74,2,FALSE))</f>
        <v>260</v>
      </c>
      <c r="N21">
        <f>IF(ISNA(VLOOKUP(A21,Sheet7!$B$2:$D$82,2,FALSE)),"",VLOOKUP(A21,Sheet7!$B$2:$D$82,2,FALSE))</f>
        <v>189</v>
      </c>
    </row>
    <row r="22" spans="1:14" x14ac:dyDescent="0.2">
      <c r="A22" t="s">
        <v>141</v>
      </c>
      <c r="B22" t="str">
        <f t="shared" si="0"/>
        <v>Galarza 1997</v>
      </c>
      <c r="C22">
        <f t="shared" si="2"/>
        <v>10</v>
      </c>
      <c r="D22">
        <v>2</v>
      </c>
      <c r="E22" t="str">
        <f t="shared" si="1"/>
        <v>Naltrexone</v>
      </c>
      <c r="F22">
        <f>IF(E22="Placebo",1,IF(E22="Naltrexone",2,IF(E22="Acamprosate",3,4)))</f>
        <v>2</v>
      </c>
      <c r="G22">
        <v>1</v>
      </c>
      <c r="H22">
        <v>2</v>
      </c>
      <c r="I22" t="str">
        <f>IF(ISNA(VLOOKUP(A22,Sheet5!$B$2:$D$32,3,FALSE)),"",VLOOKUP(A22,Sheet5!$B$2:$D$32,3,FALSE))</f>
        <v/>
      </c>
      <c r="J22" t="str">
        <f>IF(ISNA(VLOOKUP(A22,Sheet6!$B$2:$D$74,3,FALSE)),"",VLOOKUP(A22,Sheet6!$B$2:$D$74,3,FALSE))</f>
        <v/>
      </c>
      <c r="K22">
        <f>IF(ISNA(VLOOKUP(A22,Sheet7!$B$2:$D$82,3,FALSE)),"",VLOOKUP(A22,Sheet7!$B$2:$D$82,3,FALSE))</f>
        <v>10</v>
      </c>
      <c r="L22" t="str">
        <f>IF(ISNA(VLOOKUP(A22,Sheet5!$B$2:$D$32,2,FALSE)),"",VLOOKUP(A22,Sheet5!$B$2:$D$32,2,FALSE))</f>
        <v/>
      </c>
      <c r="M22" t="str">
        <f>IF(ISNA(VLOOKUP(A22,Sheet6!$B$2:$D$74,2,FALSE)),"",VLOOKUP(A22,Sheet6!$B$2:$D$74,2,FALSE))</f>
        <v/>
      </c>
      <c r="N22">
        <f>IF(ISNA(VLOOKUP(A22,Sheet7!$B$2:$D$82,2,FALSE)),"",VLOOKUP(A22,Sheet7!$B$2:$D$82,2,FALSE))</f>
        <v>5</v>
      </c>
    </row>
    <row r="23" spans="1:14" x14ac:dyDescent="0.2">
      <c r="A23" t="s">
        <v>140</v>
      </c>
      <c r="B23" t="str">
        <f t="shared" si="0"/>
        <v>Galarza 1997</v>
      </c>
      <c r="C23">
        <f t="shared" si="2"/>
        <v>10</v>
      </c>
      <c r="D23">
        <v>1</v>
      </c>
      <c r="E23" t="str">
        <f t="shared" si="1"/>
        <v>Placebo</v>
      </c>
      <c r="F23">
        <f>IF(E23="Placebo",1,IF(E23="Naltrexone",2,IF(E23="Acamprosate",3,4)))</f>
        <v>1</v>
      </c>
      <c r="G23">
        <v>1</v>
      </c>
      <c r="H23">
        <v>2</v>
      </c>
      <c r="I23" t="str">
        <f>IF(ISNA(VLOOKUP(A23,Sheet5!$B$2:$D$32,3,FALSE)),"",VLOOKUP(A23,Sheet5!$B$2:$D$32,3,FALSE))</f>
        <v/>
      </c>
      <c r="J23" t="str">
        <f>IF(ISNA(VLOOKUP(A23,Sheet6!$B$2:$D$74,3,FALSE)),"",VLOOKUP(A23,Sheet6!$B$2:$D$74,3,FALSE))</f>
        <v/>
      </c>
      <c r="K23">
        <f>IF(ISNA(VLOOKUP(A23,Sheet7!$B$2:$D$82,3,FALSE)),"",VLOOKUP(A23,Sheet7!$B$2:$D$82,3,FALSE))</f>
        <v>10</v>
      </c>
      <c r="L23" t="str">
        <f>IF(ISNA(VLOOKUP(A23,Sheet5!$B$2:$D$32,2,FALSE)),"",VLOOKUP(A23,Sheet5!$B$2:$D$32,2,FALSE))</f>
        <v/>
      </c>
      <c r="M23" t="str">
        <f>IF(ISNA(VLOOKUP(A23,Sheet6!$B$2:$D$74,2,FALSE)),"",VLOOKUP(A23,Sheet6!$B$2:$D$74,2,FALSE))</f>
        <v/>
      </c>
      <c r="N23">
        <f>IF(ISNA(VLOOKUP(A23,Sheet7!$B$2:$D$82,2,FALSE)),"",VLOOKUP(A23,Sheet7!$B$2:$D$82,2,FALSE))</f>
        <v>4</v>
      </c>
    </row>
    <row r="24" spans="1:14" x14ac:dyDescent="0.2">
      <c r="A24" t="s">
        <v>70</v>
      </c>
      <c r="B24" t="str">
        <f t="shared" si="0"/>
        <v>Gastpar 2002</v>
      </c>
      <c r="C24">
        <f t="shared" si="2"/>
        <v>11</v>
      </c>
      <c r="D24">
        <v>2</v>
      </c>
      <c r="E24" t="str">
        <f t="shared" si="1"/>
        <v>Naltrexone</v>
      </c>
      <c r="F24">
        <f>IF(E24="Placebo",1,IF(E24="Naltrexone",2,IF(E24="Acamprosate",3,4)))</f>
        <v>2</v>
      </c>
      <c r="G24">
        <v>1</v>
      </c>
      <c r="H24">
        <v>2</v>
      </c>
      <c r="I24">
        <f>IF(ISNA(VLOOKUP(A24,Sheet5!$B$2:$D$32,3,FALSE)),"",VLOOKUP(A24,Sheet5!$B$2:$D$32,3,FALSE))</f>
        <v>84</v>
      </c>
      <c r="J24">
        <f>IF(ISNA(VLOOKUP(A24,Sheet6!$B$2:$D$74,3,FALSE)),"",VLOOKUP(A24,Sheet6!$B$2:$D$74,3,FALSE))</f>
        <v>84</v>
      </c>
      <c r="K24">
        <f>IF(ISNA(VLOOKUP(A24,Sheet7!$B$2:$D$82,3,FALSE)),"",VLOOKUP(A24,Sheet7!$B$2:$D$82,3,FALSE))</f>
        <v>84</v>
      </c>
      <c r="L24">
        <f>IF(ISNA(VLOOKUP(A24,Sheet5!$B$2:$D$32,2,FALSE)),"",VLOOKUP(A24,Sheet5!$B$2:$D$32,2,FALSE))</f>
        <v>34</v>
      </c>
      <c r="M24">
        <f>IF(ISNA(VLOOKUP(A24,Sheet6!$B$2:$D$74,2,FALSE)),"",VLOOKUP(A24,Sheet6!$B$2:$D$74,2,FALSE))</f>
        <v>41</v>
      </c>
      <c r="N24">
        <f>IF(ISNA(VLOOKUP(A24,Sheet7!$B$2:$D$82,2,FALSE)),"",VLOOKUP(A24,Sheet7!$B$2:$D$82,2,FALSE))</f>
        <v>28</v>
      </c>
    </row>
    <row r="25" spans="1:14" x14ac:dyDescent="0.2">
      <c r="A25" t="s">
        <v>69</v>
      </c>
      <c r="B25" t="str">
        <f t="shared" si="0"/>
        <v>Gastpar 2002</v>
      </c>
      <c r="C25">
        <f t="shared" si="2"/>
        <v>11</v>
      </c>
      <c r="D25">
        <v>1</v>
      </c>
      <c r="E25" t="str">
        <f t="shared" si="1"/>
        <v>Placebo</v>
      </c>
      <c r="F25">
        <f>IF(E25="Placebo",1,IF(E25="Naltrexone",2,IF(E25="Acamprosate",3,4)))</f>
        <v>1</v>
      </c>
      <c r="G25">
        <v>1</v>
      </c>
      <c r="H25">
        <v>2</v>
      </c>
      <c r="I25">
        <f>IF(ISNA(VLOOKUP(A25,Sheet5!$B$2:$D$32,3,FALSE)),"",VLOOKUP(A25,Sheet5!$B$2:$D$32,3,FALSE))</f>
        <v>87</v>
      </c>
      <c r="J25">
        <f>IF(ISNA(VLOOKUP(A25,Sheet6!$B$2:$D$74,3,FALSE)),"",VLOOKUP(A25,Sheet6!$B$2:$D$74,3,FALSE))</f>
        <v>87</v>
      </c>
      <c r="K25">
        <f>IF(ISNA(VLOOKUP(A25,Sheet7!$B$2:$D$82,3,FALSE)),"",VLOOKUP(A25,Sheet7!$B$2:$D$82,3,FALSE))</f>
        <v>87</v>
      </c>
      <c r="L25">
        <f>IF(ISNA(VLOOKUP(A25,Sheet5!$B$2:$D$32,2,FALSE)),"",VLOOKUP(A25,Sheet5!$B$2:$D$32,2,FALSE))</f>
        <v>36</v>
      </c>
      <c r="M25">
        <f>IF(ISNA(VLOOKUP(A25,Sheet6!$B$2:$D$74,2,FALSE)),"",VLOOKUP(A25,Sheet6!$B$2:$D$74,2,FALSE))</f>
        <v>45</v>
      </c>
      <c r="N25">
        <f>IF(ISNA(VLOOKUP(A25,Sheet7!$B$2:$D$82,2,FALSE)),"",VLOOKUP(A25,Sheet7!$B$2:$D$82,2,FALSE))</f>
        <v>33</v>
      </c>
    </row>
    <row r="26" spans="1:14" x14ac:dyDescent="0.2">
      <c r="A26" t="s">
        <v>103</v>
      </c>
      <c r="B26" t="str">
        <f t="shared" si="0"/>
        <v>Geerlings 1997</v>
      </c>
      <c r="C26">
        <f t="shared" si="2"/>
        <v>12</v>
      </c>
      <c r="D26">
        <v>2</v>
      </c>
      <c r="E26" t="str">
        <f t="shared" si="1"/>
        <v>Acamprosate</v>
      </c>
      <c r="F26">
        <f>IF(E26="Placebo",1,IF(E26="Naltrexone",2,IF(E26="Acamprosate",3,4)))</f>
        <v>3</v>
      </c>
      <c r="G26">
        <v>1</v>
      </c>
      <c r="H26">
        <v>2</v>
      </c>
      <c r="I26" t="str">
        <f>IF(ISNA(VLOOKUP(A26,Sheet5!$B$2:$D$32,3,FALSE)),"",VLOOKUP(A26,Sheet5!$B$2:$D$32,3,FALSE))</f>
        <v/>
      </c>
      <c r="J26">
        <f>IF(ISNA(VLOOKUP(A26,Sheet6!$B$2:$D$74,3,FALSE)),"",VLOOKUP(A26,Sheet6!$B$2:$D$74,3,FALSE))</f>
        <v>128</v>
      </c>
      <c r="K26">
        <f>IF(ISNA(VLOOKUP(A26,Sheet7!$B$2:$D$82,3,FALSE)),"",VLOOKUP(A26,Sheet7!$B$2:$D$82,3,FALSE))</f>
        <v>128</v>
      </c>
      <c r="L26" t="str">
        <f>IF(ISNA(VLOOKUP(A26,Sheet5!$B$2:$D$32,2,FALSE)),"",VLOOKUP(A26,Sheet5!$B$2:$D$32,2,FALSE))</f>
        <v/>
      </c>
      <c r="M26">
        <f>IF(ISNA(VLOOKUP(A26,Sheet6!$B$2:$D$74,2,FALSE)),"",VLOOKUP(A26,Sheet6!$B$2:$D$74,2,FALSE))</f>
        <v>103</v>
      </c>
      <c r="N26">
        <f>IF(ISNA(VLOOKUP(A26,Sheet7!$B$2:$D$82,2,FALSE)),"",VLOOKUP(A26,Sheet7!$B$2:$D$82,2,FALSE))</f>
        <v>76</v>
      </c>
    </row>
    <row r="27" spans="1:14" x14ac:dyDescent="0.2">
      <c r="A27" t="s">
        <v>102</v>
      </c>
      <c r="B27" t="str">
        <f t="shared" si="0"/>
        <v>Geerlings 1997</v>
      </c>
      <c r="C27">
        <f t="shared" si="2"/>
        <v>12</v>
      </c>
      <c r="D27">
        <v>1</v>
      </c>
      <c r="E27" t="str">
        <f t="shared" si="1"/>
        <v>Placebo</v>
      </c>
      <c r="F27">
        <f>IF(E27="Placebo",1,IF(E27="Naltrexone",2,IF(E27="Acamprosate",3,4)))</f>
        <v>1</v>
      </c>
      <c r="G27">
        <v>1</v>
      </c>
      <c r="H27">
        <v>2</v>
      </c>
      <c r="I27" t="str">
        <f>IF(ISNA(VLOOKUP(A27,Sheet5!$B$2:$D$32,3,FALSE)),"",VLOOKUP(A27,Sheet5!$B$2:$D$32,3,FALSE))</f>
        <v/>
      </c>
      <c r="J27">
        <f>IF(ISNA(VLOOKUP(A27,Sheet6!$B$2:$D$74,3,FALSE)),"",VLOOKUP(A27,Sheet6!$B$2:$D$74,3,FALSE))</f>
        <v>134</v>
      </c>
      <c r="K27">
        <f>IF(ISNA(VLOOKUP(A27,Sheet7!$B$2:$D$82,3,FALSE)),"",VLOOKUP(A27,Sheet7!$B$2:$D$82,3,FALSE))</f>
        <v>134</v>
      </c>
      <c r="L27" t="str">
        <f>IF(ISNA(VLOOKUP(A27,Sheet5!$B$2:$D$32,2,FALSE)),"",VLOOKUP(A27,Sheet5!$B$2:$D$32,2,FALSE))</f>
        <v/>
      </c>
      <c r="M27">
        <f>IF(ISNA(VLOOKUP(A27,Sheet6!$B$2:$D$74,2,FALSE)),"",VLOOKUP(A27,Sheet6!$B$2:$D$74,2,FALSE))</f>
        <v>121</v>
      </c>
      <c r="N27">
        <f>IF(ISNA(VLOOKUP(A27,Sheet7!$B$2:$D$82,2,FALSE)),"",VLOOKUP(A27,Sheet7!$B$2:$D$82,2,FALSE))</f>
        <v>92</v>
      </c>
    </row>
    <row r="28" spans="1:14" x14ac:dyDescent="0.2">
      <c r="A28" t="s">
        <v>105</v>
      </c>
      <c r="B28" t="str">
        <f t="shared" si="0"/>
        <v>Gual 2001</v>
      </c>
      <c r="C28">
        <f t="shared" si="2"/>
        <v>13</v>
      </c>
      <c r="D28">
        <v>2</v>
      </c>
      <c r="E28" t="str">
        <f t="shared" si="1"/>
        <v>Acamprosate</v>
      </c>
      <c r="F28">
        <f>IF(E28="Placebo",1,IF(E28="Naltrexone",2,IF(E28="Acamprosate",3,4)))</f>
        <v>3</v>
      </c>
      <c r="G28">
        <v>1</v>
      </c>
      <c r="H28">
        <v>2</v>
      </c>
      <c r="I28" t="str">
        <f>IF(ISNA(VLOOKUP(A28,Sheet5!$B$2:$D$32,3,FALSE)),"",VLOOKUP(A28,Sheet5!$B$2:$D$32,3,FALSE))</f>
        <v/>
      </c>
      <c r="J28">
        <f>IF(ISNA(VLOOKUP(A28,Sheet6!$B$2:$D$74,3,FALSE)),"",VLOOKUP(A28,Sheet6!$B$2:$D$74,3,FALSE))</f>
        <v>141</v>
      </c>
      <c r="K28">
        <f>IF(ISNA(VLOOKUP(A28,Sheet7!$B$2:$D$82,3,FALSE)),"",VLOOKUP(A28,Sheet7!$B$2:$D$82,3,FALSE))</f>
        <v>141</v>
      </c>
      <c r="L28" t="str">
        <f>IF(ISNA(VLOOKUP(A28,Sheet5!$B$2:$D$32,2,FALSE)),"",VLOOKUP(A28,Sheet5!$B$2:$D$32,2,FALSE))</f>
        <v/>
      </c>
      <c r="M28">
        <f>IF(ISNA(VLOOKUP(A28,Sheet6!$B$2:$D$74,2,FALSE)),"",VLOOKUP(A28,Sheet6!$B$2:$D$74,2,FALSE))</f>
        <v>92</v>
      </c>
      <c r="N28">
        <f>IF(ISNA(VLOOKUP(A28,Sheet7!$B$2:$D$82,2,FALSE)),"",VLOOKUP(A28,Sheet7!$B$2:$D$82,2,FALSE))</f>
        <v>45</v>
      </c>
    </row>
    <row r="29" spans="1:14" x14ac:dyDescent="0.2">
      <c r="A29" t="s">
        <v>104</v>
      </c>
      <c r="B29" t="str">
        <f t="shared" si="0"/>
        <v>Gual 2001</v>
      </c>
      <c r="C29">
        <f t="shared" si="2"/>
        <v>13</v>
      </c>
      <c r="D29">
        <v>1</v>
      </c>
      <c r="E29" t="str">
        <f t="shared" si="1"/>
        <v>Placebo</v>
      </c>
      <c r="F29">
        <f>IF(E29="Placebo",1,IF(E29="Naltrexone",2,IF(E29="Acamprosate",3,4)))</f>
        <v>1</v>
      </c>
      <c r="G29">
        <v>1</v>
      </c>
      <c r="H29">
        <v>2</v>
      </c>
      <c r="I29" t="str">
        <f>IF(ISNA(VLOOKUP(A29,Sheet5!$B$2:$D$32,3,FALSE)),"",VLOOKUP(A29,Sheet5!$B$2:$D$32,3,FALSE))</f>
        <v/>
      </c>
      <c r="J29">
        <f>IF(ISNA(VLOOKUP(A29,Sheet6!$B$2:$D$74,3,FALSE)),"",VLOOKUP(A29,Sheet6!$B$2:$D$74,3,FALSE))</f>
        <v>147</v>
      </c>
      <c r="K29">
        <f>IF(ISNA(VLOOKUP(A29,Sheet7!$B$2:$D$82,3,FALSE)),"",VLOOKUP(A29,Sheet7!$B$2:$D$82,3,FALSE))</f>
        <v>147</v>
      </c>
      <c r="L29" t="str">
        <f>IF(ISNA(VLOOKUP(A29,Sheet5!$B$2:$D$32,2,FALSE)),"",VLOOKUP(A29,Sheet5!$B$2:$D$32,2,FALSE))</f>
        <v/>
      </c>
      <c r="M29">
        <f>IF(ISNA(VLOOKUP(A29,Sheet6!$B$2:$D$74,2,FALSE)),"",VLOOKUP(A29,Sheet6!$B$2:$D$74,2,FALSE))</f>
        <v>109</v>
      </c>
      <c r="N29">
        <f>IF(ISNA(VLOOKUP(A29,Sheet7!$B$2:$D$82,2,FALSE)),"",VLOOKUP(A29,Sheet7!$B$2:$D$82,2,FALSE))</f>
        <v>57</v>
      </c>
    </row>
    <row r="30" spans="1:14" x14ac:dyDescent="0.2">
      <c r="A30" t="s">
        <v>72</v>
      </c>
      <c r="B30" t="str">
        <f t="shared" si="0"/>
        <v>Guardia 2002</v>
      </c>
      <c r="C30">
        <f t="shared" si="2"/>
        <v>14</v>
      </c>
      <c r="D30">
        <v>2</v>
      </c>
      <c r="E30" t="str">
        <f t="shared" si="1"/>
        <v>Naltrexone</v>
      </c>
      <c r="F30">
        <f>IF(E30="Placebo",1,IF(E30="Naltrexone",2,IF(E30="Acamprosate",3,4)))</f>
        <v>2</v>
      </c>
      <c r="G30">
        <v>1</v>
      </c>
      <c r="H30">
        <v>2</v>
      </c>
      <c r="I30">
        <f>IF(ISNA(VLOOKUP(A30,Sheet5!$B$2:$D$32,3,FALSE)),"",VLOOKUP(A30,Sheet5!$B$2:$D$32,3,FALSE))</f>
        <v>101</v>
      </c>
      <c r="J30" t="str">
        <f>IF(ISNA(VLOOKUP(A30,Sheet6!$B$2:$D$74,3,FALSE)),"",VLOOKUP(A30,Sheet6!$B$2:$D$74,3,FALSE))</f>
        <v/>
      </c>
      <c r="K30">
        <f>IF(ISNA(VLOOKUP(A30,Sheet7!$B$2:$D$82,3,FALSE)),"",VLOOKUP(A30,Sheet7!$B$2:$D$82,3,FALSE))</f>
        <v>101</v>
      </c>
      <c r="L30">
        <f>IF(ISNA(VLOOKUP(A30,Sheet5!$B$2:$D$32,2,FALSE)),"",VLOOKUP(A30,Sheet5!$B$2:$D$32,2,FALSE))</f>
        <v>8</v>
      </c>
      <c r="M30" t="str">
        <f>IF(ISNA(VLOOKUP(A30,Sheet6!$B$2:$D$74,2,FALSE)),"",VLOOKUP(A30,Sheet6!$B$2:$D$74,2,FALSE))</f>
        <v/>
      </c>
      <c r="N30">
        <f>IF(ISNA(VLOOKUP(A30,Sheet7!$B$2:$D$82,2,FALSE)),"",VLOOKUP(A30,Sheet7!$B$2:$D$82,2,FALSE))</f>
        <v>40</v>
      </c>
    </row>
    <row r="31" spans="1:14" x14ac:dyDescent="0.2">
      <c r="A31" t="s">
        <v>71</v>
      </c>
      <c r="B31" t="str">
        <f t="shared" si="0"/>
        <v>Guardia 2002</v>
      </c>
      <c r="C31">
        <f t="shared" si="2"/>
        <v>14</v>
      </c>
      <c r="D31">
        <v>1</v>
      </c>
      <c r="E31" t="str">
        <f t="shared" si="1"/>
        <v>Placebo</v>
      </c>
      <c r="F31">
        <f>IF(E31="Placebo",1,IF(E31="Naltrexone",2,IF(E31="Acamprosate",3,4)))</f>
        <v>1</v>
      </c>
      <c r="G31">
        <v>1</v>
      </c>
      <c r="H31">
        <v>2</v>
      </c>
      <c r="I31">
        <f>IF(ISNA(VLOOKUP(A31,Sheet5!$B$2:$D$32,3,FALSE)),"",VLOOKUP(A31,Sheet5!$B$2:$D$32,3,FALSE))</f>
        <v>101</v>
      </c>
      <c r="J31" t="str">
        <f>IF(ISNA(VLOOKUP(A31,Sheet6!$B$2:$D$74,3,FALSE)),"",VLOOKUP(A31,Sheet6!$B$2:$D$74,3,FALSE))</f>
        <v/>
      </c>
      <c r="K31">
        <f>IF(ISNA(VLOOKUP(A31,Sheet7!$B$2:$D$82,3,FALSE)),"",VLOOKUP(A31,Sheet7!$B$2:$D$82,3,FALSE))</f>
        <v>101</v>
      </c>
      <c r="L31">
        <f>IF(ISNA(VLOOKUP(A31,Sheet5!$B$2:$D$32,2,FALSE)),"",VLOOKUP(A31,Sheet5!$B$2:$D$32,2,FALSE))</f>
        <v>19</v>
      </c>
      <c r="M31" t="str">
        <f>IF(ISNA(VLOOKUP(A31,Sheet6!$B$2:$D$74,2,FALSE)),"",VLOOKUP(A31,Sheet6!$B$2:$D$74,2,FALSE))</f>
        <v/>
      </c>
      <c r="N31">
        <f>IF(ISNA(VLOOKUP(A31,Sheet7!$B$2:$D$82,2,FALSE)),"",VLOOKUP(A31,Sheet7!$B$2:$D$82,2,FALSE))</f>
        <v>42</v>
      </c>
    </row>
    <row r="32" spans="1:14" x14ac:dyDescent="0.2">
      <c r="A32" t="s">
        <v>107</v>
      </c>
      <c r="B32" t="str">
        <f t="shared" si="0"/>
        <v>Haung 2002</v>
      </c>
      <c r="C32">
        <f t="shared" si="2"/>
        <v>15</v>
      </c>
      <c r="D32">
        <v>2</v>
      </c>
      <c r="E32" t="str">
        <f t="shared" si="1"/>
        <v>Naltrexone</v>
      </c>
      <c r="F32">
        <f>IF(E32="Placebo",1,IF(E32="Naltrexone",2,IF(E32="Acamprosate",3,4)))</f>
        <v>2</v>
      </c>
      <c r="G32">
        <v>1</v>
      </c>
      <c r="H32">
        <v>2</v>
      </c>
      <c r="I32" t="str">
        <f>IF(ISNA(VLOOKUP(A32,Sheet5!$B$2:$D$32,3,FALSE)),"",VLOOKUP(A32,Sheet5!$B$2:$D$32,3,FALSE))</f>
        <v/>
      </c>
      <c r="J32">
        <f>IF(ISNA(VLOOKUP(A32,Sheet6!$B$2:$D$74,3,FALSE)),"",VLOOKUP(A32,Sheet6!$B$2:$D$74,3,FALSE))</f>
        <v>23</v>
      </c>
      <c r="K32" t="str">
        <f>IF(ISNA(VLOOKUP(A32,Sheet7!$B$2:$D$82,3,FALSE)),"",VLOOKUP(A32,Sheet7!$B$2:$D$82,3,FALSE))</f>
        <v/>
      </c>
      <c r="L32" t="str">
        <f>IF(ISNA(VLOOKUP(A32,Sheet5!$B$2:$D$32,2,FALSE)),"",VLOOKUP(A32,Sheet5!$B$2:$D$32,2,FALSE))</f>
        <v/>
      </c>
      <c r="M32">
        <f>IF(ISNA(VLOOKUP(A32,Sheet6!$B$2:$D$74,2,FALSE)),"",VLOOKUP(A32,Sheet6!$B$2:$D$74,2,FALSE))</f>
        <v>5</v>
      </c>
      <c r="N32" t="str">
        <f>IF(ISNA(VLOOKUP(A32,Sheet7!$B$2:$D$82,2,FALSE)),"",VLOOKUP(A32,Sheet7!$B$2:$D$82,2,FALSE))</f>
        <v/>
      </c>
    </row>
    <row r="33" spans="1:14" x14ac:dyDescent="0.2">
      <c r="A33" t="s">
        <v>106</v>
      </c>
      <c r="B33" t="str">
        <f t="shared" si="0"/>
        <v>Haung 2002</v>
      </c>
      <c r="C33">
        <f t="shared" si="2"/>
        <v>15</v>
      </c>
      <c r="D33">
        <v>1</v>
      </c>
      <c r="E33" t="str">
        <f t="shared" si="1"/>
        <v>Placebo</v>
      </c>
      <c r="F33">
        <f>IF(E33="Placebo",1,IF(E33="Naltrexone",2,IF(E33="Acamprosate",3,4)))</f>
        <v>1</v>
      </c>
      <c r="G33">
        <v>1</v>
      </c>
      <c r="H33">
        <v>2</v>
      </c>
      <c r="I33" t="str">
        <f>IF(ISNA(VLOOKUP(A33,Sheet5!$B$2:$D$32,3,FALSE)),"",VLOOKUP(A33,Sheet5!$B$2:$D$32,3,FALSE))</f>
        <v/>
      </c>
      <c r="J33">
        <f>IF(ISNA(VLOOKUP(A33,Sheet6!$B$2:$D$74,3,FALSE)),"",VLOOKUP(A33,Sheet6!$B$2:$D$74,3,FALSE))</f>
        <v>22</v>
      </c>
      <c r="K33" t="str">
        <f>IF(ISNA(VLOOKUP(A33,Sheet7!$B$2:$D$82,3,FALSE)),"",VLOOKUP(A33,Sheet7!$B$2:$D$82,3,FALSE))</f>
        <v/>
      </c>
      <c r="L33" t="str">
        <f>IF(ISNA(VLOOKUP(A33,Sheet5!$B$2:$D$32,2,FALSE)),"",VLOOKUP(A33,Sheet5!$B$2:$D$32,2,FALSE))</f>
        <v/>
      </c>
      <c r="M33">
        <f>IF(ISNA(VLOOKUP(A33,Sheet6!$B$2:$D$74,2,FALSE)),"",VLOOKUP(A33,Sheet6!$B$2:$D$74,2,FALSE))</f>
        <v>15</v>
      </c>
      <c r="N33" t="str">
        <f>IF(ISNA(VLOOKUP(A33,Sheet7!$B$2:$D$82,2,FALSE)),"",VLOOKUP(A33,Sheet7!$B$2:$D$82,2,FALSE))</f>
        <v/>
      </c>
    </row>
    <row r="34" spans="1:14" x14ac:dyDescent="0.2">
      <c r="A34" t="s">
        <v>143</v>
      </c>
      <c r="B34" t="str">
        <f t="shared" si="0"/>
        <v>Hersch 1998</v>
      </c>
      <c r="C34">
        <f t="shared" si="2"/>
        <v>16</v>
      </c>
      <c r="D34">
        <v>2</v>
      </c>
      <c r="E34" t="str">
        <f t="shared" si="1"/>
        <v>Naltrexone</v>
      </c>
      <c r="F34">
        <f>IF(E34="Placebo",1,IF(E34="Naltrexone",2,IF(E34="Acamprosate",3,4)))</f>
        <v>2</v>
      </c>
      <c r="G34">
        <v>1</v>
      </c>
      <c r="H34">
        <v>2</v>
      </c>
      <c r="I34" t="str">
        <f>IF(ISNA(VLOOKUP(A34,Sheet5!$B$2:$D$32,3,FALSE)),"",VLOOKUP(A34,Sheet5!$B$2:$D$32,3,FALSE))</f>
        <v/>
      </c>
      <c r="J34" t="str">
        <f>IF(ISNA(VLOOKUP(A34,Sheet6!$B$2:$D$74,3,FALSE)),"",VLOOKUP(A34,Sheet6!$B$2:$D$74,3,FALSE))</f>
        <v/>
      </c>
      <c r="K34">
        <f>IF(ISNA(VLOOKUP(A34,Sheet7!$B$2:$D$82,3,FALSE)),"",VLOOKUP(A34,Sheet7!$B$2:$D$82,3,FALSE))</f>
        <v>31</v>
      </c>
      <c r="L34" t="str">
        <f>IF(ISNA(VLOOKUP(A34,Sheet5!$B$2:$D$32,2,FALSE)),"",VLOOKUP(A34,Sheet5!$B$2:$D$32,2,FALSE))</f>
        <v/>
      </c>
      <c r="M34" t="str">
        <f>IF(ISNA(VLOOKUP(A34,Sheet6!$B$2:$D$74,2,FALSE)),"",VLOOKUP(A34,Sheet6!$B$2:$D$74,2,FALSE))</f>
        <v/>
      </c>
      <c r="N34">
        <f>IF(ISNA(VLOOKUP(A34,Sheet7!$B$2:$D$82,2,FALSE)),"",VLOOKUP(A34,Sheet7!$B$2:$D$82,2,FALSE))</f>
        <v>11</v>
      </c>
    </row>
    <row r="35" spans="1:14" x14ac:dyDescent="0.2">
      <c r="A35" t="s">
        <v>142</v>
      </c>
      <c r="B35" t="str">
        <f t="shared" si="0"/>
        <v>Hersch 1998</v>
      </c>
      <c r="C35">
        <f t="shared" si="2"/>
        <v>16</v>
      </c>
      <c r="D35">
        <v>1</v>
      </c>
      <c r="E35" t="str">
        <f t="shared" si="1"/>
        <v>Placebo</v>
      </c>
      <c r="F35">
        <f>IF(E35="Placebo",1,IF(E35="Naltrexone",2,IF(E35="Acamprosate",3,4)))</f>
        <v>1</v>
      </c>
      <c r="G35">
        <v>1</v>
      </c>
      <c r="H35">
        <v>2</v>
      </c>
      <c r="I35" t="str">
        <f>IF(ISNA(VLOOKUP(A35,Sheet5!$B$2:$D$32,3,FALSE)),"",VLOOKUP(A35,Sheet5!$B$2:$D$32,3,FALSE))</f>
        <v/>
      </c>
      <c r="J35" t="str">
        <f>IF(ISNA(VLOOKUP(A35,Sheet6!$B$2:$D$74,3,FALSE)),"",VLOOKUP(A35,Sheet6!$B$2:$D$74,3,FALSE))</f>
        <v/>
      </c>
      <c r="K35">
        <f>IF(ISNA(VLOOKUP(A35,Sheet7!$B$2:$D$82,3,FALSE)),"",VLOOKUP(A35,Sheet7!$B$2:$D$82,3,FALSE))</f>
        <v>33</v>
      </c>
      <c r="L35" t="str">
        <f>IF(ISNA(VLOOKUP(A35,Sheet5!$B$2:$D$32,2,FALSE)),"",VLOOKUP(A35,Sheet5!$B$2:$D$32,2,FALSE))</f>
        <v/>
      </c>
      <c r="M35" t="str">
        <f>IF(ISNA(VLOOKUP(A35,Sheet6!$B$2:$D$74,2,FALSE)),"",VLOOKUP(A35,Sheet6!$B$2:$D$74,2,FALSE))</f>
        <v/>
      </c>
      <c r="N35">
        <f>IF(ISNA(VLOOKUP(A35,Sheet7!$B$2:$D$82,2,FALSE)),"",VLOOKUP(A35,Sheet7!$B$2:$D$82,2,FALSE))</f>
        <v>14</v>
      </c>
    </row>
    <row r="36" spans="1:14" x14ac:dyDescent="0.2">
      <c r="A36" t="s">
        <v>75</v>
      </c>
      <c r="B36" t="str">
        <f t="shared" si="0"/>
        <v>Kiefer 2003</v>
      </c>
      <c r="C36">
        <f t="shared" si="2"/>
        <v>17</v>
      </c>
      <c r="D36">
        <v>3</v>
      </c>
      <c r="E36" t="str">
        <f t="shared" si="1"/>
        <v>Acamprosate</v>
      </c>
      <c r="F36">
        <f>IF(E36="Placebo",1,IF(E36="Naltrexone",2,IF(E36="Acamprosate",3,4)))</f>
        <v>3</v>
      </c>
      <c r="G36">
        <v>1</v>
      </c>
      <c r="H36">
        <v>4</v>
      </c>
      <c r="I36">
        <f>IF(ISNA(VLOOKUP(A36,Sheet5!$B$2:$D$32,3,FALSE)),"",VLOOKUP(A36,Sheet5!$B$2:$D$32,3,FALSE))</f>
        <v>40</v>
      </c>
      <c r="J36">
        <f>IF(ISNA(VLOOKUP(A36,Sheet6!$B$2:$D$74,3,FALSE)),"",VLOOKUP(A36,Sheet6!$B$2:$D$74,3,FALSE))</f>
        <v>40</v>
      </c>
      <c r="K36">
        <f>IF(ISNA(VLOOKUP(A36,Sheet7!$B$2:$D$82,3,FALSE)),"",VLOOKUP(A36,Sheet7!$B$2:$D$82,3,FALSE))</f>
        <v>40</v>
      </c>
      <c r="L36">
        <f>IF(ISNA(VLOOKUP(A36,Sheet5!$B$2:$D$32,2,FALSE)),"",VLOOKUP(A36,Sheet5!$B$2:$D$32,2,FALSE))</f>
        <v>25</v>
      </c>
      <c r="M36">
        <f>IF(ISNA(VLOOKUP(A36,Sheet6!$B$2:$D$74,2,FALSE)),"",VLOOKUP(A36,Sheet6!$B$2:$D$74,2,FALSE))</f>
        <v>30</v>
      </c>
      <c r="N36">
        <f>IF(ISNA(VLOOKUP(A36,Sheet7!$B$2:$D$82,2,FALSE)),"",VLOOKUP(A36,Sheet7!$B$2:$D$82,2,FALSE))</f>
        <v>23</v>
      </c>
    </row>
    <row r="37" spans="1:14" x14ac:dyDescent="0.2">
      <c r="A37" t="s">
        <v>74</v>
      </c>
      <c r="B37" t="str">
        <f t="shared" si="0"/>
        <v>Kiefer 2003</v>
      </c>
      <c r="C37">
        <f t="shared" si="2"/>
        <v>17</v>
      </c>
      <c r="D37">
        <v>2</v>
      </c>
      <c r="E37" t="str">
        <f t="shared" si="1"/>
        <v>Naltrexone</v>
      </c>
      <c r="F37">
        <f>IF(E37="Placebo",1,IF(E37="Naltrexone",2,IF(E37="Acamprosate",3,4)))</f>
        <v>2</v>
      </c>
      <c r="G37">
        <v>1</v>
      </c>
      <c r="H37">
        <v>4</v>
      </c>
      <c r="I37">
        <f>IF(ISNA(VLOOKUP(A37,Sheet5!$B$2:$D$32,3,FALSE)),"",VLOOKUP(A37,Sheet5!$B$2:$D$32,3,FALSE))</f>
        <v>40</v>
      </c>
      <c r="J37">
        <f>IF(ISNA(VLOOKUP(A37,Sheet6!$B$2:$D$74,3,FALSE)),"",VLOOKUP(A37,Sheet6!$B$2:$D$74,3,FALSE))</f>
        <v>40</v>
      </c>
      <c r="K37">
        <f>IF(ISNA(VLOOKUP(A37,Sheet7!$B$2:$D$82,3,FALSE)),"",VLOOKUP(A37,Sheet7!$B$2:$D$82,3,FALSE))</f>
        <v>40</v>
      </c>
      <c r="L37">
        <f>IF(ISNA(VLOOKUP(A37,Sheet5!$B$2:$D$32,2,FALSE)),"",VLOOKUP(A37,Sheet5!$B$2:$D$32,2,FALSE))</f>
        <v>20</v>
      </c>
      <c r="M37">
        <f>IF(ISNA(VLOOKUP(A37,Sheet6!$B$2:$D$74,2,FALSE)),"",VLOOKUP(A37,Sheet6!$B$2:$D$74,2,FALSE))</f>
        <v>26</v>
      </c>
      <c r="N37">
        <f>IF(ISNA(VLOOKUP(A37,Sheet7!$B$2:$D$82,2,FALSE)),"",VLOOKUP(A37,Sheet7!$B$2:$D$82,2,FALSE))</f>
        <v>18</v>
      </c>
    </row>
    <row r="38" spans="1:14" x14ac:dyDescent="0.2">
      <c r="A38" t="s">
        <v>76</v>
      </c>
      <c r="B38" t="str">
        <f t="shared" si="0"/>
        <v>Kiefer 2003</v>
      </c>
      <c r="C38">
        <f t="shared" si="2"/>
        <v>17</v>
      </c>
      <c r="D38">
        <v>4</v>
      </c>
      <c r="E38" t="str">
        <f t="shared" si="1"/>
        <v>Naltrexone+Acamprosate</v>
      </c>
      <c r="F38">
        <f>IF(E38="Placebo",1,IF(E38="Naltrexone",2,IF(E38="Acamprosate",3,4)))</f>
        <v>4</v>
      </c>
      <c r="G38">
        <v>1</v>
      </c>
      <c r="H38">
        <v>4</v>
      </c>
      <c r="I38">
        <f>IF(ISNA(VLOOKUP(A38,Sheet5!$B$2:$D$32,3,FALSE)),"",VLOOKUP(A38,Sheet5!$B$2:$D$32,3,FALSE))</f>
        <v>40</v>
      </c>
      <c r="J38">
        <f>IF(ISNA(VLOOKUP(A38,Sheet6!$B$2:$D$74,3,FALSE)),"",VLOOKUP(A38,Sheet6!$B$2:$D$74,3,FALSE))</f>
        <v>40</v>
      </c>
      <c r="K38">
        <f>IF(ISNA(VLOOKUP(A38,Sheet7!$B$2:$D$82,3,FALSE)),"",VLOOKUP(A38,Sheet7!$B$2:$D$82,3,FALSE))</f>
        <v>40</v>
      </c>
      <c r="L38">
        <f>IF(ISNA(VLOOKUP(A38,Sheet5!$B$2:$D$32,2,FALSE)),"",VLOOKUP(A38,Sheet5!$B$2:$D$32,2,FALSE))</f>
        <v>15</v>
      </c>
      <c r="M38">
        <f>IF(ISNA(VLOOKUP(A38,Sheet6!$B$2:$D$74,2,FALSE)),"",VLOOKUP(A38,Sheet6!$B$2:$D$74,2,FALSE))</f>
        <v>18</v>
      </c>
      <c r="N38">
        <f>IF(ISNA(VLOOKUP(A38,Sheet7!$B$2:$D$82,2,FALSE)),"",VLOOKUP(A38,Sheet7!$B$2:$D$82,2,FALSE))</f>
        <v>14</v>
      </c>
    </row>
    <row r="39" spans="1:14" x14ac:dyDescent="0.2">
      <c r="A39" t="s">
        <v>73</v>
      </c>
      <c r="B39" t="str">
        <f t="shared" si="0"/>
        <v>Kiefer 2003</v>
      </c>
      <c r="C39">
        <f t="shared" si="2"/>
        <v>17</v>
      </c>
      <c r="D39">
        <v>1</v>
      </c>
      <c r="E39" t="str">
        <f t="shared" si="1"/>
        <v>Placebo</v>
      </c>
      <c r="F39">
        <f>IF(E39="Placebo",1,IF(E39="Naltrexone",2,IF(E39="Acamprosate",3,4)))</f>
        <v>1</v>
      </c>
      <c r="G39">
        <v>1</v>
      </c>
      <c r="H39">
        <v>4</v>
      </c>
      <c r="I39">
        <f>IF(ISNA(VLOOKUP(A39,Sheet5!$B$2:$D$32,3,FALSE)),"",VLOOKUP(A39,Sheet5!$B$2:$D$32,3,FALSE))</f>
        <v>40</v>
      </c>
      <c r="J39">
        <f>IF(ISNA(VLOOKUP(A39,Sheet6!$B$2:$D$74,3,FALSE)),"",VLOOKUP(A39,Sheet6!$B$2:$D$74,3,FALSE))</f>
        <v>40</v>
      </c>
      <c r="K39">
        <f>IF(ISNA(VLOOKUP(A39,Sheet7!$B$2:$D$82,3,FALSE)),"",VLOOKUP(A39,Sheet7!$B$2:$D$82,3,FALSE))</f>
        <v>40</v>
      </c>
      <c r="L39">
        <f>IF(ISNA(VLOOKUP(A39,Sheet5!$B$2:$D$32,2,FALSE)),"",VLOOKUP(A39,Sheet5!$B$2:$D$32,2,FALSE))</f>
        <v>30</v>
      </c>
      <c r="M39">
        <f>IF(ISNA(VLOOKUP(A39,Sheet6!$B$2:$D$74,2,FALSE)),"",VLOOKUP(A39,Sheet6!$B$2:$D$74,2,FALSE))</f>
        <v>37</v>
      </c>
      <c r="N39">
        <f>IF(ISNA(VLOOKUP(A39,Sheet7!$B$2:$D$82,2,FALSE)),"",VLOOKUP(A39,Sheet7!$B$2:$D$82,2,FALSE))</f>
        <v>30</v>
      </c>
    </row>
    <row r="40" spans="1:14" x14ac:dyDescent="0.2">
      <c r="A40" t="s">
        <v>145</v>
      </c>
      <c r="B40" t="str">
        <f t="shared" si="0"/>
        <v>Knox 1999</v>
      </c>
      <c r="C40">
        <f t="shared" si="2"/>
        <v>18</v>
      </c>
      <c r="D40">
        <v>2</v>
      </c>
      <c r="E40" t="str">
        <f t="shared" si="1"/>
        <v>Naltrexone</v>
      </c>
      <c r="F40">
        <f>IF(E40="Placebo",1,IF(E40="Naltrexone",2,IF(E40="Acamprosate",3,4)))</f>
        <v>2</v>
      </c>
      <c r="G40">
        <v>1</v>
      </c>
      <c r="H40">
        <v>2</v>
      </c>
      <c r="I40" t="str">
        <f>IF(ISNA(VLOOKUP(A40,Sheet5!$B$2:$D$32,3,FALSE)),"",VLOOKUP(A40,Sheet5!$B$2:$D$32,3,FALSE))</f>
        <v/>
      </c>
      <c r="J40" t="str">
        <f>IF(ISNA(VLOOKUP(A40,Sheet6!$B$2:$D$74,3,FALSE)),"",VLOOKUP(A40,Sheet6!$B$2:$D$74,3,FALSE))</f>
        <v/>
      </c>
      <c r="K40">
        <f>IF(ISNA(VLOOKUP(A40,Sheet7!$B$2:$D$82,3,FALSE)),"",VLOOKUP(A40,Sheet7!$B$2:$D$82,3,FALSE))</f>
        <v>31</v>
      </c>
      <c r="L40" t="str">
        <f>IF(ISNA(VLOOKUP(A40,Sheet5!$B$2:$D$32,2,FALSE)),"",VLOOKUP(A40,Sheet5!$B$2:$D$32,2,FALSE))</f>
        <v/>
      </c>
      <c r="M40" t="str">
        <f>IF(ISNA(VLOOKUP(A40,Sheet6!$B$2:$D$74,2,FALSE)),"",VLOOKUP(A40,Sheet6!$B$2:$D$74,2,FALSE))</f>
        <v/>
      </c>
      <c r="N40">
        <f>IF(ISNA(VLOOKUP(A40,Sheet7!$B$2:$D$82,2,FALSE)),"",VLOOKUP(A40,Sheet7!$B$2:$D$82,2,FALSE))</f>
        <v>15</v>
      </c>
    </row>
    <row r="41" spans="1:14" x14ac:dyDescent="0.2">
      <c r="A41" t="s">
        <v>144</v>
      </c>
      <c r="B41" t="str">
        <f t="shared" si="0"/>
        <v>Knox 1999</v>
      </c>
      <c r="C41">
        <f t="shared" si="2"/>
        <v>18</v>
      </c>
      <c r="D41">
        <v>1</v>
      </c>
      <c r="E41" t="str">
        <f t="shared" si="1"/>
        <v>Placebo</v>
      </c>
      <c r="F41">
        <f>IF(E41="Placebo",1,IF(E41="Naltrexone",2,IF(E41="Acamprosate",3,4)))</f>
        <v>1</v>
      </c>
      <c r="G41">
        <v>1</v>
      </c>
      <c r="H41">
        <v>2</v>
      </c>
      <c r="I41" t="str">
        <f>IF(ISNA(VLOOKUP(A41,Sheet5!$B$2:$D$32,3,FALSE)),"",VLOOKUP(A41,Sheet5!$B$2:$D$32,3,FALSE))</f>
        <v/>
      </c>
      <c r="J41" t="str">
        <f>IF(ISNA(VLOOKUP(A41,Sheet6!$B$2:$D$74,3,FALSE)),"",VLOOKUP(A41,Sheet6!$B$2:$D$74,3,FALSE))</f>
        <v/>
      </c>
      <c r="K41">
        <f>IF(ISNA(VLOOKUP(A41,Sheet7!$B$2:$D$82,3,FALSE)),"",VLOOKUP(A41,Sheet7!$B$2:$D$82,3,FALSE))</f>
        <v>32</v>
      </c>
      <c r="L41" t="str">
        <f>IF(ISNA(VLOOKUP(A41,Sheet5!$B$2:$D$32,2,FALSE)),"",VLOOKUP(A41,Sheet5!$B$2:$D$32,2,FALSE))</f>
        <v/>
      </c>
      <c r="M41" t="str">
        <f>IF(ISNA(VLOOKUP(A41,Sheet6!$B$2:$D$74,2,FALSE)),"",VLOOKUP(A41,Sheet6!$B$2:$D$74,2,FALSE))</f>
        <v/>
      </c>
      <c r="N41">
        <f>IF(ISNA(VLOOKUP(A41,Sheet7!$B$2:$D$82,2,FALSE)),"",VLOOKUP(A41,Sheet7!$B$2:$D$82,2,FALSE))</f>
        <v>18</v>
      </c>
    </row>
    <row r="42" spans="1:14" x14ac:dyDescent="0.2">
      <c r="A42" t="s">
        <v>109</v>
      </c>
      <c r="B42" t="str">
        <f t="shared" si="0"/>
        <v>Kranzler 2000</v>
      </c>
      <c r="C42">
        <f t="shared" si="2"/>
        <v>19</v>
      </c>
      <c r="D42">
        <v>2</v>
      </c>
      <c r="E42" t="str">
        <f t="shared" si="1"/>
        <v>Naltrexone</v>
      </c>
      <c r="F42">
        <f>IF(E42="Placebo",1,IF(E42="Naltrexone",2,IF(E42="Acamprosate",3,4)))</f>
        <v>2</v>
      </c>
      <c r="G42">
        <v>1</v>
      </c>
      <c r="H42">
        <v>2</v>
      </c>
      <c r="I42" t="str">
        <f>IF(ISNA(VLOOKUP(A42,Sheet5!$B$2:$D$32,3,FALSE)),"",VLOOKUP(A42,Sheet5!$B$2:$D$32,3,FALSE))</f>
        <v/>
      </c>
      <c r="J42">
        <f>IF(ISNA(VLOOKUP(A42,Sheet6!$B$2:$D$74,3,FALSE)),"",VLOOKUP(A42,Sheet6!$B$2:$D$74,3,FALSE))</f>
        <v>61</v>
      </c>
      <c r="K42">
        <f>IF(ISNA(VLOOKUP(A42,Sheet7!$B$2:$D$82,3,FALSE)),"",VLOOKUP(A42,Sheet7!$B$2:$D$82,3,FALSE))</f>
        <v>61</v>
      </c>
      <c r="L42" t="str">
        <f>IF(ISNA(VLOOKUP(A42,Sheet5!$B$2:$D$32,2,FALSE)),"",VLOOKUP(A42,Sheet5!$B$2:$D$32,2,FALSE))</f>
        <v/>
      </c>
      <c r="M42">
        <f>IF(ISNA(VLOOKUP(A42,Sheet6!$B$2:$D$74,2,FALSE)),"",VLOOKUP(A42,Sheet6!$B$2:$D$74,2,FALSE))</f>
        <v>43</v>
      </c>
      <c r="N42">
        <f>IF(ISNA(VLOOKUP(A42,Sheet7!$B$2:$D$82,2,FALSE)),"",VLOOKUP(A42,Sheet7!$B$2:$D$82,2,FALSE))</f>
        <v>25</v>
      </c>
    </row>
    <row r="43" spans="1:14" x14ac:dyDescent="0.2">
      <c r="A43" t="s">
        <v>108</v>
      </c>
      <c r="B43" t="str">
        <f t="shared" si="0"/>
        <v>Kranzler 2000</v>
      </c>
      <c r="C43">
        <f t="shared" si="2"/>
        <v>19</v>
      </c>
      <c r="D43">
        <v>1</v>
      </c>
      <c r="E43" t="str">
        <f t="shared" si="1"/>
        <v>Placebo</v>
      </c>
      <c r="F43">
        <f>IF(E43="Placebo",1,IF(E43="Naltrexone",2,IF(E43="Acamprosate",3,4)))</f>
        <v>1</v>
      </c>
      <c r="G43">
        <v>1</v>
      </c>
      <c r="H43">
        <v>2</v>
      </c>
      <c r="I43" t="str">
        <f>IF(ISNA(VLOOKUP(A43,Sheet5!$B$2:$D$32,3,FALSE)),"",VLOOKUP(A43,Sheet5!$B$2:$D$32,3,FALSE))</f>
        <v/>
      </c>
      <c r="J43">
        <f>IF(ISNA(VLOOKUP(A43,Sheet6!$B$2:$D$74,3,FALSE)),"",VLOOKUP(A43,Sheet6!$B$2:$D$74,3,FALSE))</f>
        <v>63</v>
      </c>
      <c r="K43">
        <f>IF(ISNA(VLOOKUP(A43,Sheet7!$B$2:$D$82,3,FALSE)),"",VLOOKUP(A43,Sheet7!$B$2:$D$82,3,FALSE))</f>
        <v>63</v>
      </c>
      <c r="L43" t="str">
        <f>IF(ISNA(VLOOKUP(A43,Sheet5!$B$2:$D$32,2,FALSE)),"",VLOOKUP(A43,Sheet5!$B$2:$D$32,2,FALSE))</f>
        <v/>
      </c>
      <c r="M43">
        <f>IF(ISNA(VLOOKUP(A43,Sheet6!$B$2:$D$74,2,FALSE)),"",VLOOKUP(A43,Sheet6!$B$2:$D$74,2,FALSE))</f>
        <v>41</v>
      </c>
      <c r="N43">
        <f>IF(ISNA(VLOOKUP(A43,Sheet7!$B$2:$D$82,2,FALSE)),"",VLOOKUP(A43,Sheet7!$B$2:$D$82,2,FALSE))</f>
        <v>13</v>
      </c>
    </row>
    <row r="44" spans="1:14" x14ac:dyDescent="0.2">
      <c r="A44" t="s">
        <v>111</v>
      </c>
      <c r="B44" t="str">
        <f t="shared" si="0"/>
        <v>Ladewig 1993</v>
      </c>
      <c r="C44">
        <f t="shared" si="2"/>
        <v>20</v>
      </c>
      <c r="D44">
        <v>2</v>
      </c>
      <c r="E44" t="str">
        <f t="shared" si="1"/>
        <v>Acamprosate</v>
      </c>
      <c r="F44">
        <f>IF(E44="Placebo",1,IF(E44="Naltrexone",2,IF(E44="Acamprosate",3,4)))</f>
        <v>3</v>
      </c>
      <c r="G44">
        <v>1</v>
      </c>
      <c r="H44">
        <v>2</v>
      </c>
      <c r="I44" t="str">
        <f>IF(ISNA(VLOOKUP(A44,Sheet5!$B$2:$D$32,3,FALSE)),"",VLOOKUP(A44,Sheet5!$B$2:$D$32,3,FALSE))</f>
        <v/>
      </c>
      <c r="J44">
        <f>IF(ISNA(VLOOKUP(A44,Sheet6!$B$2:$D$74,3,FALSE)),"",VLOOKUP(A44,Sheet6!$B$2:$D$74,3,FALSE))</f>
        <v>29</v>
      </c>
      <c r="K44">
        <f>IF(ISNA(VLOOKUP(A44,Sheet7!$B$2:$D$82,3,FALSE)),"",VLOOKUP(A44,Sheet7!$B$2:$D$82,3,FALSE))</f>
        <v>29</v>
      </c>
      <c r="L44" t="str">
        <f>IF(ISNA(VLOOKUP(A44,Sheet5!$B$2:$D$32,2,FALSE)),"",VLOOKUP(A44,Sheet5!$B$2:$D$32,2,FALSE))</f>
        <v/>
      </c>
      <c r="M44">
        <f>IF(ISNA(VLOOKUP(A44,Sheet6!$B$2:$D$74,2,FALSE)),"",VLOOKUP(A44,Sheet6!$B$2:$D$74,2,FALSE))</f>
        <v>17</v>
      </c>
      <c r="N44">
        <f>IF(ISNA(VLOOKUP(A44,Sheet7!$B$2:$D$82,2,FALSE)),"",VLOOKUP(A44,Sheet7!$B$2:$D$82,2,FALSE))</f>
        <v>10</v>
      </c>
    </row>
    <row r="45" spans="1:14" x14ac:dyDescent="0.2">
      <c r="A45" t="s">
        <v>110</v>
      </c>
      <c r="B45" t="str">
        <f t="shared" si="0"/>
        <v>Ladewig 1993</v>
      </c>
      <c r="C45">
        <f t="shared" si="2"/>
        <v>20</v>
      </c>
      <c r="D45">
        <v>1</v>
      </c>
      <c r="E45" t="str">
        <f t="shared" si="1"/>
        <v>Placebo</v>
      </c>
      <c r="F45">
        <f>IF(E45="Placebo",1,IF(E45="Naltrexone",2,IF(E45="Acamprosate",3,4)))</f>
        <v>1</v>
      </c>
      <c r="G45">
        <v>1</v>
      </c>
      <c r="H45">
        <v>2</v>
      </c>
      <c r="I45" t="str">
        <f>IF(ISNA(VLOOKUP(A45,Sheet5!$B$2:$D$32,3,FALSE)),"",VLOOKUP(A45,Sheet5!$B$2:$D$32,3,FALSE))</f>
        <v/>
      </c>
      <c r="J45">
        <f>IF(ISNA(VLOOKUP(A45,Sheet6!$B$2:$D$74,3,FALSE)),"",VLOOKUP(A45,Sheet6!$B$2:$D$74,3,FALSE))</f>
        <v>32</v>
      </c>
      <c r="K45">
        <f>IF(ISNA(VLOOKUP(A45,Sheet7!$B$2:$D$82,3,FALSE)),"",VLOOKUP(A45,Sheet7!$B$2:$D$82,3,FALSE))</f>
        <v>32</v>
      </c>
      <c r="L45" t="str">
        <f>IF(ISNA(VLOOKUP(A45,Sheet5!$B$2:$D$32,2,FALSE)),"",VLOOKUP(A45,Sheet5!$B$2:$D$32,2,FALSE))</f>
        <v/>
      </c>
      <c r="M45">
        <f>IF(ISNA(VLOOKUP(A45,Sheet6!$B$2:$D$74,2,FALSE)),"",VLOOKUP(A45,Sheet6!$B$2:$D$74,2,FALSE))</f>
        <v>25</v>
      </c>
      <c r="N45">
        <f>IF(ISNA(VLOOKUP(A45,Sheet7!$B$2:$D$82,2,FALSE)),"",VLOOKUP(A45,Sheet7!$B$2:$D$82,2,FALSE))</f>
        <v>11</v>
      </c>
    </row>
    <row r="46" spans="1:14" x14ac:dyDescent="0.2">
      <c r="A46" t="s">
        <v>78</v>
      </c>
      <c r="B46" t="str">
        <f t="shared" si="0"/>
        <v>Latt 2002</v>
      </c>
      <c r="C46">
        <f t="shared" si="2"/>
        <v>21</v>
      </c>
      <c r="D46">
        <v>2</v>
      </c>
      <c r="E46" t="str">
        <f t="shared" si="1"/>
        <v>Naltrexone</v>
      </c>
      <c r="F46">
        <f>IF(E46="Placebo",1,IF(E46="Naltrexone",2,IF(E46="Acamprosate",3,4)))</f>
        <v>2</v>
      </c>
      <c r="G46">
        <v>1</v>
      </c>
      <c r="H46">
        <v>2</v>
      </c>
      <c r="I46">
        <f>IF(ISNA(VLOOKUP(A46,Sheet5!$B$2:$D$32,3,FALSE)),"",VLOOKUP(A46,Sheet5!$B$2:$D$32,3,FALSE))</f>
        <v>56</v>
      </c>
      <c r="J46" t="str">
        <f>IF(ISNA(VLOOKUP(A46,Sheet6!$B$2:$D$74,3,FALSE)),"",VLOOKUP(A46,Sheet6!$B$2:$D$74,3,FALSE))</f>
        <v/>
      </c>
      <c r="K46">
        <f>IF(ISNA(VLOOKUP(A46,Sheet7!$B$2:$D$82,3,FALSE)),"",VLOOKUP(A46,Sheet7!$B$2:$D$82,3,FALSE))</f>
        <v>56</v>
      </c>
      <c r="L46">
        <f>IF(ISNA(VLOOKUP(A46,Sheet5!$B$2:$D$32,2,FALSE)),"",VLOOKUP(A46,Sheet5!$B$2:$D$32,2,FALSE))</f>
        <v>19</v>
      </c>
      <c r="M46" t="str">
        <f>IF(ISNA(VLOOKUP(A46,Sheet6!$B$2:$D$74,2,FALSE)),"",VLOOKUP(A46,Sheet6!$B$2:$D$74,2,FALSE))</f>
        <v/>
      </c>
      <c r="N46">
        <f>IF(ISNA(VLOOKUP(A46,Sheet7!$B$2:$D$82,2,FALSE)),"",VLOOKUP(A46,Sheet7!$B$2:$D$82,2,FALSE))</f>
        <v>23</v>
      </c>
    </row>
    <row r="47" spans="1:14" x14ac:dyDescent="0.2">
      <c r="A47" t="s">
        <v>77</v>
      </c>
      <c r="B47" t="str">
        <f t="shared" si="0"/>
        <v>Latt 2002</v>
      </c>
      <c r="C47">
        <f t="shared" si="2"/>
        <v>21</v>
      </c>
      <c r="D47">
        <v>1</v>
      </c>
      <c r="E47" t="str">
        <f t="shared" si="1"/>
        <v>Placebo</v>
      </c>
      <c r="F47">
        <f>IF(E47="Placebo",1,IF(E47="Naltrexone",2,IF(E47="Acamprosate",3,4)))</f>
        <v>1</v>
      </c>
      <c r="G47">
        <v>1</v>
      </c>
      <c r="H47">
        <v>2</v>
      </c>
      <c r="I47">
        <f>IF(ISNA(VLOOKUP(A47,Sheet5!$B$2:$D$32,3,FALSE)),"",VLOOKUP(A47,Sheet5!$B$2:$D$32,3,FALSE))</f>
        <v>51</v>
      </c>
      <c r="J47" t="str">
        <f>IF(ISNA(VLOOKUP(A47,Sheet6!$B$2:$D$74,3,FALSE)),"",VLOOKUP(A47,Sheet6!$B$2:$D$74,3,FALSE))</f>
        <v/>
      </c>
      <c r="K47">
        <f>IF(ISNA(VLOOKUP(A47,Sheet7!$B$2:$D$82,3,FALSE)),"",VLOOKUP(A47,Sheet7!$B$2:$D$82,3,FALSE))</f>
        <v>51</v>
      </c>
      <c r="L47">
        <f>IF(ISNA(VLOOKUP(A47,Sheet5!$B$2:$D$32,2,FALSE)),"",VLOOKUP(A47,Sheet5!$B$2:$D$32,2,FALSE))</f>
        <v>27</v>
      </c>
      <c r="M47" t="str">
        <f>IF(ISNA(VLOOKUP(A47,Sheet6!$B$2:$D$74,2,FALSE)),"",VLOOKUP(A47,Sheet6!$B$2:$D$74,2,FALSE))</f>
        <v/>
      </c>
      <c r="N47">
        <f>IF(ISNA(VLOOKUP(A47,Sheet7!$B$2:$D$82,2,FALSE)),"",VLOOKUP(A47,Sheet7!$B$2:$D$82,2,FALSE))</f>
        <v>17</v>
      </c>
    </row>
    <row r="48" spans="1:14" x14ac:dyDescent="0.2">
      <c r="A48" t="s">
        <v>113</v>
      </c>
      <c r="B48" t="str">
        <f t="shared" si="0"/>
        <v>Lee 2001</v>
      </c>
      <c r="C48">
        <f t="shared" si="2"/>
        <v>22</v>
      </c>
      <c r="D48">
        <v>2</v>
      </c>
      <c r="E48" t="str">
        <f t="shared" si="1"/>
        <v>Naltrexone</v>
      </c>
      <c r="F48">
        <f>IF(E48="Placebo",1,IF(E48="Naltrexone",2,IF(E48="Acamprosate",3,4)))</f>
        <v>2</v>
      </c>
      <c r="G48">
        <v>1</v>
      </c>
      <c r="H48">
        <v>2</v>
      </c>
      <c r="I48" t="str">
        <f>IF(ISNA(VLOOKUP(A48,Sheet5!$B$2:$D$32,3,FALSE)),"",VLOOKUP(A48,Sheet5!$B$2:$D$32,3,FALSE))</f>
        <v/>
      </c>
      <c r="J48">
        <f>IF(ISNA(VLOOKUP(A48,Sheet6!$B$2:$D$74,3,FALSE)),"",VLOOKUP(A48,Sheet6!$B$2:$D$74,3,FALSE))</f>
        <v>35</v>
      </c>
      <c r="K48">
        <f>IF(ISNA(VLOOKUP(A48,Sheet7!$B$2:$D$82,3,FALSE)),"",VLOOKUP(A48,Sheet7!$B$2:$D$82,3,FALSE))</f>
        <v>35</v>
      </c>
      <c r="L48" t="str">
        <f>IF(ISNA(VLOOKUP(A48,Sheet5!$B$2:$D$32,2,FALSE)),"",VLOOKUP(A48,Sheet5!$B$2:$D$32,2,FALSE))</f>
        <v/>
      </c>
      <c r="M48">
        <f>IF(ISNA(VLOOKUP(A48,Sheet6!$B$2:$D$74,2,FALSE)),"",VLOOKUP(A48,Sheet6!$B$2:$D$74,2,FALSE))</f>
        <v>19</v>
      </c>
      <c r="N48">
        <f>IF(ISNA(VLOOKUP(A48,Sheet7!$B$2:$D$82,2,FALSE)),"",VLOOKUP(A48,Sheet7!$B$2:$D$82,2,FALSE))</f>
        <v>21</v>
      </c>
    </row>
    <row r="49" spans="1:14" x14ac:dyDescent="0.2">
      <c r="A49" t="s">
        <v>112</v>
      </c>
      <c r="B49" t="str">
        <f t="shared" si="0"/>
        <v>Lee 2001</v>
      </c>
      <c r="C49">
        <f t="shared" si="2"/>
        <v>22</v>
      </c>
      <c r="D49">
        <v>1</v>
      </c>
      <c r="E49" t="str">
        <f t="shared" si="1"/>
        <v>Placebo</v>
      </c>
      <c r="F49">
        <f>IF(E49="Placebo",1,IF(E49="Naltrexone",2,IF(E49="Acamprosate",3,4)))</f>
        <v>1</v>
      </c>
      <c r="G49">
        <v>1</v>
      </c>
      <c r="H49">
        <v>2</v>
      </c>
      <c r="I49" t="str">
        <f>IF(ISNA(VLOOKUP(A49,Sheet5!$B$2:$D$32,3,FALSE)),"",VLOOKUP(A49,Sheet5!$B$2:$D$32,3,FALSE))</f>
        <v/>
      </c>
      <c r="J49">
        <f>IF(ISNA(VLOOKUP(A49,Sheet6!$B$2:$D$74,3,FALSE)),"",VLOOKUP(A49,Sheet6!$B$2:$D$74,3,FALSE))</f>
        <v>18</v>
      </c>
      <c r="K49">
        <f>IF(ISNA(VLOOKUP(A49,Sheet7!$B$2:$D$82,3,FALSE)),"",VLOOKUP(A49,Sheet7!$B$2:$D$82,3,FALSE))</f>
        <v>18</v>
      </c>
      <c r="L49" t="str">
        <f>IF(ISNA(VLOOKUP(A49,Sheet5!$B$2:$D$32,2,FALSE)),"",VLOOKUP(A49,Sheet5!$B$2:$D$32,2,FALSE))</f>
        <v/>
      </c>
      <c r="M49">
        <f>IF(ISNA(VLOOKUP(A49,Sheet6!$B$2:$D$74,2,FALSE)),"",VLOOKUP(A49,Sheet6!$B$2:$D$74,2,FALSE))</f>
        <v>11</v>
      </c>
      <c r="N49">
        <f>IF(ISNA(VLOOKUP(A49,Sheet7!$B$2:$D$82,2,FALSE)),"",VLOOKUP(A49,Sheet7!$B$2:$D$82,2,FALSE))</f>
        <v>14</v>
      </c>
    </row>
    <row r="50" spans="1:14" x14ac:dyDescent="0.2">
      <c r="A50" t="s">
        <v>115</v>
      </c>
      <c r="B50" t="str">
        <f t="shared" si="0"/>
        <v>Lhuintre 1985</v>
      </c>
      <c r="C50">
        <f t="shared" si="2"/>
        <v>23</v>
      </c>
      <c r="D50">
        <v>2</v>
      </c>
      <c r="E50" t="str">
        <f t="shared" si="1"/>
        <v>Acamprosate</v>
      </c>
      <c r="F50">
        <f>IF(E50="Placebo",1,IF(E50="Naltrexone",2,IF(E50="Acamprosate",3,4)))</f>
        <v>3</v>
      </c>
      <c r="G50">
        <v>1</v>
      </c>
      <c r="H50">
        <v>2</v>
      </c>
      <c r="I50" t="str">
        <f>IF(ISNA(VLOOKUP(A50,Sheet5!$B$2:$D$32,3,FALSE)),"",VLOOKUP(A50,Sheet5!$B$2:$D$32,3,FALSE))</f>
        <v/>
      </c>
      <c r="J50">
        <f>IF(ISNA(VLOOKUP(A50,Sheet6!$B$2:$D$74,3,FALSE)),"",VLOOKUP(A50,Sheet6!$B$2:$D$74,3,FALSE))</f>
        <v>42</v>
      </c>
      <c r="K50">
        <f>IF(ISNA(VLOOKUP(A50,Sheet7!$B$2:$D$82,3,FALSE)),"",VLOOKUP(A50,Sheet7!$B$2:$D$82,3,FALSE))</f>
        <v>33</v>
      </c>
      <c r="L50" t="str">
        <f>IF(ISNA(VLOOKUP(A50,Sheet5!$B$2:$D$32,2,FALSE)),"",VLOOKUP(A50,Sheet5!$B$2:$D$32,2,FALSE))</f>
        <v/>
      </c>
      <c r="M50">
        <f>IF(ISNA(VLOOKUP(A50,Sheet6!$B$2:$D$74,2,FALSE)),"",VLOOKUP(A50,Sheet6!$B$2:$D$74,2,FALSE))</f>
        <v>22</v>
      </c>
      <c r="N50">
        <f>IF(ISNA(VLOOKUP(A50,Sheet7!$B$2:$D$82,2,FALSE)),"",VLOOKUP(A50,Sheet7!$B$2:$D$82,2,FALSE))</f>
        <v>9</v>
      </c>
    </row>
    <row r="51" spans="1:14" x14ac:dyDescent="0.2">
      <c r="A51" t="s">
        <v>114</v>
      </c>
      <c r="B51" t="str">
        <f t="shared" si="0"/>
        <v>Lhuintre 1985</v>
      </c>
      <c r="C51">
        <f t="shared" si="2"/>
        <v>23</v>
      </c>
      <c r="D51">
        <v>1</v>
      </c>
      <c r="E51" t="str">
        <f t="shared" si="1"/>
        <v>Placebo</v>
      </c>
      <c r="F51">
        <f>IF(E51="Placebo",1,IF(E51="Naltrexone",2,IF(E51="Acamprosate",3,4)))</f>
        <v>1</v>
      </c>
      <c r="G51">
        <v>1</v>
      </c>
      <c r="H51">
        <v>2</v>
      </c>
      <c r="I51" t="str">
        <f>IF(ISNA(VLOOKUP(A51,Sheet5!$B$2:$D$32,3,FALSE)),"",VLOOKUP(A51,Sheet5!$B$2:$D$32,3,FALSE))</f>
        <v/>
      </c>
      <c r="J51">
        <f>IF(ISNA(VLOOKUP(A51,Sheet6!$B$2:$D$74,3,FALSE)),"",VLOOKUP(A51,Sheet6!$B$2:$D$74,3,FALSE))</f>
        <v>43</v>
      </c>
      <c r="K51">
        <f>IF(ISNA(VLOOKUP(A51,Sheet7!$B$2:$D$82,3,FALSE)),"",VLOOKUP(A51,Sheet7!$B$2:$D$82,3,FALSE))</f>
        <v>37</v>
      </c>
      <c r="L51" t="str">
        <f>IF(ISNA(VLOOKUP(A51,Sheet5!$B$2:$D$32,2,FALSE)),"",VLOOKUP(A51,Sheet5!$B$2:$D$32,2,FALSE))</f>
        <v/>
      </c>
      <c r="M51">
        <f>IF(ISNA(VLOOKUP(A51,Sheet6!$B$2:$D$74,2,FALSE)),"",VLOOKUP(A51,Sheet6!$B$2:$D$74,2,FALSE))</f>
        <v>31</v>
      </c>
      <c r="N51">
        <f>IF(ISNA(VLOOKUP(A51,Sheet7!$B$2:$D$82,2,FALSE)),"",VLOOKUP(A51,Sheet7!$B$2:$D$82,2,FALSE))</f>
        <v>6</v>
      </c>
    </row>
    <row r="52" spans="1:14" x14ac:dyDescent="0.2">
      <c r="A52" t="s">
        <v>117</v>
      </c>
      <c r="B52" t="str">
        <f t="shared" si="0"/>
        <v>Lhuintre 1990</v>
      </c>
      <c r="C52">
        <f t="shared" si="2"/>
        <v>24</v>
      </c>
      <c r="D52">
        <v>2</v>
      </c>
      <c r="E52" t="str">
        <f t="shared" si="1"/>
        <v>Acamprosate</v>
      </c>
      <c r="F52">
        <f>IF(E52="Placebo",1,IF(E52="Naltrexone",2,IF(E52="Acamprosate",3,4)))</f>
        <v>3</v>
      </c>
      <c r="G52">
        <v>1</v>
      </c>
      <c r="H52">
        <v>2</v>
      </c>
      <c r="I52" t="str">
        <f>IF(ISNA(VLOOKUP(A52,Sheet5!$B$2:$D$32,3,FALSE)),"",VLOOKUP(A52,Sheet5!$B$2:$D$32,3,FALSE))</f>
        <v/>
      </c>
      <c r="J52">
        <f>IF(ISNA(VLOOKUP(A52,Sheet6!$B$2:$D$74,3,FALSE)),"",VLOOKUP(A52,Sheet6!$B$2:$D$74,3,FALSE))</f>
        <v>279</v>
      </c>
      <c r="K52">
        <f>IF(ISNA(VLOOKUP(A52,Sheet7!$B$2:$D$82,3,FALSE)),"",VLOOKUP(A52,Sheet7!$B$2:$D$82,3,FALSE))</f>
        <v>279</v>
      </c>
      <c r="L52" t="str">
        <f>IF(ISNA(VLOOKUP(A52,Sheet5!$B$2:$D$32,2,FALSE)),"",VLOOKUP(A52,Sheet5!$B$2:$D$32,2,FALSE))</f>
        <v/>
      </c>
      <c r="M52">
        <f>IF(ISNA(VLOOKUP(A52,Sheet6!$B$2:$D$74,2,FALSE)),"",VLOOKUP(A52,Sheet6!$B$2:$D$74,2,FALSE))</f>
        <v>208</v>
      </c>
      <c r="N52">
        <f>IF(ISNA(VLOOKUP(A52,Sheet7!$B$2:$D$82,2,FALSE)),"",VLOOKUP(A52,Sheet7!$B$2:$D$82,2,FALSE))</f>
        <v>104</v>
      </c>
    </row>
    <row r="53" spans="1:14" x14ac:dyDescent="0.2">
      <c r="A53" t="s">
        <v>116</v>
      </c>
      <c r="B53" t="str">
        <f t="shared" si="0"/>
        <v>Lhuintre 1990</v>
      </c>
      <c r="C53">
        <f t="shared" si="2"/>
        <v>24</v>
      </c>
      <c r="D53">
        <v>1</v>
      </c>
      <c r="E53" t="str">
        <f t="shared" si="1"/>
        <v>Placebo</v>
      </c>
      <c r="F53">
        <f>IF(E53="Placebo",1,IF(E53="Naltrexone",2,IF(E53="Acamprosate",3,4)))</f>
        <v>1</v>
      </c>
      <c r="G53">
        <v>1</v>
      </c>
      <c r="H53">
        <v>2</v>
      </c>
      <c r="I53" t="str">
        <f>IF(ISNA(VLOOKUP(A53,Sheet5!$B$2:$D$32,3,FALSE)),"",VLOOKUP(A53,Sheet5!$B$2:$D$32,3,FALSE))</f>
        <v/>
      </c>
      <c r="J53">
        <f>IF(ISNA(VLOOKUP(A53,Sheet6!$B$2:$D$74,3,FALSE)),"",VLOOKUP(A53,Sheet6!$B$2:$D$74,3,FALSE))</f>
        <v>291</v>
      </c>
      <c r="K53">
        <f>IF(ISNA(VLOOKUP(A53,Sheet7!$B$2:$D$82,3,FALSE)),"",VLOOKUP(A53,Sheet7!$B$2:$D$82,3,FALSE))</f>
        <v>290</v>
      </c>
      <c r="L53" t="str">
        <f>IF(ISNA(VLOOKUP(A53,Sheet5!$B$2:$D$32,2,FALSE)),"",VLOOKUP(A53,Sheet5!$B$2:$D$32,2,FALSE))</f>
        <v/>
      </c>
      <c r="M53">
        <f>IF(ISNA(VLOOKUP(A53,Sheet6!$B$2:$D$74,2,FALSE)),"",VLOOKUP(A53,Sheet6!$B$2:$D$74,2,FALSE))</f>
        <v>245</v>
      </c>
      <c r="N53">
        <f>IF(ISNA(VLOOKUP(A53,Sheet7!$B$2:$D$82,2,FALSE)),"",VLOOKUP(A53,Sheet7!$B$2:$D$82,2,FALSE))</f>
        <v>109</v>
      </c>
    </row>
    <row r="54" spans="1:14" x14ac:dyDescent="0.2">
      <c r="A54" t="s">
        <v>80</v>
      </c>
      <c r="B54" t="str">
        <f t="shared" si="0"/>
        <v>Mason 2006</v>
      </c>
      <c r="C54">
        <f t="shared" si="2"/>
        <v>25</v>
      </c>
      <c r="D54">
        <v>2</v>
      </c>
      <c r="E54" t="str">
        <f t="shared" si="1"/>
        <v>Acamprosate</v>
      </c>
      <c r="F54">
        <f>IF(E54="Placebo",1,IF(E54="Naltrexone",2,IF(E54="Acamprosate",3,4)))</f>
        <v>3</v>
      </c>
      <c r="G54">
        <v>1</v>
      </c>
      <c r="H54">
        <v>2</v>
      </c>
      <c r="I54">
        <f>IF(ISNA(VLOOKUP(A54,Sheet5!$B$2:$D$32,3,FALSE)),"",VLOOKUP(A54,Sheet5!$B$2:$D$32,3,FALSE))</f>
        <v>341</v>
      </c>
      <c r="J54">
        <f>IF(ISNA(VLOOKUP(A54,Sheet6!$B$2:$D$74,3,FALSE)),"",VLOOKUP(A54,Sheet6!$B$2:$D$74,3,FALSE))</f>
        <v>341</v>
      </c>
      <c r="K54">
        <f>IF(ISNA(VLOOKUP(A54,Sheet7!$B$2:$D$82,3,FALSE)),"",VLOOKUP(A54,Sheet7!$B$2:$D$82,3,FALSE))</f>
        <v>335</v>
      </c>
      <c r="L54">
        <f>IF(ISNA(VLOOKUP(A54,Sheet5!$B$2:$D$32,2,FALSE)),"",VLOOKUP(A54,Sheet5!$B$2:$D$32,2,FALSE))</f>
        <v>143</v>
      </c>
      <c r="M54">
        <f>IF(ISNA(VLOOKUP(A54,Sheet6!$B$2:$D$74,2,FALSE)),"",VLOOKUP(A54,Sheet6!$B$2:$D$74,2,FALSE))</f>
        <v>328</v>
      </c>
      <c r="N54">
        <f>IF(ISNA(VLOOKUP(A54,Sheet7!$B$2:$D$82,2,FALSE)),"",VLOOKUP(A54,Sheet7!$B$2:$D$82,2,FALSE))</f>
        <v>186</v>
      </c>
    </row>
    <row r="55" spans="1:14" x14ac:dyDescent="0.2">
      <c r="A55" t="s">
        <v>79</v>
      </c>
      <c r="B55" t="str">
        <f t="shared" si="0"/>
        <v>Mason 2006</v>
      </c>
      <c r="C55">
        <f t="shared" si="2"/>
        <v>25</v>
      </c>
      <c r="D55">
        <v>1</v>
      </c>
      <c r="E55" t="str">
        <f t="shared" si="1"/>
        <v>Placebo</v>
      </c>
      <c r="F55">
        <f>IF(E55="Placebo",1,IF(E55="Naltrexone",2,IF(E55="Acamprosate",3,4)))</f>
        <v>1</v>
      </c>
      <c r="G55">
        <v>1</v>
      </c>
      <c r="H55">
        <v>2</v>
      </c>
      <c r="I55">
        <f>IF(ISNA(VLOOKUP(A55,Sheet5!$B$2:$D$32,3,FALSE)),"",VLOOKUP(A55,Sheet5!$B$2:$D$32,3,FALSE))</f>
        <v>260</v>
      </c>
      <c r="J55">
        <f>IF(ISNA(VLOOKUP(A55,Sheet6!$B$2:$D$74,3,FALSE)),"",VLOOKUP(A55,Sheet6!$B$2:$D$74,3,FALSE))</f>
        <v>260</v>
      </c>
      <c r="K55">
        <f>IF(ISNA(VLOOKUP(A55,Sheet7!$B$2:$D$82,3,FALSE)),"",VLOOKUP(A55,Sheet7!$B$2:$D$82,3,FALSE))</f>
        <v>257</v>
      </c>
      <c r="L55">
        <f>IF(ISNA(VLOOKUP(A55,Sheet5!$B$2:$D$32,2,FALSE)),"",VLOOKUP(A55,Sheet5!$B$2:$D$32,2,FALSE))</f>
        <v>119</v>
      </c>
      <c r="M55">
        <f>IF(ISNA(VLOOKUP(A55,Sheet6!$B$2:$D$74,2,FALSE)),"",VLOOKUP(A55,Sheet6!$B$2:$D$74,2,FALSE))</f>
        <v>240</v>
      </c>
      <c r="N55">
        <f>IF(ISNA(VLOOKUP(A55,Sheet7!$B$2:$D$82,2,FALSE)),"",VLOOKUP(A55,Sheet7!$B$2:$D$82,2,FALSE))</f>
        <v>114</v>
      </c>
    </row>
    <row r="56" spans="1:14" x14ac:dyDescent="0.2">
      <c r="A56" t="s">
        <v>83</v>
      </c>
      <c r="B56" t="str">
        <f t="shared" si="0"/>
        <v>Morley 2006</v>
      </c>
      <c r="C56">
        <f t="shared" si="2"/>
        <v>26</v>
      </c>
      <c r="D56">
        <v>3</v>
      </c>
      <c r="E56" t="str">
        <f t="shared" si="1"/>
        <v>Acamprosate</v>
      </c>
      <c r="F56">
        <f>IF(E56="Placebo",1,IF(E56="Naltrexone",2,IF(E56="Acamprosate",3,4)))</f>
        <v>3</v>
      </c>
      <c r="G56">
        <v>1</v>
      </c>
      <c r="H56">
        <v>3</v>
      </c>
      <c r="I56">
        <f>IF(ISNA(VLOOKUP(A56,Sheet5!$B$2:$D$32,3,FALSE)),"",VLOOKUP(A56,Sheet5!$B$2:$D$32,3,FALSE))</f>
        <v>55</v>
      </c>
      <c r="J56">
        <f>IF(ISNA(VLOOKUP(A56,Sheet6!$B$2:$D$74,3,FALSE)),"",VLOOKUP(A56,Sheet6!$B$2:$D$74,3,FALSE))</f>
        <v>55</v>
      </c>
      <c r="K56">
        <f>IF(ISNA(VLOOKUP(A56,Sheet7!$B$2:$D$82,3,FALSE)),"",VLOOKUP(A56,Sheet7!$B$2:$D$82,3,FALSE))</f>
        <v>55</v>
      </c>
      <c r="L56">
        <f>IF(ISNA(VLOOKUP(A56,Sheet5!$B$2:$D$32,2,FALSE)),"",VLOOKUP(A56,Sheet5!$B$2:$D$32,2,FALSE))</f>
        <v>40</v>
      </c>
      <c r="M56">
        <f>IF(ISNA(VLOOKUP(A56,Sheet6!$B$2:$D$74,2,FALSE)),"",VLOOKUP(A56,Sheet6!$B$2:$D$74,2,FALSE))</f>
        <v>44</v>
      </c>
      <c r="N56">
        <f>IF(ISNA(VLOOKUP(A56,Sheet7!$B$2:$D$82,2,FALSE)),"",VLOOKUP(A56,Sheet7!$B$2:$D$82,2,FALSE))</f>
        <v>14</v>
      </c>
    </row>
    <row r="57" spans="1:14" x14ac:dyDescent="0.2">
      <c r="A57" t="s">
        <v>82</v>
      </c>
      <c r="B57" t="str">
        <f t="shared" si="0"/>
        <v>Morley 2006</v>
      </c>
      <c r="C57">
        <f t="shared" si="2"/>
        <v>26</v>
      </c>
      <c r="D57">
        <v>2</v>
      </c>
      <c r="E57" t="str">
        <f t="shared" si="1"/>
        <v>Naltrexone</v>
      </c>
      <c r="F57">
        <f>IF(E57="Placebo",1,IF(E57="Naltrexone",2,IF(E57="Acamprosate",3,4)))</f>
        <v>2</v>
      </c>
      <c r="G57">
        <v>1</v>
      </c>
      <c r="H57">
        <v>3</v>
      </c>
      <c r="I57">
        <f>IF(ISNA(VLOOKUP(A57,Sheet5!$B$2:$D$32,3,FALSE)),"",VLOOKUP(A57,Sheet5!$B$2:$D$32,3,FALSE))</f>
        <v>53</v>
      </c>
      <c r="J57">
        <f>IF(ISNA(VLOOKUP(A57,Sheet6!$B$2:$D$74,3,FALSE)),"",VLOOKUP(A57,Sheet6!$B$2:$D$74,3,FALSE))</f>
        <v>53</v>
      </c>
      <c r="K57">
        <f>IF(ISNA(VLOOKUP(A57,Sheet7!$B$2:$D$82,3,FALSE)),"",VLOOKUP(A57,Sheet7!$B$2:$D$82,3,FALSE))</f>
        <v>53</v>
      </c>
      <c r="L57">
        <f>IF(ISNA(VLOOKUP(A57,Sheet5!$B$2:$D$32,2,FALSE)),"",VLOOKUP(A57,Sheet5!$B$2:$D$32,2,FALSE))</f>
        <v>39</v>
      </c>
      <c r="M57">
        <f>IF(ISNA(VLOOKUP(A57,Sheet6!$B$2:$D$74,2,FALSE)),"",VLOOKUP(A57,Sheet6!$B$2:$D$74,2,FALSE))</f>
        <v>44</v>
      </c>
      <c r="N57">
        <f>IF(ISNA(VLOOKUP(A57,Sheet7!$B$2:$D$82,2,FALSE)),"",VLOOKUP(A57,Sheet7!$B$2:$D$82,2,FALSE))</f>
        <v>17</v>
      </c>
    </row>
    <row r="58" spans="1:14" x14ac:dyDescent="0.2">
      <c r="A58" t="s">
        <v>81</v>
      </c>
      <c r="B58" t="str">
        <f t="shared" si="0"/>
        <v>Morley 2006</v>
      </c>
      <c r="C58">
        <f t="shared" si="2"/>
        <v>26</v>
      </c>
      <c r="D58">
        <v>1</v>
      </c>
      <c r="E58" t="str">
        <f t="shared" si="1"/>
        <v>Placebo</v>
      </c>
      <c r="F58">
        <f>IF(E58="Placebo",1,IF(E58="Naltrexone",2,IF(E58="Acamprosate",3,4)))</f>
        <v>1</v>
      </c>
      <c r="G58">
        <v>1</v>
      </c>
      <c r="H58">
        <v>3</v>
      </c>
      <c r="I58">
        <f>IF(ISNA(VLOOKUP(A58,Sheet5!$B$2:$D$32,3,FALSE)),"",VLOOKUP(A58,Sheet5!$B$2:$D$32,3,FALSE))</f>
        <v>61</v>
      </c>
      <c r="J58">
        <f>IF(ISNA(VLOOKUP(A58,Sheet6!$B$2:$D$74,3,FALSE)),"",VLOOKUP(A58,Sheet6!$B$2:$D$74,3,FALSE))</f>
        <v>61</v>
      </c>
      <c r="K58">
        <f>IF(ISNA(VLOOKUP(A58,Sheet7!$B$2:$D$82,3,FALSE)),"",VLOOKUP(A58,Sheet7!$B$2:$D$82,3,FALSE))</f>
        <v>61</v>
      </c>
      <c r="L58">
        <f>IF(ISNA(VLOOKUP(A58,Sheet5!$B$2:$D$32,2,FALSE)),"",VLOOKUP(A58,Sheet5!$B$2:$D$32,2,FALSE))</f>
        <v>43</v>
      </c>
      <c r="M58">
        <f>IF(ISNA(VLOOKUP(A58,Sheet6!$B$2:$D$74,2,FALSE)),"",VLOOKUP(A58,Sheet6!$B$2:$D$74,2,FALSE))</f>
        <v>50</v>
      </c>
      <c r="N58">
        <f>IF(ISNA(VLOOKUP(A58,Sheet7!$B$2:$D$82,2,FALSE)),"",VLOOKUP(A58,Sheet7!$B$2:$D$82,2,FALSE))</f>
        <v>21</v>
      </c>
    </row>
    <row r="59" spans="1:14" x14ac:dyDescent="0.2">
      <c r="A59" t="s">
        <v>147</v>
      </c>
      <c r="B59" t="str">
        <f t="shared" si="0"/>
        <v>Morris 2001</v>
      </c>
      <c r="C59">
        <f t="shared" si="2"/>
        <v>27</v>
      </c>
      <c r="D59">
        <v>2</v>
      </c>
      <c r="E59" t="str">
        <f t="shared" si="1"/>
        <v>Naltrexone</v>
      </c>
      <c r="F59">
        <f>IF(E59="Placebo",1,IF(E59="Naltrexone",2,IF(E59="Acamprosate",3,4)))</f>
        <v>2</v>
      </c>
      <c r="G59">
        <v>1</v>
      </c>
      <c r="H59">
        <v>2</v>
      </c>
      <c r="I59" t="str">
        <f>IF(ISNA(VLOOKUP(A59,Sheet5!$B$2:$D$32,3,FALSE)),"",VLOOKUP(A59,Sheet5!$B$2:$D$32,3,FALSE))</f>
        <v/>
      </c>
      <c r="J59" t="str">
        <f>IF(ISNA(VLOOKUP(A59,Sheet6!$B$2:$D$74,3,FALSE)),"",VLOOKUP(A59,Sheet6!$B$2:$D$74,3,FALSE))</f>
        <v/>
      </c>
      <c r="K59">
        <f>IF(ISNA(VLOOKUP(A59,Sheet7!$B$2:$D$82,3,FALSE)),"",VLOOKUP(A59,Sheet7!$B$2:$D$82,3,FALSE))</f>
        <v>55</v>
      </c>
      <c r="L59" t="str">
        <f>IF(ISNA(VLOOKUP(A59,Sheet5!$B$2:$D$32,2,FALSE)),"",VLOOKUP(A59,Sheet5!$B$2:$D$32,2,FALSE))</f>
        <v/>
      </c>
      <c r="M59" t="str">
        <f>IF(ISNA(VLOOKUP(A59,Sheet6!$B$2:$D$74,2,FALSE)),"",VLOOKUP(A59,Sheet6!$B$2:$D$74,2,FALSE))</f>
        <v/>
      </c>
      <c r="N59">
        <f>IF(ISNA(VLOOKUP(A59,Sheet7!$B$2:$D$82,2,FALSE)),"",VLOOKUP(A59,Sheet7!$B$2:$D$82,2,FALSE))</f>
        <v>17</v>
      </c>
    </row>
    <row r="60" spans="1:14" x14ac:dyDescent="0.2">
      <c r="A60" t="s">
        <v>146</v>
      </c>
      <c r="B60" t="str">
        <f t="shared" si="0"/>
        <v>Morris 2001</v>
      </c>
      <c r="C60">
        <f t="shared" si="2"/>
        <v>27</v>
      </c>
      <c r="D60">
        <v>1</v>
      </c>
      <c r="E60" t="str">
        <f t="shared" si="1"/>
        <v>Placebo</v>
      </c>
      <c r="F60">
        <f>IF(E60="Placebo",1,IF(E60="Naltrexone",2,IF(E60="Acamprosate",3,4)))</f>
        <v>1</v>
      </c>
      <c r="G60">
        <v>1</v>
      </c>
      <c r="H60">
        <v>2</v>
      </c>
      <c r="I60" t="str">
        <f>IF(ISNA(VLOOKUP(A60,Sheet5!$B$2:$D$32,3,FALSE)),"",VLOOKUP(A60,Sheet5!$B$2:$D$32,3,FALSE))</f>
        <v/>
      </c>
      <c r="J60" t="str">
        <f>IF(ISNA(VLOOKUP(A60,Sheet6!$B$2:$D$74,3,FALSE)),"",VLOOKUP(A60,Sheet6!$B$2:$D$74,3,FALSE))</f>
        <v/>
      </c>
      <c r="K60">
        <f>IF(ISNA(VLOOKUP(A60,Sheet7!$B$2:$D$82,3,FALSE)),"",VLOOKUP(A60,Sheet7!$B$2:$D$82,3,FALSE))</f>
        <v>56</v>
      </c>
      <c r="L60" t="str">
        <f>IF(ISNA(VLOOKUP(A60,Sheet5!$B$2:$D$32,2,FALSE)),"",VLOOKUP(A60,Sheet5!$B$2:$D$32,2,FALSE))</f>
        <v/>
      </c>
      <c r="M60" t="str">
        <f>IF(ISNA(VLOOKUP(A60,Sheet6!$B$2:$D$74,2,FALSE)),"",VLOOKUP(A60,Sheet6!$B$2:$D$74,2,FALSE))</f>
        <v/>
      </c>
      <c r="N60">
        <f>IF(ISNA(VLOOKUP(A60,Sheet7!$B$2:$D$82,2,FALSE)),"",VLOOKUP(A60,Sheet7!$B$2:$D$82,2,FALSE))</f>
        <v>23</v>
      </c>
    </row>
    <row r="61" spans="1:14" x14ac:dyDescent="0.2">
      <c r="A61" t="s">
        <v>85</v>
      </c>
      <c r="B61" t="str">
        <f t="shared" si="0"/>
        <v>Namkoong 2003</v>
      </c>
      <c r="C61">
        <f t="shared" si="2"/>
        <v>28</v>
      </c>
      <c r="D61">
        <v>2</v>
      </c>
      <c r="E61" t="str">
        <f t="shared" si="1"/>
        <v>Acamprosate</v>
      </c>
      <c r="F61">
        <f>IF(E61="Placebo",1,IF(E61="Naltrexone",2,IF(E61="Acamprosate",3,4)))</f>
        <v>3</v>
      </c>
      <c r="G61">
        <v>1</v>
      </c>
      <c r="H61">
        <v>2</v>
      </c>
      <c r="I61">
        <f>IF(ISNA(VLOOKUP(A61,Sheet5!$B$2:$D$32,3,FALSE)),"",VLOOKUP(A61,Sheet5!$B$2:$D$32,3,FALSE))</f>
        <v>72</v>
      </c>
      <c r="J61">
        <f>IF(ISNA(VLOOKUP(A61,Sheet6!$B$2:$D$74,3,FALSE)),"",VLOOKUP(A61,Sheet6!$B$2:$D$74,3,FALSE))</f>
        <v>72</v>
      </c>
      <c r="K61">
        <f>IF(ISNA(VLOOKUP(A61,Sheet7!$B$2:$D$82,3,FALSE)),"",VLOOKUP(A61,Sheet7!$B$2:$D$82,3,FALSE))</f>
        <v>72</v>
      </c>
      <c r="L61">
        <f>IF(ISNA(VLOOKUP(A61,Sheet5!$B$2:$D$32,2,FALSE)),"",VLOOKUP(A61,Sheet5!$B$2:$D$32,2,FALSE))</f>
        <v>43</v>
      </c>
      <c r="M61">
        <f>IF(ISNA(VLOOKUP(A61,Sheet6!$B$2:$D$74,2,FALSE)),"",VLOOKUP(A61,Sheet6!$B$2:$D$74,2,FALSE))</f>
        <v>45</v>
      </c>
      <c r="N61">
        <f>IF(ISNA(VLOOKUP(A61,Sheet7!$B$2:$D$82,2,FALSE)),"",VLOOKUP(A61,Sheet7!$B$2:$D$82,2,FALSE))</f>
        <v>19</v>
      </c>
    </row>
    <row r="62" spans="1:14" x14ac:dyDescent="0.2">
      <c r="A62" t="s">
        <v>84</v>
      </c>
      <c r="B62" t="str">
        <f t="shared" si="0"/>
        <v>Namkoong 2003</v>
      </c>
      <c r="C62">
        <f t="shared" si="2"/>
        <v>28</v>
      </c>
      <c r="D62">
        <v>1</v>
      </c>
      <c r="E62" t="str">
        <f t="shared" si="1"/>
        <v>Placebo</v>
      </c>
      <c r="F62">
        <f>IF(E62="Placebo",1,IF(E62="Naltrexone",2,IF(E62="Acamprosate",3,4)))</f>
        <v>1</v>
      </c>
      <c r="G62">
        <v>1</v>
      </c>
      <c r="H62">
        <v>2</v>
      </c>
      <c r="I62">
        <f>IF(ISNA(VLOOKUP(A62,Sheet5!$B$2:$D$32,3,FALSE)),"",VLOOKUP(A62,Sheet5!$B$2:$D$32,3,FALSE))</f>
        <v>70</v>
      </c>
      <c r="J62">
        <f>IF(ISNA(VLOOKUP(A62,Sheet6!$B$2:$D$74,3,FALSE)),"",VLOOKUP(A62,Sheet6!$B$2:$D$74,3,FALSE))</f>
        <v>70</v>
      </c>
      <c r="K62">
        <f>IF(ISNA(VLOOKUP(A62,Sheet7!$B$2:$D$82,3,FALSE)),"",VLOOKUP(A62,Sheet7!$B$2:$D$82,3,FALSE))</f>
        <v>70</v>
      </c>
      <c r="L62">
        <f>IF(ISNA(VLOOKUP(A62,Sheet5!$B$2:$D$32,2,FALSE)),"",VLOOKUP(A62,Sheet5!$B$2:$D$32,2,FALSE))</f>
        <v>42</v>
      </c>
      <c r="M62">
        <f>IF(ISNA(VLOOKUP(A62,Sheet6!$B$2:$D$74,2,FALSE)),"",VLOOKUP(A62,Sheet6!$B$2:$D$74,2,FALSE))</f>
        <v>48</v>
      </c>
      <c r="N62">
        <f>IF(ISNA(VLOOKUP(A62,Sheet7!$B$2:$D$82,2,FALSE)),"",VLOOKUP(A62,Sheet7!$B$2:$D$82,2,FALSE))</f>
        <v>22</v>
      </c>
    </row>
    <row r="63" spans="1:14" x14ac:dyDescent="0.2">
      <c r="A63" t="s">
        <v>119</v>
      </c>
      <c r="B63" t="str">
        <f t="shared" si="0"/>
        <v>Niederhofer 2002</v>
      </c>
      <c r="C63">
        <f t="shared" si="2"/>
        <v>29</v>
      </c>
      <c r="D63">
        <v>2</v>
      </c>
      <c r="E63" t="str">
        <f t="shared" si="1"/>
        <v>Acamprosate</v>
      </c>
      <c r="F63">
        <f>IF(E63="Placebo",1,IF(E63="Naltrexone",2,IF(E63="Acamprosate",3,4)))</f>
        <v>3</v>
      </c>
      <c r="G63">
        <v>1</v>
      </c>
      <c r="H63">
        <v>2</v>
      </c>
      <c r="I63" t="str">
        <f>IF(ISNA(VLOOKUP(A63,Sheet5!$B$2:$D$32,3,FALSE)),"",VLOOKUP(A63,Sheet5!$B$2:$D$32,3,FALSE))</f>
        <v/>
      </c>
      <c r="J63">
        <f>IF(ISNA(VLOOKUP(A63,Sheet6!$B$2:$D$74,3,FALSE)),"",VLOOKUP(A63,Sheet6!$B$2:$D$74,3,FALSE))</f>
        <v>13</v>
      </c>
      <c r="K63" t="str">
        <f>IF(ISNA(VLOOKUP(A63,Sheet7!$B$2:$D$82,3,FALSE)),"",VLOOKUP(A63,Sheet7!$B$2:$D$82,3,FALSE))</f>
        <v/>
      </c>
      <c r="L63" t="str">
        <f>IF(ISNA(VLOOKUP(A63,Sheet5!$B$2:$D$32,2,FALSE)),"",VLOOKUP(A63,Sheet5!$B$2:$D$32,2,FALSE))</f>
        <v/>
      </c>
      <c r="M63">
        <f>IF(ISNA(VLOOKUP(A63,Sheet6!$B$2:$D$74,2,FALSE)),"",VLOOKUP(A63,Sheet6!$B$2:$D$74,2,FALSE))</f>
        <v>6</v>
      </c>
      <c r="N63" t="str">
        <f>IF(ISNA(VLOOKUP(A63,Sheet7!$B$2:$D$82,2,FALSE)),"",VLOOKUP(A63,Sheet7!$B$2:$D$82,2,FALSE))</f>
        <v/>
      </c>
    </row>
    <row r="64" spans="1:14" x14ac:dyDescent="0.2">
      <c r="A64" t="s">
        <v>118</v>
      </c>
      <c r="B64" t="str">
        <f t="shared" si="0"/>
        <v>Niederhofer 2002</v>
      </c>
      <c r="C64">
        <f t="shared" si="2"/>
        <v>29</v>
      </c>
      <c r="D64">
        <v>1</v>
      </c>
      <c r="E64" t="str">
        <f t="shared" si="1"/>
        <v>Placebo</v>
      </c>
      <c r="F64">
        <f>IF(E64="Placebo",1,IF(E64="Naltrexone",2,IF(E64="Acamprosate",3,4)))</f>
        <v>1</v>
      </c>
      <c r="G64">
        <v>1</v>
      </c>
      <c r="H64">
        <v>2</v>
      </c>
      <c r="I64" t="str">
        <f>IF(ISNA(VLOOKUP(A64,Sheet5!$B$2:$D$32,3,FALSE)),"",VLOOKUP(A64,Sheet5!$B$2:$D$32,3,FALSE))</f>
        <v/>
      </c>
      <c r="J64">
        <f>IF(ISNA(VLOOKUP(A64,Sheet6!$B$2:$D$74,3,FALSE)),"",VLOOKUP(A64,Sheet6!$B$2:$D$74,3,FALSE))</f>
        <v>13</v>
      </c>
      <c r="K64" t="str">
        <f>IF(ISNA(VLOOKUP(A64,Sheet7!$B$2:$D$82,3,FALSE)),"",VLOOKUP(A64,Sheet7!$B$2:$D$82,3,FALSE))</f>
        <v/>
      </c>
      <c r="L64" t="str">
        <f>IF(ISNA(VLOOKUP(A64,Sheet5!$B$2:$D$32,2,FALSE)),"",VLOOKUP(A64,Sheet5!$B$2:$D$32,2,FALSE))</f>
        <v/>
      </c>
      <c r="M64">
        <f>IF(ISNA(VLOOKUP(A64,Sheet6!$B$2:$D$74,2,FALSE)),"",VLOOKUP(A64,Sheet6!$B$2:$D$74,2,FALSE))</f>
        <v>11</v>
      </c>
      <c r="N64" t="str">
        <f>IF(ISNA(VLOOKUP(A64,Sheet7!$B$2:$D$82,2,FALSE)),"",VLOOKUP(A64,Sheet7!$B$2:$D$82,2,FALSE))</f>
        <v/>
      </c>
    </row>
    <row r="65" spans="1:14" x14ac:dyDescent="0.2">
      <c r="A65" t="s">
        <v>121</v>
      </c>
      <c r="B65" t="str">
        <f t="shared" si="0"/>
        <v>O'Malley 1992</v>
      </c>
      <c r="C65">
        <f t="shared" si="2"/>
        <v>30</v>
      </c>
      <c r="D65">
        <v>2</v>
      </c>
      <c r="E65" t="str">
        <f t="shared" si="1"/>
        <v>Naltrexone</v>
      </c>
      <c r="F65">
        <f>IF(E65="Placebo",1,IF(E65="Naltrexone",2,IF(E65="Acamprosate",3,4)))</f>
        <v>2</v>
      </c>
      <c r="G65">
        <v>1</v>
      </c>
      <c r="H65">
        <v>2</v>
      </c>
      <c r="I65" t="str">
        <f>IF(ISNA(VLOOKUP(A65,Sheet5!$B$2:$D$32,3,FALSE)),"",VLOOKUP(A65,Sheet5!$B$2:$D$32,3,FALSE))</f>
        <v/>
      </c>
      <c r="J65">
        <f>IF(ISNA(VLOOKUP(A65,Sheet6!$B$2:$D$74,3,FALSE)),"",VLOOKUP(A65,Sheet6!$B$2:$D$74,3,FALSE))</f>
        <v>52</v>
      </c>
      <c r="K65">
        <f>IF(ISNA(VLOOKUP(A65,Sheet7!$B$2:$D$82,3,FALSE)),"",VLOOKUP(A65,Sheet7!$B$2:$D$82,3,FALSE))</f>
        <v>52</v>
      </c>
      <c r="L65" t="str">
        <f>IF(ISNA(VLOOKUP(A65,Sheet5!$B$2:$D$32,2,FALSE)),"",VLOOKUP(A65,Sheet5!$B$2:$D$32,2,FALSE))</f>
        <v/>
      </c>
      <c r="M65">
        <f>IF(ISNA(VLOOKUP(A65,Sheet6!$B$2:$D$74,2,FALSE)),"",VLOOKUP(A65,Sheet6!$B$2:$D$74,2,FALSE))</f>
        <v>30</v>
      </c>
      <c r="N65">
        <f>IF(ISNA(VLOOKUP(A65,Sheet7!$B$2:$D$82,2,FALSE)),"",VLOOKUP(A65,Sheet7!$B$2:$D$82,2,FALSE))</f>
        <v>15</v>
      </c>
    </row>
    <row r="66" spans="1:14" x14ac:dyDescent="0.2">
      <c r="A66" t="s">
        <v>120</v>
      </c>
      <c r="B66" t="str">
        <f t="shared" si="0"/>
        <v>O'Malley 1992</v>
      </c>
      <c r="C66">
        <f t="shared" si="2"/>
        <v>30</v>
      </c>
      <c r="D66">
        <v>1</v>
      </c>
      <c r="E66" t="str">
        <f t="shared" si="1"/>
        <v>Placebo</v>
      </c>
      <c r="F66">
        <f>IF(E66="Placebo",1,IF(E66="Naltrexone",2,IF(E66="Acamprosate",3,4)))</f>
        <v>1</v>
      </c>
      <c r="G66">
        <v>1</v>
      </c>
      <c r="H66">
        <v>2</v>
      </c>
      <c r="I66" t="str">
        <f>IF(ISNA(VLOOKUP(A66,Sheet5!$B$2:$D$32,3,FALSE)),"",VLOOKUP(A66,Sheet5!$B$2:$D$32,3,FALSE))</f>
        <v/>
      </c>
      <c r="J66">
        <f>IF(ISNA(VLOOKUP(A66,Sheet6!$B$2:$D$74,3,FALSE)),"",VLOOKUP(A66,Sheet6!$B$2:$D$74,3,FALSE))</f>
        <v>52</v>
      </c>
      <c r="K66">
        <f>IF(ISNA(VLOOKUP(A66,Sheet7!$B$2:$D$82,3,FALSE)),"",VLOOKUP(A66,Sheet7!$B$2:$D$82,3,FALSE))</f>
        <v>52</v>
      </c>
      <c r="L66" t="str">
        <f>IF(ISNA(VLOOKUP(A66,Sheet5!$B$2:$D$32,2,FALSE)),"",VLOOKUP(A66,Sheet5!$B$2:$D$32,2,FALSE))</f>
        <v/>
      </c>
      <c r="M66">
        <f>IF(ISNA(VLOOKUP(A66,Sheet6!$B$2:$D$74,2,FALSE)),"",VLOOKUP(A66,Sheet6!$B$2:$D$74,2,FALSE))</f>
        <v>42</v>
      </c>
      <c r="N66">
        <f>IF(ISNA(VLOOKUP(A66,Sheet7!$B$2:$D$82,2,FALSE)),"",VLOOKUP(A66,Sheet7!$B$2:$D$82,2,FALSE))</f>
        <v>21</v>
      </c>
    </row>
    <row r="67" spans="1:14" x14ac:dyDescent="0.2">
      <c r="A67" t="s">
        <v>87</v>
      </c>
      <c r="B67" t="str">
        <f t="shared" ref="B67:B88" si="3">LEFT(A67,FIND("_",A67,1)-1)</f>
        <v>Oslin 1997</v>
      </c>
      <c r="C67">
        <f t="shared" si="2"/>
        <v>31</v>
      </c>
      <c r="D67">
        <v>2</v>
      </c>
      <c r="E67" t="str">
        <f t="shared" ref="E67:E88" si="4">RIGHT(A67,LEN(A67)-FIND("_",A67,1))</f>
        <v>Naltrexone</v>
      </c>
      <c r="F67">
        <f>IF(E67="Placebo",1,IF(E67="Naltrexone",2,IF(E67="Acamprosate",3,4)))</f>
        <v>2</v>
      </c>
      <c r="G67">
        <v>1</v>
      </c>
      <c r="H67">
        <v>2</v>
      </c>
      <c r="I67">
        <f>IF(ISNA(VLOOKUP(A67,Sheet5!$B$2:$D$32,3,FALSE)),"",VLOOKUP(A67,Sheet5!$B$2:$D$32,3,FALSE))</f>
        <v>23</v>
      </c>
      <c r="J67">
        <f>IF(ISNA(VLOOKUP(A67,Sheet6!$B$2:$D$74,3,FALSE)),"",VLOOKUP(A67,Sheet6!$B$2:$D$74,3,FALSE))</f>
        <v>21</v>
      </c>
      <c r="K67">
        <f>IF(ISNA(VLOOKUP(A67,Sheet7!$B$2:$D$82,3,FALSE)),"",VLOOKUP(A67,Sheet7!$B$2:$D$82,3,FALSE))</f>
        <v>21</v>
      </c>
      <c r="L67">
        <f>IF(ISNA(VLOOKUP(A67,Sheet5!$B$2:$D$32,2,FALSE)),"",VLOOKUP(A67,Sheet5!$B$2:$D$32,2,FALSE))</f>
        <v>3</v>
      </c>
      <c r="M67">
        <f>IF(ISNA(VLOOKUP(A67,Sheet6!$B$2:$D$74,2,FALSE)),"",VLOOKUP(A67,Sheet6!$B$2:$D$74,2,FALSE))</f>
        <v>6</v>
      </c>
      <c r="N67">
        <f>IF(ISNA(VLOOKUP(A67,Sheet7!$B$2:$D$82,2,FALSE)),"",VLOOKUP(A67,Sheet7!$B$2:$D$82,2,FALSE))</f>
        <v>7</v>
      </c>
    </row>
    <row r="68" spans="1:14" x14ac:dyDescent="0.2">
      <c r="A68" t="s">
        <v>86</v>
      </c>
      <c r="B68" t="str">
        <f t="shared" si="3"/>
        <v>Oslin 1997</v>
      </c>
      <c r="C68">
        <f t="shared" ref="C68:C88" si="5">IF(B68=B67,C67,C67+1)</f>
        <v>31</v>
      </c>
      <c r="D68">
        <v>1</v>
      </c>
      <c r="E68" t="str">
        <f t="shared" si="4"/>
        <v>Placebo</v>
      </c>
      <c r="F68">
        <f>IF(E68="Placebo",1,IF(E68="Naltrexone",2,IF(E68="Acamprosate",3,4)))</f>
        <v>1</v>
      </c>
      <c r="G68">
        <v>1</v>
      </c>
      <c r="H68">
        <v>2</v>
      </c>
      <c r="I68">
        <f>IF(ISNA(VLOOKUP(A68,Sheet5!$B$2:$D$32,3,FALSE)),"",VLOOKUP(A68,Sheet5!$B$2:$D$32,3,FALSE))</f>
        <v>21</v>
      </c>
      <c r="J68">
        <f>IF(ISNA(VLOOKUP(A68,Sheet6!$B$2:$D$74,3,FALSE)),"",VLOOKUP(A68,Sheet6!$B$2:$D$74,3,FALSE))</f>
        <v>23</v>
      </c>
      <c r="K68">
        <f>IF(ISNA(VLOOKUP(A68,Sheet7!$B$2:$D$82,3,FALSE)),"",VLOOKUP(A68,Sheet7!$B$2:$D$82,3,FALSE))</f>
        <v>23</v>
      </c>
      <c r="L68">
        <f>IF(ISNA(VLOOKUP(A68,Sheet5!$B$2:$D$32,2,FALSE)),"",VLOOKUP(A68,Sheet5!$B$2:$D$32,2,FALSE))</f>
        <v>8</v>
      </c>
      <c r="M68">
        <f>IF(ISNA(VLOOKUP(A68,Sheet6!$B$2:$D$74,2,FALSE)),"",VLOOKUP(A68,Sheet6!$B$2:$D$74,2,FALSE))</f>
        <v>8</v>
      </c>
      <c r="N68">
        <f>IF(ISNA(VLOOKUP(A68,Sheet7!$B$2:$D$82,2,FALSE)),"",VLOOKUP(A68,Sheet7!$B$2:$D$82,2,FALSE))</f>
        <v>10</v>
      </c>
    </row>
    <row r="69" spans="1:14" x14ac:dyDescent="0.2">
      <c r="A69" t="s">
        <v>123</v>
      </c>
      <c r="B69" t="str">
        <f t="shared" si="3"/>
        <v>Paille 1995</v>
      </c>
      <c r="C69">
        <f t="shared" si="5"/>
        <v>32</v>
      </c>
      <c r="D69">
        <v>2</v>
      </c>
      <c r="E69" t="str">
        <f t="shared" si="4"/>
        <v>Acamprosate</v>
      </c>
      <c r="F69">
        <f>IF(E69="Placebo",1,IF(E69="Naltrexone",2,IF(E69="Acamprosate",3,4)))</f>
        <v>3</v>
      </c>
      <c r="G69">
        <v>1</v>
      </c>
      <c r="H69">
        <v>2</v>
      </c>
      <c r="I69" t="str">
        <f>IF(ISNA(VLOOKUP(A69,Sheet5!$B$2:$D$32,3,FALSE)),"",VLOOKUP(A69,Sheet5!$B$2:$D$32,3,FALSE))</f>
        <v/>
      </c>
      <c r="J69">
        <f>IF(ISNA(VLOOKUP(A69,Sheet6!$B$2:$D$74,3,FALSE)),"",VLOOKUP(A69,Sheet6!$B$2:$D$74,3,FALSE))</f>
        <v>361</v>
      </c>
      <c r="K69">
        <f>IF(ISNA(VLOOKUP(A69,Sheet7!$B$2:$D$82,3,FALSE)),"",VLOOKUP(A69,Sheet7!$B$2:$D$82,3,FALSE))</f>
        <v>361</v>
      </c>
      <c r="L69" t="str">
        <f>IF(ISNA(VLOOKUP(A69,Sheet5!$B$2:$D$32,2,FALSE)),"",VLOOKUP(A69,Sheet5!$B$2:$D$32,2,FALSE))</f>
        <v/>
      </c>
      <c r="M69">
        <f>IF(ISNA(VLOOKUP(A69,Sheet6!$B$2:$D$74,2,FALSE)),"",VLOOKUP(A69,Sheet6!$B$2:$D$74,2,FALSE))</f>
        <v>294</v>
      </c>
      <c r="N69">
        <f>IF(ISNA(VLOOKUP(A69,Sheet7!$B$2:$D$82,2,FALSE)),"",VLOOKUP(A69,Sheet7!$B$2:$D$82,2,FALSE))</f>
        <v>186</v>
      </c>
    </row>
    <row r="70" spans="1:14" x14ac:dyDescent="0.2">
      <c r="A70" t="s">
        <v>122</v>
      </c>
      <c r="B70" t="str">
        <f t="shared" si="3"/>
        <v>Paille 1995</v>
      </c>
      <c r="C70">
        <f t="shared" si="5"/>
        <v>32</v>
      </c>
      <c r="D70">
        <v>1</v>
      </c>
      <c r="E70" t="str">
        <f t="shared" si="4"/>
        <v>Placebo</v>
      </c>
      <c r="F70">
        <f>IF(E70="Placebo",1,IF(E70="Naltrexone",2,IF(E70="Acamprosate",3,4)))</f>
        <v>1</v>
      </c>
      <c r="G70">
        <v>1</v>
      </c>
      <c r="H70">
        <v>2</v>
      </c>
      <c r="I70" t="str">
        <f>IF(ISNA(VLOOKUP(A70,Sheet5!$B$2:$D$32,3,FALSE)),"",VLOOKUP(A70,Sheet5!$B$2:$D$32,3,FALSE))</f>
        <v/>
      </c>
      <c r="J70">
        <f>IF(ISNA(VLOOKUP(A70,Sheet6!$B$2:$D$74,3,FALSE)),"",VLOOKUP(A70,Sheet6!$B$2:$D$74,3,FALSE))</f>
        <v>177</v>
      </c>
      <c r="K70">
        <f>IF(ISNA(VLOOKUP(A70,Sheet7!$B$2:$D$82,3,FALSE)),"",VLOOKUP(A70,Sheet7!$B$2:$D$82,3,FALSE))</f>
        <v>177</v>
      </c>
      <c r="L70" t="str">
        <f>IF(ISNA(VLOOKUP(A70,Sheet5!$B$2:$D$32,2,FALSE)),"",VLOOKUP(A70,Sheet5!$B$2:$D$32,2,FALSE))</f>
        <v/>
      </c>
      <c r="M70">
        <f>IF(ISNA(VLOOKUP(A70,Sheet6!$B$2:$D$74,2,FALSE)),"",VLOOKUP(A70,Sheet6!$B$2:$D$74,2,FALSE))</f>
        <v>161</v>
      </c>
      <c r="N70">
        <f>IF(ISNA(VLOOKUP(A70,Sheet7!$B$2:$D$82,2,FALSE)),"",VLOOKUP(A70,Sheet7!$B$2:$D$82,2,FALSE))</f>
        <v>115</v>
      </c>
    </row>
    <row r="71" spans="1:14" x14ac:dyDescent="0.2">
      <c r="A71" t="s">
        <v>125</v>
      </c>
      <c r="B71" t="str">
        <f t="shared" si="3"/>
        <v>Pelc 1992</v>
      </c>
      <c r="C71">
        <f t="shared" si="5"/>
        <v>33</v>
      </c>
      <c r="D71">
        <v>2</v>
      </c>
      <c r="E71" t="str">
        <f t="shared" si="4"/>
        <v>Acamprosate</v>
      </c>
      <c r="F71">
        <f>IF(E71="Placebo",1,IF(E71="Naltrexone",2,IF(E71="Acamprosate",3,4)))</f>
        <v>3</v>
      </c>
      <c r="G71">
        <v>1</v>
      </c>
      <c r="H71">
        <v>2</v>
      </c>
      <c r="I71" t="str">
        <f>IF(ISNA(VLOOKUP(A71,Sheet5!$B$2:$D$32,3,FALSE)),"",VLOOKUP(A71,Sheet5!$B$2:$D$32,3,FALSE))</f>
        <v/>
      </c>
      <c r="J71">
        <f>IF(ISNA(VLOOKUP(A71,Sheet6!$B$2:$D$74,3,FALSE)),"",VLOOKUP(A71,Sheet6!$B$2:$D$74,3,FALSE))</f>
        <v>55</v>
      </c>
      <c r="K71">
        <f>IF(ISNA(VLOOKUP(A71,Sheet7!$B$2:$D$82,3,FALSE)),"",VLOOKUP(A71,Sheet7!$B$2:$D$82,3,FALSE))</f>
        <v>55</v>
      </c>
      <c r="L71" t="str">
        <f>IF(ISNA(VLOOKUP(A71,Sheet5!$B$2:$D$32,2,FALSE)),"",VLOOKUP(A71,Sheet5!$B$2:$D$32,2,FALSE))</f>
        <v/>
      </c>
      <c r="M71">
        <f>IF(ISNA(VLOOKUP(A71,Sheet6!$B$2:$D$74,2,FALSE)),"",VLOOKUP(A71,Sheet6!$B$2:$D$74,2,FALSE))</f>
        <v>42</v>
      </c>
      <c r="N71">
        <f>IF(ISNA(VLOOKUP(A71,Sheet7!$B$2:$D$82,2,FALSE)),"",VLOOKUP(A71,Sheet7!$B$2:$D$82,2,FALSE))</f>
        <v>29</v>
      </c>
    </row>
    <row r="72" spans="1:14" x14ac:dyDescent="0.2">
      <c r="A72" t="s">
        <v>124</v>
      </c>
      <c r="B72" t="str">
        <f t="shared" si="3"/>
        <v>Pelc 1992</v>
      </c>
      <c r="C72">
        <f t="shared" si="5"/>
        <v>33</v>
      </c>
      <c r="D72">
        <v>1</v>
      </c>
      <c r="E72" t="str">
        <f t="shared" si="4"/>
        <v>Placebo</v>
      </c>
      <c r="F72">
        <f>IF(E72="Placebo",1,IF(E72="Naltrexone",2,IF(E72="Acamprosate",3,4)))</f>
        <v>1</v>
      </c>
      <c r="G72">
        <v>1</v>
      </c>
      <c r="H72">
        <v>2</v>
      </c>
      <c r="I72" t="str">
        <f>IF(ISNA(VLOOKUP(A72,Sheet5!$B$2:$D$32,3,FALSE)),"",VLOOKUP(A72,Sheet5!$B$2:$D$32,3,FALSE))</f>
        <v/>
      </c>
      <c r="J72">
        <f>IF(ISNA(VLOOKUP(A72,Sheet6!$B$2:$D$74,3,FALSE)),"",VLOOKUP(A72,Sheet6!$B$2:$D$74,3,FALSE))</f>
        <v>47</v>
      </c>
      <c r="K72">
        <f>IF(ISNA(VLOOKUP(A72,Sheet7!$B$2:$D$82,3,FALSE)),"",VLOOKUP(A72,Sheet7!$B$2:$D$82,3,FALSE))</f>
        <v>47</v>
      </c>
      <c r="L72" t="str">
        <f>IF(ISNA(VLOOKUP(A72,Sheet5!$B$2:$D$32,2,FALSE)),"",VLOOKUP(A72,Sheet5!$B$2:$D$32,2,FALSE))</f>
        <v/>
      </c>
      <c r="M72">
        <f>IF(ISNA(VLOOKUP(A72,Sheet6!$B$2:$D$74,2,FALSE)),"",VLOOKUP(A72,Sheet6!$B$2:$D$74,2,FALSE))</f>
        <v>45</v>
      </c>
      <c r="N72">
        <f>IF(ISNA(VLOOKUP(A72,Sheet7!$B$2:$D$82,2,FALSE)),"",VLOOKUP(A72,Sheet7!$B$2:$D$82,2,FALSE))</f>
        <v>37</v>
      </c>
    </row>
    <row r="73" spans="1:14" x14ac:dyDescent="0.2">
      <c r="A73" t="s">
        <v>127</v>
      </c>
      <c r="B73" t="str">
        <f t="shared" si="3"/>
        <v>Pelc 1997</v>
      </c>
      <c r="C73">
        <f t="shared" si="5"/>
        <v>34</v>
      </c>
      <c r="D73">
        <v>2</v>
      </c>
      <c r="E73" t="str">
        <f t="shared" si="4"/>
        <v>Acamprosate</v>
      </c>
      <c r="F73">
        <f>IF(E73="Placebo",1,IF(E73="Naltrexone",2,IF(E73="Acamprosate",3,4)))</f>
        <v>3</v>
      </c>
      <c r="G73">
        <v>1</v>
      </c>
      <c r="H73">
        <v>2</v>
      </c>
      <c r="I73" t="str">
        <f>IF(ISNA(VLOOKUP(A73,Sheet5!$B$2:$D$32,3,FALSE)),"",VLOOKUP(A73,Sheet5!$B$2:$D$32,3,FALSE))</f>
        <v/>
      </c>
      <c r="J73">
        <f>IF(ISNA(VLOOKUP(A73,Sheet6!$B$2:$D$74,3,FALSE)),"",VLOOKUP(A73,Sheet6!$B$2:$D$74,3,FALSE))</f>
        <v>126</v>
      </c>
      <c r="K73">
        <f>IF(ISNA(VLOOKUP(A73,Sheet7!$B$2:$D$82,3,FALSE)),"",VLOOKUP(A73,Sheet7!$B$2:$D$82,3,FALSE))</f>
        <v>126</v>
      </c>
      <c r="L73" t="str">
        <f>IF(ISNA(VLOOKUP(A73,Sheet5!$B$2:$D$32,2,FALSE)),"",VLOOKUP(A73,Sheet5!$B$2:$D$32,2,FALSE))</f>
        <v/>
      </c>
      <c r="M73">
        <f>IF(ISNA(VLOOKUP(A73,Sheet6!$B$2:$D$74,2,FALSE)),"",VLOOKUP(A73,Sheet6!$B$2:$D$74,2,FALSE))</f>
        <v>74</v>
      </c>
      <c r="N73">
        <f>IF(ISNA(VLOOKUP(A73,Sheet7!$B$2:$D$82,2,FALSE)),"",VLOOKUP(A73,Sheet7!$B$2:$D$82,2,FALSE))</f>
        <v>39</v>
      </c>
    </row>
    <row r="74" spans="1:14" x14ac:dyDescent="0.2">
      <c r="A74" t="s">
        <v>126</v>
      </c>
      <c r="B74" t="str">
        <f t="shared" si="3"/>
        <v>Pelc 1997</v>
      </c>
      <c r="C74">
        <f t="shared" si="5"/>
        <v>34</v>
      </c>
      <c r="D74">
        <v>1</v>
      </c>
      <c r="E74" t="str">
        <f t="shared" si="4"/>
        <v>Placebo</v>
      </c>
      <c r="F74">
        <f>IF(E74="Placebo",1,IF(E74="Naltrexone",2,IF(E74="Acamprosate",3,4)))</f>
        <v>1</v>
      </c>
      <c r="G74">
        <v>1</v>
      </c>
      <c r="H74">
        <v>2</v>
      </c>
      <c r="I74" t="str">
        <f>IF(ISNA(VLOOKUP(A74,Sheet5!$B$2:$D$32,3,FALSE)),"",VLOOKUP(A74,Sheet5!$B$2:$D$32,3,FALSE))</f>
        <v/>
      </c>
      <c r="J74">
        <f>IF(ISNA(VLOOKUP(A74,Sheet6!$B$2:$D$74,3,FALSE)),"",VLOOKUP(A74,Sheet6!$B$2:$D$74,3,FALSE))</f>
        <v>62</v>
      </c>
      <c r="K74">
        <f>IF(ISNA(VLOOKUP(A74,Sheet7!$B$2:$D$82,3,FALSE)),"",VLOOKUP(A74,Sheet7!$B$2:$D$82,3,FALSE))</f>
        <v>62</v>
      </c>
      <c r="L74" t="str">
        <f>IF(ISNA(VLOOKUP(A74,Sheet5!$B$2:$D$32,2,FALSE)),"",VLOOKUP(A74,Sheet5!$B$2:$D$32,2,FALSE))</f>
        <v/>
      </c>
      <c r="M74">
        <f>IF(ISNA(VLOOKUP(A74,Sheet6!$B$2:$D$74,2,FALSE)),"",VLOOKUP(A74,Sheet6!$B$2:$D$74,2,FALSE))</f>
        <v>53</v>
      </c>
      <c r="N74">
        <f>IF(ISNA(VLOOKUP(A74,Sheet7!$B$2:$D$82,2,FALSE)),"",VLOOKUP(A74,Sheet7!$B$2:$D$82,2,FALSE))</f>
        <v>30</v>
      </c>
    </row>
    <row r="75" spans="1:14" x14ac:dyDescent="0.2">
      <c r="A75" t="s">
        <v>129</v>
      </c>
      <c r="B75" t="str">
        <f t="shared" si="3"/>
        <v>Poldrugo 1997</v>
      </c>
      <c r="C75">
        <f t="shared" si="5"/>
        <v>35</v>
      </c>
      <c r="D75">
        <v>2</v>
      </c>
      <c r="E75" t="str">
        <f t="shared" si="4"/>
        <v>Acamprosate</v>
      </c>
      <c r="F75">
        <f>IF(E75="Placebo",1,IF(E75="Naltrexone",2,IF(E75="Acamprosate",3,4)))</f>
        <v>3</v>
      </c>
      <c r="G75">
        <v>1</v>
      </c>
      <c r="H75">
        <v>2</v>
      </c>
      <c r="I75" t="str">
        <f>IF(ISNA(VLOOKUP(A75,Sheet5!$B$2:$D$32,3,FALSE)),"",VLOOKUP(A75,Sheet5!$B$2:$D$32,3,FALSE))</f>
        <v/>
      </c>
      <c r="J75">
        <f>IF(ISNA(VLOOKUP(A75,Sheet6!$B$2:$D$74,3,FALSE)),"",VLOOKUP(A75,Sheet6!$B$2:$D$74,3,FALSE))</f>
        <v>122</v>
      </c>
      <c r="K75">
        <f>IF(ISNA(VLOOKUP(A75,Sheet7!$B$2:$D$82,3,FALSE)),"",VLOOKUP(A75,Sheet7!$B$2:$D$82,3,FALSE))</f>
        <v>122</v>
      </c>
      <c r="L75" t="str">
        <f>IF(ISNA(VLOOKUP(A75,Sheet5!$B$2:$D$32,2,FALSE)),"",VLOOKUP(A75,Sheet5!$B$2:$D$32,2,FALSE))</f>
        <v/>
      </c>
      <c r="M75">
        <f>IF(ISNA(VLOOKUP(A75,Sheet6!$B$2:$D$74,2,FALSE)),"",VLOOKUP(A75,Sheet6!$B$2:$D$74,2,FALSE))</f>
        <v>66</v>
      </c>
      <c r="N75">
        <f>IF(ISNA(VLOOKUP(A75,Sheet7!$B$2:$D$82,2,FALSE)),"",VLOOKUP(A75,Sheet7!$B$2:$D$82,2,FALSE))</f>
        <v>57</v>
      </c>
    </row>
    <row r="76" spans="1:14" x14ac:dyDescent="0.2">
      <c r="A76" t="s">
        <v>128</v>
      </c>
      <c r="B76" t="str">
        <f t="shared" si="3"/>
        <v>Poldrugo 1997</v>
      </c>
      <c r="C76">
        <f t="shared" si="5"/>
        <v>35</v>
      </c>
      <c r="D76">
        <v>1</v>
      </c>
      <c r="E76" t="str">
        <f t="shared" si="4"/>
        <v>Placebo</v>
      </c>
      <c r="F76">
        <f>IF(E76="Placebo",1,IF(E76="Naltrexone",2,IF(E76="Acamprosate",3,4)))</f>
        <v>1</v>
      </c>
      <c r="G76">
        <v>1</v>
      </c>
      <c r="H76">
        <v>2</v>
      </c>
      <c r="I76" t="str">
        <f>IF(ISNA(VLOOKUP(A76,Sheet5!$B$2:$D$32,3,FALSE)),"",VLOOKUP(A76,Sheet5!$B$2:$D$32,3,FALSE))</f>
        <v/>
      </c>
      <c r="J76">
        <f>IF(ISNA(VLOOKUP(A76,Sheet6!$B$2:$D$74,3,FALSE)),"",VLOOKUP(A76,Sheet6!$B$2:$D$74,3,FALSE))</f>
        <v>124</v>
      </c>
      <c r="K76">
        <f>IF(ISNA(VLOOKUP(A76,Sheet7!$B$2:$D$82,3,FALSE)),"",VLOOKUP(A76,Sheet7!$B$2:$D$82,3,FALSE))</f>
        <v>124</v>
      </c>
      <c r="L76" t="str">
        <f>IF(ISNA(VLOOKUP(A76,Sheet5!$B$2:$D$32,2,FALSE)),"",VLOOKUP(A76,Sheet5!$B$2:$D$32,2,FALSE))</f>
        <v/>
      </c>
      <c r="M76">
        <f>IF(ISNA(VLOOKUP(A76,Sheet6!$B$2:$D$74,2,FALSE)),"",VLOOKUP(A76,Sheet6!$B$2:$D$74,2,FALSE))</f>
        <v>92</v>
      </c>
      <c r="N76">
        <f>IF(ISNA(VLOOKUP(A76,Sheet7!$B$2:$D$82,2,FALSE)),"",VLOOKUP(A76,Sheet7!$B$2:$D$82,2,FALSE))</f>
        <v>77</v>
      </c>
    </row>
    <row r="77" spans="1:14" x14ac:dyDescent="0.2">
      <c r="A77" t="s">
        <v>131</v>
      </c>
      <c r="B77" t="str">
        <f t="shared" si="3"/>
        <v>Rousseaux 1996</v>
      </c>
      <c r="C77">
        <f t="shared" si="5"/>
        <v>36</v>
      </c>
      <c r="D77">
        <v>2</v>
      </c>
      <c r="E77" t="str">
        <f t="shared" si="4"/>
        <v>Acamprosate</v>
      </c>
      <c r="F77">
        <f>IF(E77="Placebo",1,IF(E77="Naltrexone",2,IF(E77="Acamprosate",3,4)))</f>
        <v>3</v>
      </c>
      <c r="G77">
        <v>1</v>
      </c>
      <c r="H77">
        <v>2</v>
      </c>
      <c r="I77" t="str">
        <f>IF(ISNA(VLOOKUP(A77,Sheet5!$B$2:$D$32,3,FALSE)),"",VLOOKUP(A77,Sheet5!$B$2:$D$32,3,FALSE))</f>
        <v/>
      </c>
      <c r="J77">
        <f>IF(ISNA(VLOOKUP(A77,Sheet6!$B$2:$D$74,3,FALSE)),"",VLOOKUP(A77,Sheet6!$B$2:$D$74,3,FALSE))</f>
        <v>63</v>
      </c>
      <c r="K77">
        <f>IF(ISNA(VLOOKUP(A77,Sheet7!$B$2:$D$82,3,FALSE)),"",VLOOKUP(A77,Sheet7!$B$2:$D$82,3,FALSE))</f>
        <v>63</v>
      </c>
      <c r="L77" t="str">
        <f>IF(ISNA(VLOOKUP(A77,Sheet5!$B$2:$D$32,2,FALSE)),"",VLOOKUP(A77,Sheet5!$B$2:$D$32,2,FALSE))</f>
        <v/>
      </c>
      <c r="M77">
        <f>IF(ISNA(VLOOKUP(A77,Sheet6!$B$2:$D$74,2,FALSE)),"",VLOOKUP(A77,Sheet6!$B$2:$D$74,2,FALSE))</f>
        <v>45</v>
      </c>
      <c r="N77">
        <f>IF(ISNA(VLOOKUP(A77,Sheet7!$B$2:$D$82,2,FALSE)),"",VLOOKUP(A77,Sheet7!$B$2:$D$82,2,FALSE))</f>
        <v>18</v>
      </c>
    </row>
    <row r="78" spans="1:14" x14ac:dyDescent="0.2">
      <c r="A78" t="s">
        <v>130</v>
      </c>
      <c r="B78" t="str">
        <f t="shared" si="3"/>
        <v>Rousseaux 1996</v>
      </c>
      <c r="C78">
        <f t="shared" si="5"/>
        <v>36</v>
      </c>
      <c r="D78">
        <v>1</v>
      </c>
      <c r="E78" t="str">
        <f t="shared" si="4"/>
        <v>Placebo</v>
      </c>
      <c r="F78">
        <f>IF(E78="Placebo",1,IF(E78="Naltrexone",2,IF(E78="Acamprosate",3,4)))</f>
        <v>1</v>
      </c>
      <c r="G78">
        <v>1</v>
      </c>
      <c r="H78">
        <v>2</v>
      </c>
      <c r="I78" t="str">
        <f>IF(ISNA(VLOOKUP(A78,Sheet5!$B$2:$D$32,3,FALSE)),"",VLOOKUP(A78,Sheet5!$B$2:$D$32,3,FALSE))</f>
        <v/>
      </c>
      <c r="J78">
        <f>IF(ISNA(VLOOKUP(A78,Sheet6!$B$2:$D$74,3,FALSE)),"",VLOOKUP(A78,Sheet6!$B$2:$D$74,3,FALSE))</f>
        <v>64</v>
      </c>
      <c r="K78">
        <f>IF(ISNA(VLOOKUP(A78,Sheet7!$B$2:$D$82,3,FALSE)),"",VLOOKUP(A78,Sheet7!$B$2:$D$82,3,FALSE))</f>
        <v>64</v>
      </c>
      <c r="L78" t="str">
        <f>IF(ISNA(VLOOKUP(A78,Sheet5!$B$2:$D$32,2,FALSE)),"",VLOOKUP(A78,Sheet5!$B$2:$D$32,2,FALSE))</f>
        <v/>
      </c>
      <c r="M78">
        <f>IF(ISNA(VLOOKUP(A78,Sheet6!$B$2:$D$74,2,FALSE)),"",VLOOKUP(A78,Sheet6!$B$2:$D$74,2,FALSE))</f>
        <v>43</v>
      </c>
      <c r="N78">
        <f>IF(ISNA(VLOOKUP(A78,Sheet7!$B$2:$D$82,2,FALSE)),"",VLOOKUP(A78,Sheet7!$B$2:$D$82,2,FALSE))</f>
        <v>17</v>
      </c>
    </row>
    <row r="79" spans="1:14" x14ac:dyDescent="0.2">
      <c r="A79" t="s">
        <v>133</v>
      </c>
      <c r="B79" t="str">
        <f t="shared" si="3"/>
        <v>Sass 1996</v>
      </c>
      <c r="C79">
        <f t="shared" si="5"/>
        <v>37</v>
      </c>
      <c r="D79">
        <v>2</v>
      </c>
      <c r="E79" t="str">
        <f t="shared" si="4"/>
        <v>Acamprosate</v>
      </c>
      <c r="F79">
        <f>IF(E79="Placebo",1,IF(E79="Naltrexone",2,IF(E79="Acamprosate",3,4)))</f>
        <v>3</v>
      </c>
      <c r="G79">
        <v>1</v>
      </c>
      <c r="H79">
        <v>2</v>
      </c>
      <c r="I79" t="str">
        <f>IF(ISNA(VLOOKUP(A79,Sheet5!$B$2:$D$32,3,FALSE)),"",VLOOKUP(A79,Sheet5!$B$2:$D$32,3,FALSE))</f>
        <v/>
      </c>
      <c r="J79">
        <f>IF(ISNA(VLOOKUP(A79,Sheet6!$B$2:$D$74,3,FALSE)),"",VLOOKUP(A79,Sheet6!$B$2:$D$74,3,FALSE))</f>
        <v>136</v>
      </c>
      <c r="K79">
        <f>IF(ISNA(VLOOKUP(A79,Sheet7!$B$2:$D$82,3,FALSE)),"",VLOOKUP(A79,Sheet7!$B$2:$D$82,3,FALSE))</f>
        <v>136</v>
      </c>
      <c r="L79" t="str">
        <f>IF(ISNA(VLOOKUP(A79,Sheet5!$B$2:$D$32,2,FALSE)),"",VLOOKUP(A79,Sheet5!$B$2:$D$32,2,FALSE))</f>
        <v/>
      </c>
      <c r="M79">
        <f>IF(ISNA(VLOOKUP(A79,Sheet6!$B$2:$D$74,2,FALSE)),"",VLOOKUP(A79,Sheet6!$B$2:$D$74,2,FALSE))</f>
        <v>75</v>
      </c>
      <c r="N79">
        <f>IF(ISNA(VLOOKUP(A79,Sheet7!$B$2:$D$82,2,FALSE)),"",VLOOKUP(A79,Sheet7!$B$2:$D$82,2,FALSE))</f>
        <v>57</v>
      </c>
    </row>
    <row r="80" spans="1:14" x14ac:dyDescent="0.2">
      <c r="A80" t="s">
        <v>132</v>
      </c>
      <c r="B80" t="str">
        <f t="shared" si="3"/>
        <v>Sass 1996</v>
      </c>
      <c r="C80">
        <f t="shared" si="5"/>
        <v>37</v>
      </c>
      <c r="D80">
        <v>1</v>
      </c>
      <c r="E80" t="str">
        <f t="shared" si="4"/>
        <v>Placebo</v>
      </c>
      <c r="F80">
        <f>IF(E80="Placebo",1,IF(E80="Naltrexone",2,IF(E80="Acamprosate",3,4)))</f>
        <v>1</v>
      </c>
      <c r="G80">
        <v>1</v>
      </c>
      <c r="H80">
        <v>2</v>
      </c>
      <c r="I80" t="str">
        <f>IF(ISNA(VLOOKUP(A80,Sheet5!$B$2:$D$32,3,FALSE)),"",VLOOKUP(A80,Sheet5!$B$2:$D$32,3,FALSE))</f>
        <v/>
      </c>
      <c r="J80">
        <f>IF(ISNA(VLOOKUP(A80,Sheet6!$B$2:$D$74,3,FALSE)),"",VLOOKUP(A80,Sheet6!$B$2:$D$74,3,FALSE))</f>
        <v>136</v>
      </c>
      <c r="K80">
        <f>IF(ISNA(VLOOKUP(A80,Sheet7!$B$2:$D$82,3,FALSE)),"",VLOOKUP(A80,Sheet7!$B$2:$D$82,3,FALSE))</f>
        <v>136</v>
      </c>
      <c r="L80" t="str">
        <f>IF(ISNA(VLOOKUP(A80,Sheet5!$B$2:$D$32,2,FALSE)),"",VLOOKUP(A80,Sheet5!$B$2:$D$32,2,FALSE))</f>
        <v/>
      </c>
      <c r="M80">
        <f>IF(ISNA(VLOOKUP(A80,Sheet6!$B$2:$D$74,2,FALSE)),"",VLOOKUP(A80,Sheet6!$B$2:$D$74,2,FALSE))</f>
        <v>102</v>
      </c>
      <c r="N80">
        <f>IF(ISNA(VLOOKUP(A80,Sheet7!$B$2:$D$82,2,FALSE)),"",VLOOKUP(A80,Sheet7!$B$2:$D$82,2,FALSE))</f>
        <v>81</v>
      </c>
    </row>
    <row r="81" spans="1:14" x14ac:dyDescent="0.2">
      <c r="A81" t="s">
        <v>135</v>
      </c>
      <c r="B81" t="str">
        <f t="shared" si="3"/>
        <v>Temesta 2000</v>
      </c>
      <c r="C81">
        <f t="shared" si="5"/>
        <v>38</v>
      </c>
      <c r="D81">
        <v>2</v>
      </c>
      <c r="E81" t="str">
        <f t="shared" si="4"/>
        <v>Acamprosate</v>
      </c>
      <c r="F81">
        <f>IF(E81="Placebo",1,IF(E81="Naltrexone",2,IF(E81="Acamprosate",3,4)))</f>
        <v>3</v>
      </c>
      <c r="G81">
        <v>1</v>
      </c>
      <c r="H81">
        <v>2</v>
      </c>
      <c r="I81" t="str">
        <f>IF(ISNA(VLOOKUP(A81,Sheet5!$B$2:$D$32,3,FALSE)),"",VLOOKUP(A81,Sheet5!$B$2:$D$32,3,FALSE))</f>
        <v/>
      </c>
      <c r="J81">
        <f>IF(ISNA(VLOOKUP(A81,Sheet6!$B$2:$D$74,3,FALSE)),"",VLOOKUP(A81,Sheet6!$B$2:$D$74,3,FALSE))</f>
        <v>164</v>
      </c>
      <c r="K81">
        <f>IF(ISNA(VLOOKUP(A81,Sheet7!$B$2:$D$82,3,FALSE)),"",VLOOKUP(A81,Sheet7!$B$2:$D$82,3,FALSE))</f>
        <v>164</v>
      </c>
      <c r="L81" t="str">
        <f>IF(ISNA(VLOOKUP(A81,Sheet5!$B$2:$D$32,2,FALSE)),"",VLOOKUP(A81,Sheet5!$B$2:$D$32,2,FALSE))</f>
        <v/>
      </c>
      <c r="M81">
        <f>IF(ISNA(VLOOKUP(A81,Sheet6!$B$2:$D$74,2,FALSE)),"",VLOOKUP(A81,Sheet6!$B$2:$D$74,2,FALSE))</f>
        <v>87</v>
      </c>
      <c r="N81">
        <f>IF(ISNA(VLOOKUP(A81,Sheet7!$B$2:$D$82,2,FALSE)),"",VLOOKUP(A81,Sheet7!$B$2:$D$82,2,FALSE))</f>
        <v>40</v>
      </c>
    </row>
    <row r="82" spans="1:14" x14ac:dyDescent="0.2">
      <c r="A82" t="s">
        <v>134</v>
      </c>
      <c r="B82" t="str">
        <f t="shared" si="3"/>
        <v>Temesta 2000</v>
      </c>
      <c r="C82">
        <f t="shared" si="5"/>
        <v>38</v>
      </c>
      <c r="D82">
        <v>1</v>
      </c>
      <c r="E82" t="str">
        <f t="shared" si="4"/>
        <v>Placebo</v>
      </c>
      <c r="F82">
        <f>IF(E82="Placebo",1,IF(E82="Naltrexone",2,IF(E82="Acamprosate",3,4)))</f>
        <v>1</v>
      </c>
      <c r="G82">
        <v>1</v>
      </c>
      <c r="H82">
        <v>2</v>
      </c>
      <c r="I82" t="str">
        <f>IF(ISNA(VLOOKUP(A82,Sheet5!$B$2:$D$32,3,FALSE)),"",VLOOKUP(A82,Sheet5!$B$2:$D$32,3,FALSE))</f>
        <v/>
      </c>
      <c r="J82">
        <f>IF(ISNA(VLOOKUP(A82,Sheet6!$B$2:$D$74,3,FALSE)),"",VLOOKUP(A82,Sheet6!$B$2:$D$74,3,FALSE))</f>
        <v>166</v>
      </c>
      <c r="K82">
        <f>IF(ISNA(VLOOKUP(A82,Sheet7!$B$2:$D$82,3,FALSE)),"",VLOOKUP(A82,Sheet7!$B$2:$D$82,3,FALSE))</f>
        <v>166</v>
      </c>
      <c r="L82" t="str">
        <f>IF(ISNA(VLOOKUP(A82,Sheet5!$B$2:$D$32,2,FALSE)),"",VLOOKUP(A82,Sheet5!$B$2:$D$32,2,FALSE))</f>
        <v/>
      </c>
      <c r="M82">
        <f>IF(ISNA(VLOOKUP(A82,Sheet6!$B$2:$D$74,2,FALSE)),"",VLOOKUP(A82,Sheet6!$B$2:$D$74,2,FALSE))</f>
        <v>115</v>
      </c>
      <c r="N82">
        <f>IF(ISNA(VLOOKUP(A82,Sheet7!$B$2:$D$82,2,FALSE)),"",VLOOKUP(A82,Sheet7!$B$2:$D$82,2,FALSE))</f>
        <v>44</v>
      </c>
    </row>
    <row r="83" spans="1:14" x14ac:dyDescent="0.2">
      <c r="A83" t="s">
        <v>89</v>
      </c>
      <c r="B83" t="str">
        <f t="shared" si="3"/>
        <v>Volpicelli 1992</v>
      </c>
      <c r="C83">
        <f t="shared" si="5"/>
        <v>39</v>
      </c>
      <c r="D83">
        <v>2</v>
      </c>
      <c r="E83" t="str">
        <f t="shared" si="4"/>
        <v>Naltrexone</v>
      </c>
      <c r="F83">
        <f>IF(E83="Placebo",1,IF(E83="Naltrexone",2,IF(E83="Acamprosate",3,4)))</f>
        <v>2</v>
      </c>
      <c r="G83">
        <v>1</v>
      </c>
      <c r="H83">
        <v>2</v>
      </c>
      <c r="I83">
        <f>IF(ISNA(VLOOKUP(A83,Sheet5!$B$2:$D$32,3,FALSE)),"",VLOOKUP(A83,Sheet5!$B$2:$D$32,3,FALSE))</f>
        <v>35</v>
      </c>
      <c r="J83">
        <f>IF(ISNA(VLOOKUP(A83,Sheet6!$B$2:$D$74,3,FALSE)),"",VLOOKUP(A83,Sheet6!$B$2:$D$74,3,FALSE))</f>
        <v>35</v>
      </c>
      <c r="K83">
        <f>IF(ISNA(VLOOKUP(A83,Sheet7!$B$2:$D$82,3,FALSE)),"",VLOOKUP(A83,Sheet7!$B$2:$D$82,3,FALSE))</f>
        <v>35</v>
      </c>
      <c r="L83">
        <f>IF(ISNA(VLOOKUP(A83,Sheet5!$B$2:$D$32,2,FALSE)),"",VLOOKUP(A83,Sheet5!$B$2:$D$32,2,FALSE))</f>
        <v>8</v>
      </c>
      <c r="M83">
        <f>IF(ISNA(VLOOKUP(A83,Sheet6!$B$2:$D$74,2,FALSE)),"",VLOOKUP(A83,Sheet6!$B$2:$D$74,2,FALSE))</f>
        <v>16</v>
      </c>
      <c r="N83">
        <f>IF(ISNA(VLOOKUP(A83,Sheet7!$B$2:$D$82,2,FALSE)),"",VLOOKUP(A83,Sheet7!$B$2:$D$82,2,FALSE))</f>
        <v>11</v>
      </c>
    </row>
    <row r="84" spans="1:14" x14ac:dyDescent="0.2">
      <c r="A84" t="s">
        <v>88</v>
      </c>
      <c r="B84" t="str">
        <f t="shared" si="3"/>
        <v>Volpicelli 1992</v>
      </c>
      <c r="C84">
        <f t="shared" si="5"/>
        <v>39</v>
      </c>
      <c r="D84">
        <v>1</v>
      </c>
      <c r="E84" t="str">
        <f t="shared" si="4"/>
        <v>Placebo</v>
      </c>
      <c r="F84">
        <f>IF(E84="Placebo",1,IF(E84="Naltrexone",2,IF(E84="Acamprosate",3,4)))</f>
        <v>1</v>
      </c>
      <c r="G84">
        <v>1</v>
      </c>
      <c r="H84">
        <v>2</v>
      </c>
      <c r="I84">
        <f>IF(ISNA(VLOOKUP(A84,Sheet5!$B$2:$D$32,3,FALSE)),"",VLOOKUP(A84,Sheet5!$B$2:$D$32,3,FALSE))</f>
        <v>35</v>
      </c>
      <c r="J84">
        <f>IF(ISNA(VLOOKUP(A84,Sheet6!$B$2:$D$74,3,FALSE)),"",VLOOKUP(A84,Sheet6!$B$2:$D$74,3,FALSE))</f>
        <v>35</v>
      </c>
      <c r="K84">
        <f>IF(ISNA(VLOOKUP(A84,Sheet7!$B$2:$D$82,3,FALSE)),"",VLOOKUP(A84,Sheet7!$B$2:$D$82,3,FALSE))</f>
        <v>35</v>
      </c>
      <c r="L84">
        <f>IF(ISNA(VLOOKUP(A84,Sheet5!$B$2:$D$32,2,FALSE)),"",VLOOKUP(A84,Sheet5!$B$2:$D$32,2,FALSE))</f>
        <v>19</v>
      </c>
      <c r="M84">
        <f>IF(ISNA(VLOOKUP(A84,Sheet6!$B$2:$D$74,2,FALSE)),"",VLOOKUP(A84,Sheet6!$B$2:$D$74,2,FALSE))</f>
        <v>20</v>
      </c>
      <c r="N84">
        <f>IF(ISNA(VLOOKUP(A84,Sheet7!$B$2:$D$82,2,FALSE)),"",VLOOKUP(A84,Sheet7!$B$2:$D$82,2,FALSE))</f>
        <v>14</v>
      </c>
    </row>
    <row r="85" spans="1:14" x14ac:dyDescent="0.2">
      <c r="A85" t="s">
        <v>91</v>
      </c>
      <c r="B85" t="str">
        <f t="shared" si="3"/>
        <v>Volpicelli 1997</v>
      </c>
      <c r="C85">
        <f t="shared" si="5"/>
        <v>40</v>
      </c>
      <c r="D85">
        <v>2</v>
      </c>
      <c r="E85" t="str">
        <f t="shared" si="4"/>
        <v>Naltrexone</v>
      </c>
      <c r="F85">
        <f>IF(E85="Placebo",1,IF(E85="Naltrexone",2,IF(E85="Acamprosate",3,4)))</f>
        <v>2</v>
      </c>
      <c r="G85">
        <v>1</v>
      </c>
      <c r="H85">
        <v>2</v>
      </c>
      <c r="I85">
        <f>IF(ISNA(VLOOKUP(A85,Sheet5!$B$2:$D$32,3,FALSE)),"",VLOOKUP(A85,Sheet5!$B$2:$D$32,3,FALSE))</f>
        <v>48</v>
      </c>
      <c r="J85">
        <f>IF(ISNA(VLOOKUP(A85,Sheet6!$B$2:$D$74,3,FALSE)),"",VLOOKUP(A85,Sheet6!$B$2:$D$74,3,FALSE))</f>
        <v>48</v>
      </c>
      <c r="K85">
        <f>IF(ISNA(VLOOKUP(A85,Sheet7!$B$2:$D$82,3,FALSE)),"",VLOOKUP(A85,Sheet7!$B$2:$D$82,3,FALSE))</f>
        <v>48</v>
      </c>
      <c r="L85">
        <f>IF(ISNA(VLOOKUP(A85,Sheet5!$B$2:$D$32,2,FALSE)),"",VLOOKUP(A85,Sheet5!$B$2:$D$32,2,FALSE))</f>
        <v>17</v>
      </c>
      <c r="M85">
        <f>IF(ISNA(VLOOKUP(A85,Sheet6!$B$2:$D$74,2,FALSE)),"",VLOOKUP(A85,Sheet6!$B$2:$D$74,2,FALSE))</f>
        <v>27</v>
      </c>
      <c r="N85">
        <f>IF(ISNA(VLOOKUP(A85,Sheet7!$B$2:$D$82,2,FALSE)),"",VLOOKUP(A85,Sheet7!$B$2:$D$82,2,FALSE))</f>
        <v>13</v>
      </c>
    </row>
    <row r="86" spans="1:14" x14ac:dyDescent="0.2">
      <c r="A86" t="s">
        <v>90</v>
      </c>
      <c r="B86" t="str">
        <f t="shared" si="3"/>
        <v>Volpicelli 1997</v>
      </c>
      <c r="C86">
        <f t="shared" si="5"/>
        <v>40</v>
      </c>
      <c r="D86">
        <v>1</v>
      </c>
      <c r="E86" t="str">
        <f t="shared" si="4"/>
        <v>Placebo</v>
      </c>
      <c r="F86">
        <f>IF(E86="Placebo",1,IF(E86="Naltrexone",2,IF(E86="Acamprosate",3,4)))</f>
        <v>1</v>
      </c>
      <c r="G86">
        <v>1</v>
      </c>
      <c r="H86">
        <v>2</v>
      </c>
      <c r="I86">
        <f>IF(ISNA(VLOOKUP(A86,Sheet5!$B$2:$D$32,3,FALSE)),"",VLOOKUP(A86,Sheet5!$B$2:$D$32,3,FALSE))</f>
        <v>49</v>
      </c>
      <c r="J86">
        <f>IF(ISNA(VLOOKUP(A86,Sheet6!$B$2:$D$74,3,FALSE)),"",VLOOKUP(A86,Sheet6!$B$2:$D$74,3,FALSE))</f>
        <v>49</v>
      </c>
      <c r="K86">
        <f>IF(ISNA(VLOOKUP(A86,Sheet7!$B$2:$D$82,3,FALSE)),"",VLOOKUP(A86,Sheet7!$B$2:$D$82,3,FALSE))</f>
        <v>49</v>
      </c>
      <c r="L86">
        <f>IF(ISNA(VLOOKUP(A86,Sheet5!$B$2:$D$32,2,FALSE)),"",VLOOKUP(A86,Sheet5!$B$2:$D$32,2,FALSE))</f>
        <v>26</v>
      </c>
      <c r="M86">
        <f>IF(ISNA(VLOOKUP(A86,Sheet6!$B$2:$D$74,2,FALSE)),"",VLOOKUP(A86,Sheet6!$B$2:$D$74,2,FALSE))</f>
        <v>32</v>
      </c>
      <c r="N86">
        <f>IF(ISNA(VLOOKUP(A86,Sheet7!$B$2:$D$82,2,FALSE)),"",VLOOKUP(A86,Sheet7!$B$2:$D$82,2,FALSE))</f>
        <v>13</v>
      </c>
    </row>
    <row r="87" spans="1:14" x14ac:dyDescent="0.2">
      <c r="A87" t="s">
        <v>137</v>
      </c>
      <c r="B87" t="str">
        <f t="shared" si="3"/>
        <v>Whitworth 1996</v>
      </c>
      <c r="C87">
        <f t="shared" si="5"/>
        <v>41</v>
      </c>
      <c r="D87">
        <v>2</v>
      </c>
      <c r="E87" t="str">
        <f t="shared" si="4"/>
        <v>Acamprosate</v>
      </c>
      <c r="F87">
        <f>IF(E87="Placebo",1,IF(E87="Naltrexone",2,IF(E87="Acamprosate",3,4)))</f>
        <v>3</v>
      </c>
      <c r="G87">
        <v>1</v>
      </c>
      <c r="H87">
        <v>2</v>
      </c>
      <c r="I87" t="str">
        <f>IF(ISNA(VLOOKUP(A87,Sheet5!$B$2:$D$32,3,FALSE)),"",VLOOKUP(A87,Sheet5!$B$2:$D$32,3,FALSE))</f>
        <v/>
      </c>
      <c r="J87">
        <f>IF(ISNA(VLOOKUP(A87,Sheet6!$B$2:$D$74,3,FALSE)),"",VLOOKUP(A87,Sheet6!$B$2:$D$74,3,FALSE))</f>
        <v>224</v>
      </c>
      <c r="K87">
        <f>IF(ISNA(VLOOKUP(A87,Sheet7!$B$2:$D$82,3,FALSE)),"",VLOOKUP(A87,Sheet7!$B$2:$D$82,3,FALSE))</f>
        <v>224</v>
      </c>
      <c r="L87" t="str">
        <f>IF(ISNA(VLOOKUP(A87,Sheet5!$B$2:$D$32,2,FALSE)),"",VLOOKUP(A87,Sheet5!$B$2:$D$32,2,FALSE))</f>
        <v/>
      </c>
      <c r="M87">
        <f>IF(ISNA(VLOOKUP(A87,Sheet6!$B$2:$D$74,2,FALSE)),"",VLOOKUP(A87,Sheet6!$B$2:$D$74,2,FALSE))</f>
        <v>183</v>
      </c>
      <c r="N87">
        <f>IF(ISNA(VLOOKUP(A87,Sheet7!$B$2:$D$82,2,FALSE)),"",VLOOKUP(A87,Sheet7!$B$2:$D$82,2,FALSE))</f>
        <v>129</v>
      </c>
    </row>
    <row r="88" spans="1:14" x14ac:dyDescent="0.2">
      <c r="A88" t="s">
        <v>136</v>
      </c>
      <c r="B88" t="str">
        <f t="shared" si="3"/>
        <v>Whitworth 1996</v>
      </c>
      <c r="C88">
        <f t="shared" si="5"/>
        <v>41</v>
      </c>
      <c r="D88">
        <v>1</v>
      </c>
      <c r="E88" t="str">
        <f t="shared" si="4"/>
        <v>Placebo</v>
      </c>
      <c r="F88">
        <f>IF(E88="Placebo",1,IF(E88="Naltrexone",2,IF(E88="Acamprosate",3,4)))</f>
        <v>1</v>
      </c>
      <c r="G88">
        <v>1</v>
      </c>
      <c r="H88">
        <v>2</v>
      </c>
      <c r="I88" t="str">
        <f>IF(ISNA(VLOOKUP(A88,Sheet5!$B$2:$D$32,3,FALSE)),"",VLOOKUP(A88,Sheet5!$B$2:$D$32,3,FALSE))</f>
        <v/>
      </c>
      <c r="J88">
        <f>IF(ISNA(VLOOKUP(A88,Sheet6!$B$2:$D$74,3,FALSE)),"",VLOOKUP(A88,Sheet6!$B$2:$D$74,3,FALSE))</f>
        <v>224</v>
      </c>
      <c r="K88">
        <f>IF(ISNA(VLOOKUP(A88,Sheet7!$B$2:$D$82,3,FALSE)),"",VLOOKUP(A88,Sheet7!$B$2:$D$82,3,FALSE))</f>
        <v>224</v>
      </c>
      <c r="L88" t="str">
        <f>IF(ISNA(VLOOKUP(A88,Sheet5!$B$2:$D$32,2,FALSE)),"",VLOOKUP(A88,Sheet5!$B$2:$D$32,2,FALSE))</f>
        <v/>
      </c>
      <c r="M88">
        <f>IF(ISNA(VLOOKUP(A88,Sheet6!$B$2:$D$74,2,FALSE)),"",VLOOKUP(A88,Sheet6!$B$2:$D$74,2,FALSE))</f>
        <v>208</v>
      </c>
      <c r="N88">
        <f>IF(ISNA(VLOOKUP(A88,Sheet7!$B$2:$D$82,2,FALSE)),"",VLOOKUP(A88,Sheet7!$B$2:$D$82,2,FALSE))</f>
        <v>139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heavy drinking</vt:lpstr>
      <vt:lpstr>Sheet5</vt:lpstr>
      <vt:lpstr>return to drinking</vt:lpstr>
      <vt:lpstr>Sheet6</vt:lpstr>
      <vt:lpstr>discontinuation</vt:lpstr>
      <vt:lpstr>Sheet7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Venturini</dc:creator>
  <cp:lastModifiedBy>Sergio Venturini</cp:lastModifiedBy>
  <dcterms:created xsi:type="dcterms:W3CDTF">2018-04-18T08:03:01Z</dcterms:created>
  <dcterms:modified xsi:type="dcterms:W3CDTF">2018-04-18T09:15:17Z</dcterms:modified>
</cp:coreProperties>
</file>