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FC2F8B2B-35C0-462F-B009-D1FA75AA63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Água" sheetId="1" r:id="rId1"/>
    <sheet name="Paraf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3" i="2"/>
  <c r="I12" i="2"/>
  <c r="I11" i="2"/>
  <c r="I9" i="2"/>
  <c r="I8" i="2"/>
  <c r="L47" i="1"/>
  <c r="M47" i="1" s="1"/>
  <c r="L38" i="1" a="1"/>
  <c r="L38" i="1" s="1"/>
  <c r="K255" i="1"/>
  <c r="L255" i="1" s="1"/>
  <c r="K256" i="1"/>
  <c r="K257" i="1"/>
  <c r="K258" i="1"/>
  <c r="K259" i="1"/>
  <c r="K260" i="1"/>
  <c r="K261" i="1"/>
  <c r="K262" i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K269" i="1"/>
  <c r="K270" i="1"/>
  <c r="K271" i="1"/>
  <c r="K272" i="1"/>
  <c r="K273" i="1"/>
  <c r="K274" i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K281" i="1"/>
  <c r="K282" i="1"/>
  <c r="K283" i="1"/>
  <c r="K284" i="1"/>
  <c r="K285" i="1"/>
  <c r="K286" i="1"/>
  <c r="K287" i="1"/>
  <c r="L287" i="1" s="1"/>
  <c r="K288" i="1"/>
  <c r="L288" i="1" s="1"/>
  <c r="K289" i="1"/>
  <c r="L289" i="1" s="1"/>
  <c r="K290" i="1"/>
  <c r="L290" i="1" s="1"/>
  <c r="K291" i="1"/>
  <c r="L83" i="1" s="1"/>
  <c r="M83" i="1" s="1"/>
  <c r="K292" i="1"/>
  <c r="K293" i="1"/>
  <c r="K294" i="1"/>
  <c r="K295" i="1"/>
  <c r="K296" i="1"/>
  <c r="K297" i="1"/>
  <c r="K298" i="1"/>
  <c r="K299" i="1"/>
  <c r="L299" i="1" s="1"/>
  <c r="K300" i="1"/>
  <c r="L300" i="1" s="1"/>
  <c r="K301" i="1"/>
  <c r="L301" i="1" s="1"/>
  <c r="K302" i="1"/>
  <c r="L302" i="1" s="1"/>
  <c r="K303" i="1"/>
  <c r="L95" i="1" s="1"/>
  <c r="M95" i="1" s="1"/>
  <c r="K304" i="1"/>
  <c r="K305" i="1"/>
  <c r="K306" i="1"/>
  <c r="K307" i="1"/>
  <c r="K308" i="1"/>
  <c r="K309" i="1"/>
  <c r="K310" i="1"/>
  <c r="K311" i="1"/>
  <c r="L311" i="1" s="1"/>
  <c r="K312" i="1"/>
  <c r="L312" i="1" s="1"/>
  <c r="K313" i="1"/>
  <c r="L313" i="1" s="1"/>
  <c r="K314" i="1"/>
  <c r="L314" i="1" s="1"/>
  <c r="K315" i="1"/>
  <c r="L107" i="1" s="1"/>
  <c r="M107" i="1" s="1"/>
  <c r="K316" i="1"/>
  <c r="K317" i="1"/>
  <c r="K318" i="1"/>
  <c r="K319" i="1"/>
  <c r="K320" i="1"/>
  <c r="K321" i="1"/>
  <c r="K322" i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K329" i="1"/>
  <c r="K330" i="1"/>
  <c r="K331" i="1"/>
  <c r="K332" i="1"/>
  <c r="K333" i="1"/>
  <c r="K334" i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K341" i="1"/>
  <c r="K342" i="1"/>
  <c r="K343" i="1"/>
  <c r="K344" i="1"/>
  <c r="K345" i="1"/>
  <c r="K346" i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K353" i="1"/>
  <c r="K354" i="1"/>
  <c r="K355" i="1"/>
  <c r="K356" i="1"/>
  <c r="L256" i="1"/>
  <c r="L257" i="1"/>
  <c r="L258" i="1"/>
  <c r="L259" i="1"/>
  <c r="L260" i="1"/>
  <c r="L261" i="1"/>
  <c r="L262" i="1"/>
  <c r="L268" i="1"/>
  <c r="L269" i="1"/>
  <c r="L270" i="1"/>
  <c r="L271" i="1"/>
  <c r="L272" i="1"/>
  <c r="L273" i="1"/>
  <c r="L274" i="1"/>
  <c r="L280" i="1"/>
  <c r="L281" i="1"/>
  <c r="L282" i="1"/>
  <c r="L283" i="1"/>
  <c r="L284" i="1"/>
  <c r="L285" i="1"/>
  <c r="L286" i="1"/>
  <c r="L292" i="1"/>
  <c r="L293" i="1"/>
  <c r="L294" i="1"/>
  <c r="L295" i="1"/>
  <c r="L296" i="1"/>
  <c r="L297" i="1"/>
  <c r="L298" i="1"/>
  <c r="L304" i="1"/>
  <c r="L305" i="1"/>
  <c r="L306" i="1"/>
  <c r="L307" i="1"/>
  <c r="L308" i="1"/>
  <c r="L309" i="1"/>
  <c r="L310" i="1"/>
  <c r="L316" i="1"/>
  <c r="L317" i="1"/>
  <c r="L318" i="1"/>
  <c r="L319" i="1"/>
  <c r="L320" i="1"/>
  <c r="L321" i="1"/>
  <c r="L322" i="1"/>
  <c r="L328" i="1"/>
  <c r="L329" i="1"/>
  <c r="L330" i="1"/>
  <c r="L331" i="1"/>
  <c r="L332" i="1"/>
  <c r="L333" i="1"/>
  <c r="L334" i="1"/>
  <c r="L340" i="1"/>
  <c r="L341" i="1"/>
  <c r="L342" i="1"/>
  <c r="L343" i="1"/>
  <c r="L344" i="1"/>
  <c r="L345" i="1"/>
  <c r="L346" i="1"/>
  <c r="L352" i="1"/>
  <c r="L353" i="1"/>
  <c r="L354" i="1"/>
  <c r="L355" i="1"/>
  <c r="L356" i="1"/>
  <c r="L59" i="1"/>
  <c r="M59" i="1" s="1"/>
  <c r="L71" i="1"/>
  <c r="M71" i="1" s="1"/>
  <c r="L127" i="1"/>
  <c r="M127" i="1" s="1"/>
  <c r="L139" i="1"/>
  <c r="M139" i="1" s="1"/>
  <c r="L141" i="1"/>
  <c r="M141" i="1" s="1"/>
  <c r="L142" i="1"/>
  <c r="M142" i="1" s="1"/>
  <c r="L143" i="1"/>
  <c r="M143" i="1" s="1"/>
  <c r="M91" i="1"/>
  <c r="M103" i="1"/>
  <c r="M126" i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44" i="1"/>
  <c r="M144" i="1" s="1"/>
  <c r="L145" i="1"/>
  <c r="M145" i="1" s="1"/>
  <c r="L146" i="1"/>
  <c r="M146" i="1" s="1"/>
  <c r="L147" i="1"/>
  <c r="M147" i="1" s="1"/>
  <c r="L148" i="1"/>
  <c r="M148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L130" i="1"/>
  <c r="M130" i="1" s="1"/>
  <c r="L132" i="1"/>
  <c r="M132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20" i="1"/>
  <c r="M120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L108" i="1"/>
  <c r="M108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L96" i="1"/>
  <c r="M96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M19" i="1"/>
  <c r="H24" i="1" s="1"/>
  <c r="M40" i="1" l="1"/>
  <c r="L40" i="1"/>
  <c r="M39" i="1"/>
  <c r="L39" i="1"/>
  <c r="M38" i="1"/>
  <c r="L129" i="1"/>
  <c r="M129" i="1" s="1"/>
  <c r="L118" i="1"/>
  <c r="M118" i="1" s="1"/>
  <c r="L128" i="1"/>
  <c r="M128" i="1" s="1"/>
  <c r="L140" i="1"/>
  <c r="M140" i="1" s="1"/>
  <c r="L131" i="1"/>
  <c r="M131" i="1" s="1"/>
  <c r="L82" i="1"/>
  <c r="M82" i="1" s="1"/>
  <c r="L106" i="1"/>
  <c r="M106" i="1" s="1"/>
  <c r="L117" i="1"/>
  <c r="M117" i="1" s="1"/>
  <c r="L58" i="1"/>
  <c r="M58" i="1" s="1"/>
  <c r="L94" i="1"/>
  <c r="M94" i="1" s="1"/>
  <c r="L81" i="1"/>
  <c r="M81" i="1" s="1"/>
  <c r="L105" i="1"/>
  <c r="M105" i="1" s="1"/>
  <c r="L116" i="1"/>
  <c r="M116" i="1" s="1"/>
  <c r="L119" i="1"/>
  <c r="M119" i="1" s="1"/>
  <c r="L315" i="1"/>
  <c r="L303" i="1"/>
  <c r="L291" i="1"/>
  <c r="L70" i="1"/>
  <c r="M70" i="1" s="1"/>
  <c r="L57" i="1"/>
  <c r="M57" i="1" s="1"/>
  <c r="L93" i="1"/>
  <c r="M93" i="1" s="1"/>
  <c r="L80" i="1"/>
  <c r="M80" i="1" s="1"/>
  <c r="L104" i="1"/>
  <c r="M104" i="1" s="1"/>
  <c r="L115" i="1"/>
  <c r="M115" i="1" s="1"/>
  <c r="L69" i="1"/>
  <c r="M69" i="1" s="1"/>
  <c r="L56" i="1"/>
  <c r="M56" i="1" s="1"/>
  <c r="L92" i="1"/>
  <c r="M92" i="1" s="1"/>
  <c r="L68" i="1"/>
  <c r="M68" i="1" s="1"/>
  <c r="H577" i="1"/>
  <c r="H529" i="1"/>
  <c r="H433" i="1"/>
  <c r="H397" i="1"/>
  <c r="H349" i="1"/>
  <c r="H289" i="1"/>
  <c r="H253" i="1"/>
  <c r="H241" i="1"/>
  <c r="H229" i="1"/>
  <c r="H217" i="1"/>
  <c r="H205" i="1"/>
  <c r="H193" i="1"/>
  <c r="H181" i="1"/>
  <c r="H169" i="1"/>
  <c r="H541" i="1"/>
  <c r="H493" i="1"/>
  <c r="H409" i="1"/>
  <c r="H265" i="1"/>
  <c r="H565" i="1"/>
  <c r="H457" i="1"/>
  <c r="H337" i="1"/>
  <c r="H481" i="1"/>
  <c r="H361" i="1"/>
  <c r="H469" i="1"/>
  <c r="H325" i="1"/>
  <c r="H517" i="1"/>
  <c r="H421" i="1"/>
  <c r="H373" i="1"/>
  <c r="H313" i="1"/>
  <c r="H553" i="1"/>
  <c r="H505" i="1"/>
  <c r="H385" i="1"/>
  <c r="H277" i="1"/>
  <c r="H582" i="1"/>
  <c r="H474" i="1"/>
  <c r="H402" i="1"/>
  <c r="H354" i="1"/>
  <c r="H306" i="1"/>
  <c r="H258" i="1"/>
  <c r="H210" i="1"/>
  <c r="H150" i="1"/>
  <c r="H90" i="1"/>
  <c r="H30" i="1"/>
  <c r="H569" i="1"/>
  <c r="H498" i="1"/>
  <c r="H438" i="1"/>
  <c r="H366" i="1"/>
  <c r="H282" i="1"/>
  <c r="H222" i="1"/>
  <c r="H162" i="1"/>
  <c r="H138" i="1"/>
  <c r="H78" i="1"/>
  <c r="H42" i="1"/>
  <c r="H301" i="1"/>
  <c r="H570" i="1"/>
  <c r="H462" i="1"/>
  <c r="H414" i="1"/>
  <c r="H342" i="1"/>
  <c r="H294" i="1"/>
  <c r="H234" i="1"/>
  <c r="H186" i="1"/>
  <c r="H114" i="1"/>
  <c r="H54" i="1"/>
  <c r="H445" i="1"/>
  <c r="H522" i="1"/>
  <c r="H426" i="1"/>
  <c r="H378" i="1"/>
  <c r="H330" i="1"/>
  <c r="H270" i="1"/>
  <c r="H198" i="1"/>
  <c r="H126" i="1"/>
  <c r="H66" i="1"/>
  <c r="H6" i="1"/>
  <c r="H486" i="1"/>
  <c r="H390" i="1"/>
  <c r="H318" i="1"/>
  <c r="H246" i="1"/>
  <c r="H174" i="1"/>
  <c r="H102" i="1"/>
  <c r="H18" i="1"/>
  <c r="H581" i="1"/>
  <c r="H450" i="1"/>
  <c r="H576" i="1"/>
  <c r="H564" i="1"/>
  <c r="H552" i="1"/>
  <c r="H540" i="1"/>
  <c r="H528" i="1"/>
  <c r="H516" i="1"/>
  <c r="H504" i="1"/>
  <c r="H492" i="1"/>
  <c r="H480" i="1"/>
  <c r="H468" i="1"/>
  <c r="H456" i="1"/>
  <c r="H444" i="1"/>
  <c r="H432" i="1"/>
  <c r="H420" i="1"/>
  <c r="H408" i="1"/>
  <c r="H396" i="1"/>
  <c r="H384" i="1"/>
  <c r="H372" i="1"/>
  <c r="H360" i="1"/>
  <c r="H348" i="1"/>
  <c r="H336" i="1"/>
  <c r="H324" i="1"/>
  <c r="H312" i="1"/>
  <c r="H300" i="1"/>
  <c r="H288" i="1"/>
  <c r="H276" i="1"/>
  <c r="H264" i="1"/>
  <c r="H546" i="1"/>
  <c r="H575" i="1"/>
  <c r="H551" i="1"/>
  <c r="H539" i="1"/>
  <c r="H527" i="1"/>
  <c r="H515" i="1"/>
  <c r="H503" i="1"/>
  <c r="H491" i="1"/>
  <c r="H479" i="1"/>
  <c r="H467" i="1"/>
  <c r="H455" i="1"/>
  <c r="H443" i="1"/>
  <c r="H431" i="1"/>
  <c r="H419" i="1"/>
  <c r="H407" i="1"/>
  <c r="H395" i="1"/>
  <c r="H383" i="1"/>
  <c r="H371" i="1"/>
  <c r="H359" i="1"/>
  <c r="H347" i="1"/>
  <c r="H335" i="1"/>
  <c r="H323" i="1"/>
  <c r="H311" i="1"/>
  <c r="H299" i="1"/>
  <c r="H287" i="1"/>
  <c r="H275" i="1"/>
  <c r="H263" i="1"/>
  <c r="H251" i="1"/>
  <c r="H239" i="1"/>
  <c r="H227" i="1"/>
  <c r="H215" i="1"/>
  <c r="H203" i="1"/>
  <c r="H191" i="1"/>
  <c r="H179" i="1"/>
  <c r="H167" i="1"/>
  <c r="H155" i="1"/>
  <c r="H143" i="1"/>
  <c r="H131" i="1"/>
  <c r="H119" i="1"/>
  <c r="H107" i="1"/>
  <c r="H95" i="1"/>
  <c r="H83" i="1"/>
  <c r="H71" i="1"/>
  <c r="H59" i="1"/>
  <c r="H47" i="1"/>
  <c r="H35" i="1"/>
  <c r="H23" i="1"/>
  <c r="H11" i="1"/>
  <c r="H534" i="1"/>
  <c r="H574" i="1"/>
  <c r="H550" i="1"/>
  <c r="H526" i="1"/>
  <c r="H514" i="1"/>
  <c r="H502" i="1"/>
  <c r="H490" i="1"/>
  <c r="H478" i="1"/>
  <c r="H466" i="1"/>
  <c r="H454" i="1"/>
  <c r="H442" i="1"/>
  <c r="H430" i="1"/>
  <c r="H418" i="1"/>
  <c r="H406" i="1"/>
  <c r="H394" i="1"/>
  <c r="H382" i="1"/>
  <c r="H370" i="1"/>
  <c r="H358" i="1"/>
  <c r="H346" i="1"/>
  <c r="H334" i="1"/>
  <c r="H322" i="1"/>
  <c r="H310" i="1"/>
  <c r="H298" i="1"/>
  <c r="H286" i="1"/>
  <c r="H274" i="1"/>
  <c r="H262" i="1"/>
  <c r="H250" i="1"/>
  <c r="H238" i="1"/>
  <c r="H226" i="1"/>
  <c r="H214" i="1"/>
  <c r="H202" i="1"/>
  <c r="H190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H510" i="1"/>
  <c r="H563" i="1"/>
  <c r="H562" i="1"/>
  <c r="H538" i="1"/>
  <c r="H573" i="1"/>
  <c r="H561" i="1"/>
  <c r="H549" i="1"/>
  <c r="H537" i="1"/>
  <c r="H525" i="1"/>
  <c r="H513" i="1"/>
  <c r="H501" i="1"/>
  <c r="H489" i="1"/>
  <c r="H477" i="1"/>
  <c r="H465" i="1"/>
  <c r="H453" i="1"/>
  <c r="H441" i="1"/>
  <c r="H429" i="1"/>
  <c r="H417" i="1"/>
  <c r="H405" i="1"/>
  <c r="H393" i="1"/>
  <c r="H381" i="1"/>
  <c r="H369" i="1"/>
  <c r="H357" i="1"/>
  <c r="H345" i="1"/>
  <c r="H333" i="1"/>
  <c r="H321" i="1"/>
  <c r="H309" i="1"/>
  <c r="H297" i="1"/>
  <c r="H285" i="1"/>
  <c r="H273" i="1"/>
  <c r="H261" i="1"/>
  <c r="H249" i="1"/>
  <c r="H237" i="1"/>
  <c r="H225" i="1"/>
  <c r="H213" i="1"/>
  <c r="H201" i="1"/>
  <c r="H189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H572" i="1"/>
  <c r="H560" i="1"/>
  <c r="H548" i="1"/>
  <c r="H536" i="1"/>
  <c r="H524" i="1"/>
  <c r="H512" i="1"/>
  <c r="H500" i="1"/>
  <c r="H488" i="1"/>
  <c r="H476" i="1"/>
  <c r="H464" i="1"/>
  <c r="H452" i="1"/>
  <c r="H440" i="1"/>
  <c r="H428" i="1"/>
  <c r="H416" i="1"/>
  <c r="H404" i="1"/>
  <c r="H392" i="1"/>
  <c r="H380" i="1"/>
  <c r="H368" i="1"/>
  <c r="H356" i="1"/>
  <c r="H344" i="1"/>
  <c r="H332" i="1"/>
  <c r="H320" i="1"/>
  <c r="H308" i="1"/>
  <c r="H296" i="1"/>
  <c r="H284" i="1"/>
  <c r="H272" i="1"/>
  <c r="H260" i="1"/>
  <c r="H248" i="1"/>
  <c r="H236" i="1"/>
  <c r="H224" i="1"/>
  <c r="H212" i="1"/>
  <c r="H200" i="1"/>
  <c r="H188" i="1"/>
  <c r="H176" i="1"/>
  <c r="H164" i="1"/>
  <c r="H152" i="1"/>
  <c r="H140" i="1"/>
  <c r="H128" i="1"/>
  <c r="H116" i="1"/>
  <c r="H104" i="1"/>
  <c r="H92" i="1"/>
  <c r="H80" i="1"/>
  <c r="H68" i="1"/>
  <c r="H56" i="1"/>
  <c r="H44" i="1"/>
  <c r="H32" i="1"/>
  <c r="H20" i="1"/>
  <c r="H8" i="1"/>
  <c r="H558" i="1"/>
  <c r="H583" i="1"/>
  <c r="H571" i="1"/>
  <c r="H559" i="1"/>
  <c r="H547" i="1"/>
  <c r="H535" i="1"/>
  <c r="H523" i="1"/>
  <c r="H511" i="1"/>
  <c r="H499" i="1"/>
  <c r="H487" i="1"/>
  <c r="H475" i="1"/>
  <c r="H463" i="1"/>
  <c r="H451" i="1"/>
  <c r="H439" i="1"/>
  <c r="H427" i="1"/>
  <c r="H415" i="1"/>
  <c r="H403" i="1"/>
  <c r="H391" i="1"/>
  <c r="H379" i="1"/>
  <c r="H367" i="1"/>
  <c r="H355" i="1"/>
  <c r="H343" i="1"/>
  <c r="H331" i="1"/>
  <c r="H319" i="1"/>
  <c r="H307" i="1"/>
  <c r="H295" i="1"/>
  <c r="H283" i="1"/>
  <c r="H271" i="1"/>
  <c r="H259" i="1"/>
  <c r="H247" i="1"/>
  <c r="H235" i="1"/>
  <c r="H223" i="1"/>
  <c r="H211" i="1"/>
  <c r="H199" i="1"/>
  <c r="H187" i="1"/>
  <c r="H175" i="1"/>
  <c r="H163" i="1"/>
  <c r="H151" i="1"/>
  <c r="H139" i="1"/>
  <c r="H127" i="1"/>
  <c r="H115" i="1"/>
  <c r="H103" i="1"/>
  <c r="H91" i="1"/>
  <c r="H79" i="1"/>
  <c r="H67" i="1"/>
  <c r="H55" i="1"/>
  <c r="H43" i="1"/>
  <c r="H31" i="1"/>
  <c r="H19" i="1"/>
  <c r="H7" i="1"/>
  <c r="H216" i="1"/>
  <c r="H144" i="1"/>
  <c r="H48" i="1"/>
  <c r="H557" i="1"/>
  <c r="H545" i="1"/>
  <c r="H533" i="1"/>
  <c r="H521" i="1"/>
  <c r="H509" i="1"/>
  <c r="H497" i="1"/>
  <c r="H485" i="1"/>
  <c r="H473" i="1"/>
  <c r="H461" i="1"/>
  <c r="H449" i="1"/>
  <c r="H437" i="1"/>
  <c r="H425" i="1"/>
  <c r="H413" i="1"/>
  <c r="H401" i="1"/>
  <c r="H389" i="1"/>
  <c r="H377" i="1"/>
  <c r="H365" i="1"/>
  <c r="H353" i="1"/>
  <c r="H341" i="1"/>
  <c r="H329" i="1"/>
  <c r="H317" i="1"/>
  <c r="H305" i="1"/>
  <c r="H293" i="1"/>
  <c r="H281" i="1"/>
  <c r="H269" i="1"/>
  <c r="H257" i="1"/>
  <c r="H245" i="1"/>
  <c r="H233" i="1"/>
  <c r="H221" i="1"/>
  <c r="H209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192" i="1"/>
  <c r="H108" i="1"/>
  <c r="H12" i="1"/>
  <c r="H580" i="1"/>
  <c r="H568" i="1"/>
  <c r="H556" i="1"/>
  <c r="H544" i="1"/>
  <c r="H532" i="1"/>
  <c r="H520" i="1"/>
  <c r="H508" i="1"/>
  <c r="H496" i="1"/>
  <c r="H484" i="1"/>
  <c r="H472" i="1"/>
  <c r="H460" i="1"/>
  <c r="H448" i="1"/>
  <c r="H436" i="1"/>
  <c r="H424" i="1"/>
  <c r="H412" i="1"/>
  <c r="H400" i="1"/>
  <c r="H388" i="1"/>
  <c r="H376" i="1"/>
  <c r="H364" i="1"/>
  <c r="H352" i="1"/>
  <c r="H340" i="1"/>
  <c r="H328" i="1"/>
  <c r="H316" i="1"/>
  <c r="H304" i="1"/>
  <c r="H292" i="1"/>
  <c r="H280" i="1"/>
  <c r="H268" i="1"/>
  <c r="H256" i="1"/>
  <c r="H244" i="1"/>
  <c r="H232" i="1"/>
  <c r="H220" i="1"/>
  <c r="H208" i="1"/>
  <c r="H196" i="1"/>
  <c r="H184" i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H579" i="1"/>
  <c r="H567" i="1"/>
  <c r="H555" i="1"/>
  <c r="H543" i="1"/>
  <c r="H531" i="1"/>
  <c r="H519" i="1"/>
  <c r="H507" i="1"/>
  <c r="H495" i="1"/>
  <c r="H483" i="1"/>
  <c r="H471" i="1"/>
  <c r="H459" i="1"/>
  <c r="H447" i="1"/>
  <c r="H435" i="1"/>
  <c r="H423" i="1"/>
  <c r="H411" i="1"/>
  <c r="H399" i="1"/>
  <c r="H387" i="1"/>
  <c r="H375" i="1"/>
  <c r="H363" i="1"/>
  <c r="H351" i="1"/>
  <c r="H339" i="1"/>
  <c r="H327" i="1"/>
  <c r="H315" i="1"/>
  <c r="H303" i="1"/>
  <c r="H291" i="1"/>
  <c r="H279" i="1"/>
  <c r="H267" i="1"/>
  <c r="H255" i="1"/>
  <c r="H243" i="1"/>
  <c r="H231" i="1"/>
  <c r="H219" i="1"/>
  <c r="H207" i="1"/>
  <c r="H195" i="1"/>
  <c r="H183" i="1"/>
  <c r="H171" i="1"/>
  <c r="H159" i="1"/>
  <c r="H147" i="1"/>
  <c r="H135" i="1"/>
  <c r="H123" i="1"/>
  <c r="H111" i="1"/>
  <c r="H99" i="1"/>
  <c r="H87" i="1"/>
  <c r="H75" i="1"/>
  <c r="H63" i="1"/>
  <c r="H51" i="1"/>
  <c r="H39" i="1"/>
  <c r="H27" i="1"/>
  <c r="H15" i="1"/>
  <c r="H578" i="1"/>
  <c r="H566" i="1"/>
  <c r="H554" i="1"/>
  <c r="H542" i="1"/>
  <c r="H530" i="1"/>
  <c r="H518" i="1"/>
  <c r="H506" i="1"/>
  <c r="H494" i="1"/>
  <c r="H482" i="1"/>
  <c r="H470" i="1"/>
  <c r="H458" i="1"/>
  <c r="H446" i="1"/>
  <c r="H434" i="1"/>
  <c r="H422" i="1"/>
  <c r="H410" i="1"/>
  <c r="H398" i="1"/>
  <c r="H386" i="1"/>
  <c r="H374" i="1"/>
  <c r="H362" i="1"/>
  <c r="H350" i="1"/>
  <c r="H338" i="1"/>
  <c r="H326" i="1"/>
  <c r="H314" i="1"/>
  <c r="H302" i="1"/>
  <c r="H290" i="1"/>
  <c r="H278" i="1"/>
  <c r="H266" i="1"/>
  <c r="H254" i="1"/>
  <c r="H242" i="1"/>
  <c r="H230" i="1"/>
  <c r="H218" i="1"/>
  <c r="H206" i="1"/>
  <c r="H194" i="1"/>
  <c r="H182" i="1"/>
  <c r="H170" i="1"/>
  <c r="H158" i="1"/>
  <c r="H146" i="1"/>
  <c r="H134" i="1"/>
  <c r="H122" i="1"/>
  <c r="H110" i="1"/>
  <c r="H98" i="1"/>
  <c r="H86" i="1"/>
  <c r="H74" i="1"/>
  <c r="H62" i="1"/>
  <c r="H50" i="1"/>
  <c r="H38" i="1"/>
  <c r="H26" i="1"/>
  <c r="H14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H252" i="1"/>
  <c r="H204" i="1"/>
  <c r="H180" i="1"/>
  <c r="H156" i="1"/>
  <c r="H96" i="1"/>
  <c r="H72" i="1"/>
  <c r="H60" i="1"/>
  <c r="H240" i="1"/>
  <c r="H168" i="1"/>
  <c r="H132" i="1"/>
  <c r="H84" i="1"/>
  <c r="H36" i="1"/>
  <c r="H228" i="1"/>
  <c r="H120" i="1"/>
  <c r="G41" i="1"/>
  <c r="G53" i="1"/>
  <c r="G56" i="1"/>
  <c r="G65" i="1"/>
  <c r="G68" i="1"/>
  <c r="G113" i="1"/>
  <c r="G125" i="1"/>
  <c r="G128" i="1"/>
  <c r="G137" i="1"/>
  <c r="G140" i="1"/>
  <c r="G185" i="1"/>
  <c r="G197" i="1"/>
  <c r="G200" i="1"/>
  <c r="G209" i="1"/>
  <c r="G212" i="1"/>
  <c r="G257" i="1"/>
  <c r="G269" i="1"/>
  <c r="G272" i="1"/>
  <c r="G281" i="1"/>
  <c r="G284" i="1"/>
  <c r="G329" i="1"/>
  <c r="G341" i="1"/>
  <c r="G344" i="1"/>
  <c r="G353" i="1"/>
  <c r="G356" i="1"/>
  <c r="G401" i="1"/>
  <c r="G413" i="1"/>
  <c r="G416" i="1"/>
  <c r="G425" i="1"/>
  <c r="G428" i="1"/>
  <c r="G473" i="1"/>
  <c r="G485" i="1"/>
  <c r="G488" i="1"/>
  <c r="G497" i="1"/>
  <c r="G500" i="1"/>
  <c r="G545" i="1"/>
  <c r="G557" i="1"/>
  <c r="G560" i="1"/>
  <c r="G569" i="1"/>
  <c r="G572" i="1"/>
  <c r="M18" i="1"/>
  <c r="H4" i="2" a="1"/>
  <c r="H4" i="2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7" i="1"/>
  <c r="G58" i="1"/>
  <c r="G59" i="1"/>
  <c r="G60" i="1"/>
  <c r="G61" i="1"/>
  <c r="G62" i="1"/>
  <c r="G63" i="1"/>
  <c r="G64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6" i="1"/>
  <c r="G127" i="1"/>
  <c r="G129" i="1"/>
  <c r="G130" i="1"/>
  <c r="G131" i="1"/>
  <c r="G132" i="1"/>
  <c r="G133" i="1"/>
  <c r="G134" i="1"/>
  <c r="G135" i="1"/>
  <c r="G136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1" i="1"/>
  <c r="G202" i="1"/>
  <c r="G203" i="1"/>
  <c r="G204" i="1"/>
  <c r="G205" i="1"/>
  <c r="G206" i="1"/>
  <c r="G207" i="1"/>
  <c r="G208" i="1"/>
  <c r="G210" i="1"/>
  <c r="G21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8" i="1"/>
  <c r="G259" i="1"/>
  <c r="G260" i="1"/>
  <c r="G261" i="1"/>
  <c r="G262" i="1"/>
  <c r="G263" i="1"/>
  <c r="G264" i="1"/>
  <c r="G265" i="1"/>
  <c r="G266" i="1"/>
  <c r="G267" i="1"/>
  <c r="G268" i="1"/>
  <c r="G270" i="1"/>
  <c r="G271" i="1"/>
  <c r="G273" i="1"/>
  <c r="G274" i="1"/>
  <c r="G275" i="1"/>
  <c r="G276" i="1"/>
  <c r="G277" i="1"/>
  <c r="G278" i="1"/>
  <c r="G279" i="1"/>
  <c r="G280" i="1"/>
  <c r="G282" i="1"/>
  <c r="G283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30" i="1"/>
  <c r="G331" i="1"/>
  <c r="G332" i="1"/>
  <c r="G333" i="1"/>
  <c r="G334" i="1"/>
  <c r="G335" i="1"/>
  <c r="G336" i="1"/>
  <c r="G337" i="1"/>
  <c r="G338" i="1"/>
  <c r="G339" i="1"/>
  <c r="G340" i="1"/>
  <c r="G342" i="1"/>
  <c r="G343" i="1"/>
  <c r="G345" i="1"/>
  <c r="G346" i="1"/>
  <c r="G347" i="1"/>
  <c r="G348" i="1"/>
  <c r="G349" i="1"/>
  <c r="G350" i="1"/>
  <c r="G351" i="1"/>
  <c r="G352" i="1"/>
  <c r="G354" i="1"/>
  <c r="G355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2" i="1"/>
  <c r="G403" i="1"/>
  <c r="G404" i="1"/>
  <c r="G405" i="1"/>
  <c r="G406" i="1"/>
  <c r="G407" i="1"/>
  <c r="G408" i="1"/>
  <c r="G409" i="1"/>
  <c r="G410" i="1"/>
  <c r="G411" i="1"/>
  <c r="G412" i="1"/>
  <c r="G414" i="1"/>
  <c r="G415" i="1"/>
  <c r="G417" i="1"/>
  <c r="G418" i="1"/>
  <c r="G419" i="1"/>
  <c r="G420" i="1"/>
  <c r="G421" i="1"/>
  <c r="G422" i="1"/>
  <c r="G423" i="1"/>
  <c r="G424" i="1"/>
  <c r="G426" i="1"/>
  <c r="G427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4" i="1"/>
  <c r="G475" i="1"/>
  <c r="G476" i="1"/>
  <c r="G477" i="1"/>
  <c r="G478" i="1"/>
  <c r="G479" i="1"/>
  <c r="G480" i="1"/>
  <c r="G481" i="1"/>
  <c r="G482" i="1"/>
  <c r="G483" i="1"/>
  <c r="G484" i="1"/>
  <c r="G486" i="1"/>
  <c r="G487" i="1"/>
  <c r="G489" i="1"/>
  <c r="G490" i="1"/>
  <c r="G491" i="1"/>
  <c r="G492" i="1"/>
  <c r="G493" i="1"/>
  <c r="G494" i="1"/>
  <c r="G495" i="1"/>
  <c r="G496" i="1"/>
  <c r="G498" i="1"/>
  <c r="G499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6" i="1"/>
  <c r="G547" i="1"/>
  <c r="G548" i="1"/>
  <c r="G549" i="1"/>
  <c r="G550" i="1"/>
  <c r="G551" i="1"/>
  <c r="G552" i="1"/>
  <c r="G553" i="1"/>
  <c r="G554" i="1"/>
  <c r="G555" i="1"/>
  <c r="G556" i="1"/>
  <c r="G558" i="1"/>
  <c r="G559" i="1"/>
  <c r="G561" i="1"/>
  <c r="G562" i="1"/>
  <c r="G563" i="1"/>
  <c r="G564" i="1"/>
  <c r="G565" i="1"/>
  <c r="G566" i="1"/>
  <c r="G567" i="1"/>
  <c r="G568" i="1"/>
  <c r="G570" i="1"/>
  <c r="G571" i="1"/>
  <c r="G573" i="1"/>
  <c r="G574" i="1"/>
  <c r="G575" i="1"/>
  <c r="G576" i="1"/>
  <c r="G577" i="1"/>
  <c r="G578" i="1"/>
  <c r="G579" i="1"/>
  <c r="G580" i="1"/>
  <c r="G581" i="1"/>
  <c r="G582" i="1"/>
  <c r="G583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112" i="2" l="1"/>
  <c r="D112" i="2" s="1"/>
  <c r="F5" i="1"/>
  <c r="K245" i="1" a="1"/>
  <c r="K245" i="1" s="1"/>
  <c r="C40" i="2"/>
  <c r="D40" i="2" s="1"/>
  <c r="C52" i="2"/>
  <c r="D52" i="2" s="1"/>
  <c r="C64" i="2"/>
  <c r="D64" i="2" s="1"/>
  <c r="C76" i="2"/>
  <c r="D76" i="2" s="1"/>
  <c r="C88" i="2"/>
  <c r="D88" i="2" s="1"/>
  <c r="C100" i="2"/>
  <c r="D100" i="2" s="1"/>
  <c r="C124" i="2"/>
  <c r="D124" i="2" s="1"/>
  <c r="C136" i="2"/>
  <c r="D136" i="2" s="1"/>
  <c r="C172" i="2"/>
  <c r="D172" i="2" s="1"/>
  <c r="C5" i="2"/>
  <c r="D5" i="2" s="1"/>
  <c r="C17" i="2"/>
  <c r="D17" i="2" s="1"/>
  <c r="C29" i="2"/>
  <c r="D29" i="2" s="1"/>
  <c r="C41" i="2"/>
  <c r="D41" i="2" s="1"/>
  <c r="C53" i="2"/>
  <c r="D53" i="2" s="1"/>
  <c r="C65" i="2"/>
  <c r="D65" i="2" s="1"/>
  <c r="C77" i="2"/>
  <c r="D77" i="2" s="1"/>
  <c r="C113" i="2"/>
  <c r="D113" i="2" s="1"/>
  <c r="C125" i="2"/>
  <c r="D125" i="2" s="1"/>
  <c r="C137" i="2"/>
  <c r="D137" i="2" s="1"/>
  <c r="C149" i="2"/>
  <c r="D149" i="2" s="1"/>
  <c r="C161" i="2"/>
  <c r="D161" i="2" s="1"/>
  <c r="C173" i="2"/>
  <c r="D173" i="2" s="1"/>
  <c r="C185" i="2"/>
  <c r="D185" i="2" s="1"/>
  <c r="C26" i="2"/>
  <c r="D26" i="2" s="1"/>
  <c r="C6" i="2"/>
  <c r="D6" i="2" s="1"/>
  <c r="C18" i="2"/>
  <c r="D18" i="2" s="1"/>
  <c r="C30" i="2"/>
  <c r="D30" i="2" s="1"/>
  <c r="C42" i="2"/>
  <c r="D42" i="2" s="1"/>
  <c r="C54" i="2"/>
  <c r="D54" i="2" s="1"/>
  <c r="C66" i="2"/>
  <c r="D66" i="2" s="1"/>
  <c r="C78" i="2"/>
  <c r="D78" i="2" s="1"/>
  <c r="C90" i="2"/>
  <c r="D90" i="2" s="1"/>
  <c r="C102" i="2"/>
  <c r="D102" i="2" s="1"/>
  <c r="C114" i="2"/>
  <c r="D114" i="2" s="1"/>
  <c r="C126" i="2"/>
  <c r="D126" i="2" s="1"/>
  <c r="C138" i="2"/>
  <c r="D138" i="2" s="1"/>
  <c r="C150" i="2"/>
  <c r="D150" i="2" s="1"/>
  <c r="C162" i="2"/>
  <c r="D162" i="2" s="1"/>
  <c r="C174" i="2"/>
  <c r="D174" i="2" s="1"/>
  <c r="C186" i="2"/>
  <c r="D186" i="2" s="1"/>
  <c r="C62" i="2"/>
  <c r="D62" i="2" s="1"/>
  <c r="C7" i="2"/>
  <c r="D7" i="2" s="1"/>
  <c r="C19" i="2"/>
  <c r="D19" i="2" s="1"/>
  <c r="C31" i="2"/>
  <c r="D31" i="2" s="1"/>
  <c r="C43" i="2"/>
  <c r="D43" i="2" s="1"/>
  <c r="C55" i="2"/>
  <c r="D55" i="2" s="1"/>
  <c r="C67" i="2"/>
  <c r="D67" i="2" s="1"/>
  <c r="C79" i="2"/>
  <c r="D79" i="2" s="1"/>
  <c r="C91" i="2"/>
  <c r="D91" i="2" s="1"/>
  <c r="C103" i="2"/>
  <c r="D103" i="2" s="1"/>
  <c r="C115" i="2"/>
  <c r="D115" i="2" s="1"/>
  <c r="C127" i="2"/>
  <c r="D127" i="2" s="1"/>
  <c r="C139" i="2"/>
  <c r="D139" i="2" s="1"/>
  <c r="C151" i="2"/>
  <c r="D151" i="2" s="1"/>
  <c r="C163" i="2"/>
  <c r="D163" i="2" s="1"/>
  <c r="C175" i="2"/>
  <c r="D175" i="2" s="1"/>
  <c r="C187" i="2"/>
  <c r="D187" i="2" s="1"/>
  <c r="C74" i="2"/>
  <c r="D74" i="2" s="1"/>
  <c r="C8" i="2"/>
  <c r="D8" i="2" s="1"/>
  <c r="C20" i="2"/>
  <c r="D20" i="2" s="1"/>
  <c r="C32" i="2"/>
  <c r="D32" i="2" s="1"/>
  <c r="C44" i="2"/>
  <c r="D44" i="2" s="1"/>
  <c r="C56" i="2"/>
  <c r="D56" i="2" s="1"/>
  <c r="C68" i="2"/>
  <c r="D68" i="2" s="1"/>
  <c r="C80" i="2"/>
  <c r="D80" i="2" s="1"/>
  <c r="C92" i="2"/>
  <c r="D92" i="2" s="1"/>
  <c r="C104" i="2"/>
  <c r="D104" i="2" s="1"/>
  <c r="C116" i="2"/>
  <c r="D116" i="2" s="1"/>
  <c r="C128" i="2"/>
  <c r="D128" i="2" s="1"/>
  <c r="C140" i="2"/>
  <c r="D140" i="2" s="1"/>
  <c r="C152" i="2"/>
  <c r="D152" i="2" s="1"/>
  <c r="C164" i="2"/>
  <c r="D164" i="2" s="1"/>
  <c r="C176" i="2"/>
  <c r="D176" i="2" s="1"/>
  <c r="C188" i="2"/>
  <c r="D188" i="2" s="1"/>
  <c r="C98" i="2"/>
  <c r="D98" i="2" s="1"/>
  <c r="C9" i="2"/>
  <c r="D9" i="2" s="1"/>
  <c r="C21" i="2"/>
  <c r="D21" i="2" s="1"/>
  <c r="C33" i="2"/>
  <c r="D33" i="2" s="1"/>
  <c r="C45" i="2"/>
  <c r="D45" i="2" s="1"/>
  <c r="C57" i="2"/>
  <c r="D57" i="2" s="1"/>
  <c r="C69" i="2"/>
  <c r="D69" i="2" s="1"/>
  <c r="C81" i="2"/>
  <c r="D81" i="2" s="1"/>
  <c r="C93" i="2"/>
  <c r="D93" i="2" s="1"/>
  <c r="C105" i="2"/>
  <c r="D105" i="2" s="1"/>
  <c r="C117" i="2"/>
  <c r="D117" i="2" s="1"/>
  <c r="C129" i="2"/>
  <c r="D129" i="2" s="1"/>
  <c r="C141" i="2"/>
  <c r="D141" i="2" s="1"/>
  <c r="C153" i="2"/>
  <c r="D153" i="2" s="1"/>
  <c r="C165" i="2"/>
  <c r="D165" i="2" s="1"/>
  <c r="C177" i="2"/>
  <c r="D177" i="2" s="1"/>
  <c r="C189" i="2"/>
  <c r="D189" i="2" s="1"/>
  <c r="C134" i="2"/>
  <c r="D134" i="2" s="1"/>
  <c r="C10" i="2"/>
  <c r="D10" i="2" s="1"/>
  <c r="C22" i="2"/>
  <c r="D22" i="2" s="1"/>
  <c r="C34" i="2"/>
  <c r="D34" i="2" s="1"/>
  <c r="C46" i="2"/>
  <c r="D46" i="2" s="1"/>
  <c r="C58" i="2"/>
  <c r="D58" i="2" s="1"/>
  <c r="C70" i="2"/>
  <c r="D70" i="2" s="1"/>
  <c r="C82" i="2"/>
  <c r="D82" i="2" s="1"/>
  <c r="C94" i="2"/>
  <c r="D94" i="2" s="1"/>
  <c r="C106" i="2"/>
  <c r="D106" i="2" s="1"/>
  <c r="C118" i="2"/>
  <c r="D118" i="2" s="1"/>
  <c r="C130" i="2"/>
  <c r="D130" i="2" s="1"/>
  <c r="C142" i="2"/>
  <c r="D142" i="2" s="1"/>
  <c r="C154" i="2"/>
  <c r="D154" i="2" s="1"/>
  <c r="C166" i="2"/>
  <c r="D166" i="2" s="1"/>
  <c r="C178" i="2"/>
  <c r="D178" i="2" s="1"/>
  <c r="C3" i="2"/>
  <c r="D3" i="2" s="1"/>
  <c r="C86" i="2"/>
  <c r="D86" i="2" s="1"/>
  <c r="C158" i="2"/>
  <c r="D158" i="2" s="1"/>
  <c r="C182" i="2"/>
  <c r="D182" i="2" s="1"/>
  <c r="C11" i="2"/>
  <c r="D11" i="2" s="1"/>
  <c r="C23" i="2"/>
  <c r="D23" i="2" s="1"/>
  <c r="C35" i="2"/>
  <c r="D35" i="2" s="1"/>
  <c r="C47" i="2"/>
  <c r="D47" i="2" s="1"/>
  <c r="C59" i="2"/>
  <c r="D59" i="2" s="1"/>
  <c r="C71" i="2"/>
  <c r="D71" i="2" s="1"/>
  <c r="C83" i="2"/>
  <c r="D83" i="2" s="1"/>
  <c r="C95" i="2"/>
  <c r="D95" i="2" s="1"/>
  <c r="C107" i="2"/>
  <c r="D107" i="2" s="1"/>
  <c r="C119" i="2"/>
  <c r="D119" i="2" s="1"/>
  <c r="C131" i="2"/>
  <c r="D131" i="2" s="1"/>
  <c r="C143" i="2"/>
  <c r="D143" i="2" s="1"/>
  <c r="C155" i="2"/>
  <c r="D155" i="2" s="1"/>
  <c r="C167" i="2"/>
  <c r="D167" i="2" s="1"/>
  <c r="C179" i="2"/>
  <c r="D179" i="2" s="1"/>
  <c r="C122" i="2"/>
  <c r="D122" i="2" s="1"/>
  <c r="C12" i="2"/>
  <c r="D12" i="2" s="1"/>
  <c r="C24" i="2"/>
  <c r="D24" i="2" s="1"/>
  <c r="C36" i="2"/>
  <c r="D36" i="2" s="1"/>
  <c r="C48" i="2"/>
  <c r="D48" i="2" s="1"/>
  <c r="C60" i="2"/>
  <c r="D60" i="2" s="1"/>
  <c r="C72" i="2"/>
  <c r="D72" i="2" s="1"/>
  <c r="C84" i="2"/>
  <c r="D84" i="2" s="1"/>
  <c r="C96" i="2"/>
  <c r="D96" i="2" s="1"/>
  <c r="C108" i="2"/>
  <c r="D108" i="2" s="1"/>
  <c r="C120" i="2"/>
  <c r="D120" i="2" s="1"/>
  <c r="C132" i="2"/>
  <c r="D132" i="2" s="1"/>
  <c r="C144" i="2"/>
  <c r="D144" i="2" s="1"/>
  <c r="C156" i="2"/>
  <c r="D156" i="2" s="1"/>
  <c r="C168" i="2"/>
  <c r="D168" i="2" s="1"/>
  <c r="C180" i="2"/>
  <c r="D180" i="2" s="1"/>
  <c r="C110" i="2"/>
  <c r="D110" i="2" s="1"/>
  <c r="C13" i="2"/>
  <c r="D13" i="2" s="1"/>
  <c r="C25" i="2"/>
  <c r="D25" i="2" s="1"/>
  <c r="C37" i="2"/>
  <c r="D37" i="2" s="1"/>
  <c r="C49" i="2"/>
  <c r="D49" i="2" s="1"/>
  <c r="C61" i="2"/>
  <c r="D61" i="2" s="1"/>
  <c r="C73" i="2"/>
  <c r="D73" i="2" s="1"/>
  <c r="C85" i="2"/>
  <c r="D85" i="2" s="1"/>
  <c r="C97" i="2"/>
  <c r="D97" i="2" s="1"/>
  <c r="C109" i="2"/>
  <c r="D109" i="2" s="1"/>
  <c r="C121" i="2"/>
  <c r="D121" i="2" s="1"/>
  <c r="C133" i="2"/>
  <c r="D133" i="2" s="1"/>
  <c r="C145" i="2"/>
  <c r="D145" i="2" s="1"/>
  <c r="C157" i="2"/>
  <c r="D157" i="2" s="1"/>
  <c r="C169" i="2"/>
  <c r="D169" i="2" s="1"/>
  <c r="C181" i="2"/>
  <c r="D181" i="2" s="1"/>
  <c r="C14" i="2"/>
  <c r="D14" i="2" s="1"/>
  <c r="C146" i="2"/>
  <c r="D146" i="2" s="1"/>
  <c r="C170" i="2"/>
  <c r="D170" i="2" s="1"/>
  <c r="C15" i="2"/>
  <c r="D15" i="2" s="1"/>
  <c r="C27" i="2"/>
  <c r="D27" i="2" s="1"/>
  <c r="C39" i="2"/>
  <c r="D39" i="2" s="1"/>
  <c r="C51" i="2"/>
  <c r="D51" i="2" s="1"/>
  <c r="C63" i="2"/>
  <c r="D63" i="2" s="1"/>
  <c r="C75" i="2"/>
  <c r="D75" i="2" s="1"/>
  <c r="C87" i="2"/>
  <c r="D87" i="2" s="1"/>
  <c r="C99" i="2"/>
  <c r="D99" i="2" s="1"/>
  <c r="C111" i="2"/>
  <c r="D111" i="2" s="1"/>
  <c r="C123" i="2"/>
  <c r="D123" i="2" s="1"/>
  <c r="C135" i="2"/>
  <c r="D135" i="2" s="1"/>
  <c r="C147" i="2"/>
  <c r="D147" i="2" s="1"/>
  <c r="C159" i="2"/>
  <c r="D159" i="2" s="1"/>
  <c r="C171" i="2"/>
  <c r="D171" i="2" s="1"/>
  <c r="C183" i="2"/>
  <c r="D183" i="2" s="1"/>
  <c r="C38" i="2"/>
  <c r="D38" i="2" s="1"/>
  <c r="I6" i="2"/>
  <c r="H6" i="2"/>
  <c r="I5" i="2"/>
  <c r="H5" i="2"/>
  <c r="I4" i="2"/>
  <c r="C50" i="2" l="1"/>
  <c r="D50" i="2" s="1"/>
  <c r="C184" i="2"/>
  <c r="D184" i="2" s="1"/>
  <c r="C28" i="2"/>
  <c r="D28" i="2" s="1"/>
  <c r="C101" i="2"/>
  <c r="D101" i="2" s="1"/>
  <c r="C160" i="2"/>
  <c r="D160" i="2" s="1"/>
  <c r="C16" i="2"/>
  <c r="D16" i="2" s="1"/>
  <c r="C89" i="2"/>
  <c r="D89" i="2" s="1"/>
  <c r="C148" i="2"/>
  <c r="D148" i="2" s="1"/>
  <c r="C4" i="2"/>
  <c r="D4" i="2" s="1"/>
  <c r="G5" i="1"/>
  <c r="H5" i="1"/>
  <c r="H34" i="2" a="1"/>
  <c r="L245" i="1"/>
  <c r="L247" i="1"/>
  <c r="K246" i="1"/>
  <c r="L246" i="1"/>
  <c r="K247" i="1"/>
  <c r="H35" i="2" l="1"/>
  <c r="H34" i="2"/>
  <c r="I34" i="2"/>
  <c r="L40" i="2" s="1"/>
  <c r="I36" i="2"/>
  <c r="H36" i="2"/>
  <c r="I35" i="2"/>
  <c r="M40" i="2" l="1"/>
  <c r="O40" i="2"/>
  <c r="Q40" i="2" s="1"/>
  <c r="L39" i="2"/>
  <c r="L51" i="2"/>
  <c r="L47" i="2"/>
  <c r="L50" i="2"/>
  <c r="L48" i="2"/>
  <c r="L34" i="2"/>
  <c r="L49" i="2"/>
  <c r="L37" i="2"/>
  <c r="L35" i="2"/>
  <c r="L36" i="2"/>
  <c r="L54" i="2"/>
  <c r="L53" i="2"/>
  <c r="L38" i="2"/>
  <c r="L52" i="2"/>
  <c r="L41" i="2"/>
  <c r="L44" i="2"/>
  <c r="L45" i="2"/>
  <c r="L43" i="2"/>
  <c r="L46" i="2"/>
  <c r="L42" i="2"/>
  <c r="M37" i="2" l="1"/>
  <c r="O37" i="2"/>
  <c r="Q37" i="2" s="1"/>
  <c r="M34" i="2"/>
  <c r="O34" i="2"/>
  <c r="Q34" i="2" s="1"/>
  <c r="M41" i="2"/>
  <c r="O41" i="2"/>
  <c r="Q41" i="2" s="1"/>
  <c r="M36" i="2"/>
  <c r="O36" i="2"/>
  <c r="Q36" i="2" s="1"/>
  <c r="M35" i="2"/>
  <c r="O35" i="2"/>
  <c r="Q35" i="2" s="1"/>
  <c r="M42" i="2"/>
  <c r="O42" i="2"/>
  <c r="Q42" i="2" s="1"/>
  <c r="M49" i="2"/>
  <c r="O49" i="2"/>
  <c r="Q49" i="2" s="1"/>
  <c r="M45" i="2"/>
  <c r="O45" i="2"/>
  <c r="Q45" i="2" s="1"/>
  <c r="M50" i="2"/>
  <c r="O50" i="2"/>
  <c r="Q50" i="2" s="1"/>
  <c r="M51" i="2"/>
  <c r="O51" i="2"/>
  <c r="Q51" i="2" s="1"/>
  <c r="M46" i="2"/>
  <c r="O46" i="2"/>
  <c r="Q46" i="2" s="1"/>
  <c r="M43" i="2"/>
  <c r="O43" i="2"/>
  <c r="Q43" i="2" s="1"/>
  <c r="M48" i="2"/>
  <c r="O48" i="2"/>
  <c r="Q48" i="2" s="1"/>
  <c r="M44" i="2"/>
  <c r="O44" i="2"/>
  <c r="Q44" i="2" s="1"/>
  <c r="M47" i="2"/>
  <c r="O47" i="2"/>
  <c r="Q47" i="2" s="1"/>
  <c r="M52" i="2"/>
  <c r="O52" i="2"/>
  <c r="Q52" i="2" s="1"/>
  <c r="M38" i="2"/>
  <c r="O38" i="2"/>
  <c r="Q38" i="2" s="1"/>
  <c r="M39" i="2"/>
  <c r="O39" i="2"/>
  <c r="Q39" i="2" s="1"/>
  <c r="M53" i="2"/>
  <c r="O53" i="2"/>
  <c r="Q53" i="2" s="1"/>
  <c r="M54" i="2"/>
  <c r="O54" i="2"/>
  <c r="Q54" i="2" s="1"/>
</calcChain>
</file>

<file path=xl/sharedStrings.xml><?xml version="1.0" encoding="utf-8"?>
<sst xmlns="http://schemas.openxmlformats.org/spreadsheetml/2006/main" count="66" uniqueCount="41">
  <si>
    <t>Tempo/ min</t>
  </si>
  <si>
    <t>Tempo/ segundos</t>
  </si>
  <si>
    <t>Temperatura 1/ °C</t>
  </si>
  <si>
    <t>Temperatura 2/ °C</t>
  </si>
  <si>
    <t>θ</t>
  </si>
  <si>
    <t>θa</t>
  </si>
  <si>
    <t>Temperatura Parafina</t>
  </si>
  <si>
    <r>
      <t xml:space="preserve">t / s </t>
    </r>
    <r>
      <rPr>
        <b/>
        <sz val="12"/>
        <color theme="1"/>
        <rFont val="Calibri"/>
        <family val="2"/>
      </rPr>
      <t>± 1 s</t>
    </r>
  </si>
  <si>
    <t>θ  /   ͦC ± 0,1   ͦC</t>
  </si>
  <si>
    <t>Água</t>
  </si>
  <si>
    <t>θ-θa</t>
  </si>
  <si>
    <t>Análise Estatística</t>
  </si>
  <si>
    <t>m</t>
  </si>
  <si>
    <t>u(m)</t>
  </si>
  <si>
    <t>r2</t>
  </si>
  <si>
    <t>b</t>
  </si>
  <si>
    <t>u(b)</t>
  </si>
  <si>
    <t>sy</t>
  </si>
  <si>
    <t>600 a 800</t>
  </si>
  <si>
    <t>θa média parafina</t>
  </si>
  <si>
    <t>ln(θ-θa)</t>
  </si>
  <si>
    <t>Parâmetros de Ajuste</t>
  </si>
  <si>
    <t>r^2</t>
  </si>
  <si>
    <t>Fit</t>
  </si>
  <si>
    <t>Resíduos</t>
  </si>
  <si>
    <t>t=</t>
  </si>
  <si>
    <t>2499 - 4999</t>
  </si>
  <si>
    <t>Parâmetros de ajuste</t>
  </si>
  <si>
    <t>fit</t>
  </si>
  <si>
    <t>resíduos</t>
  </si>
  <si>
    <t>120-220</t>
  </si>
  <si>
    <t>θa média arref</t>
  </si>
  <si>
    <t>u(θa)</t>
  </si>
  <si>
    <t>u (θa média)</t>
  </si>
  <si>
    <t>u(θ)</t>
  </si>
  <si>
    <t>u(ln(θ-θa))</t>
  </si>
  <si>
    <t>t exponencial</t>
  </si>
  <si>
    <t>fit exp + θa</t>
  </si>
  <si>
    <t>fit exp</t>
  </si>
  <si>
    <t>θf</t>
  </si>
  <si>
    <t>u(θf)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</si>
</sst>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00"/>
    <numFmt numFmtId="166" formatCode="0.0"/>
    <numFmt numFmtId="167" formatCode="0.000"/>
    <numFmt numFmtId="168" formatCode="0.0000"/>
    <numFmt numFmtId="171" formatCode="0.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6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5" fontId="1" fillId="9" borderId="1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5" borderId="7" xfId="0" applyNumberFormat="1" applyFont="1" applyFill="1" applyBorder="1" applyAlignment="1">
      <alignment horizontal="center" vertical="center"/>
    </xf>
    <xf numFmtId="168" fontId="1" fillId="7" borderId="7" xfId="0" applyNumberFormat="1" applyFont="1" applyFill="1" applyBorder="1" applyAlignment="1">
      <alignment horizontal="center" vertical="center"/>
    </xf>
    <xf numFmtId="168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Água!$C$5:$C$583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Água!$D$5:$D$583</c:f>
              <c:numCache>
                <c:formatCode>0.000000000</c:formatCode>
                <c:ptCount val="579"/>
                <c:pt idx="0">
                  <c:v>66.453117371000005</c:v>
                </c:pt>
                <c:pt idx="1">
                  <c:v>67.401161193999997</c:v>
                </c:pt>
                <c:pt idx="2">
                  <c:v>68.276275635000005</c:v>
                </c:pt>
                <c:pt idx="3">
                  <c:v>69.078460692999997</c:v>
                </c:pt>
                <c:pt idx="4">
                  <c:v>70.318206786999994</c:v>
                </c:pt>
                <c:pt idx="5">
                  <c:v>70.828689574999999</c:v>
                </c:pt>
                <c:pt idx="6">
                  <c:v>71.703811646000005</c:v>
                </c:pt>
                <c:pt idx="7">
                  <c:v>72.360145568999997</c:v>
                </c:pt>
                <c:pt idx="8">
                  <c:v>73.308189392000003</c:v>
                </c:pt>
                <c:pt idx="9">
                  <c:v>73.818672179999993</c:v>
                </c:pt>
                <c:pt idx="10">
                  <c:v>74.766708374000004</c:v>
                </c:pt>
                <c:pt idx="11">
                  <c:v>75.423049926999994</c:v>
                </c:pt>
                <c:pt idx="12">
                  <c:v>76.298164368000002</c:v>
                </c:pt>
                <c:pt idx="13">
                  <c:v>76.954498290999993</c:v>
                </c:pt>
                <c:pt idx="14">
                  <c:v>77.610832213999998</c:v>
                </c:pt>
                <c:pt idx="15">
                  <c:v>78.194244385000005</c:v>
                </c:pt>
                <c:pt idx="16">
                  <c:v>79.361061096</c:v>
                </c:pt>
                <c:pt idx="17">
                  <c:v>80.090324401999993</c:v>
                </c:pt>
                <c:pt idx="18">
                  <c:v>80.746665954999997</c:v>
                </c:pt>
                <c:pt idx="19">
                  <c:v>81.402999878000003</c:v>
                </c:pt>
                <c:pt idx="20">
                  <c:v>82.132263183999996</c:v>
                </c:pt>
                <c:pt idx="21">
                  <c:v>82.934448242000002</c:v>
                </c:pt>
                <c:pt idx="22">
                  <c:v>83.882492064999994</c:v>
                </c:pt>
                <c:pt idx="23">
                  <c:v>84.611755371000001</c:v>
                </c:pt>
                <c:pt idx="24">
                  <c:v>85.268089294000006</c:v>
                </c:pt>
                <c:pt idx="25">
                  <c:v>86.143203735</c:v>
                </c:pt>
                <c:pt idx="26">
                  <c:v>86.799545288000004</c:v>
                </c:pt>
                <c:pt idx="27">
                  <c:v>87.091247558999996</c:v>
                </c:pt>
                <c:pt idx="28">
                  <c:v>88.258064270000006</c:v>
                </c:pt>
                <c:pt idx="29">
                  <c:v>89.351959229000002</c:v>
                </c:pt>
                <c:pt idx="30">
                  <c:v>88.258064270000006</c:v>
                </c:pt>
                <c:pt idx="31">
                  <c:v>90.445854186999995</c:v>
                </c:pt>
                <c:pt idx="32">
                  <c:v>90.300003051999994</c:v>
                </c:pt>
                <c:pt idx="33">
                  <c:v>91.831451415999993</c:v>
                </c:pt>
                <c:pt idx="34">
                  <c:v>93.071197510000005</c:v>
                </c:pt>
                <c:pt idx="35">
                  <c:v>93.362907410000005</c:v>
                </c:pt>
                <c:pt idx="36">
                  <c:v>94.019241332999997</c:v>
                </c:pt>
                <c:pt idx="37">
                  <c:v>94.821426392000006</c:v>
                </c:pt>
                <c:pt idx="38">
                  <c:v>95.696540833</c:v>
                </c:pt>
                <c:pt idx="39">
                  <c:v>95.988250731999997</c:v>
                </c:pt>
                <c:pt idx="40">
                  <c:v>96.425804138000004</c:v>
                </c:pt>
                <c:pt idx="41">
                  <c:v>96.790435790999993</c:v>
                </c:pt>
                <c:pt idx="42">
                  <c:v>97.446777343999997</c:v>
                </c:pt>
                <c:pt idx="43">
                  <c:v>97.592628478999998</c:v>
                </c:pt>
                <c:pt idx="44">
                  <c:v>97.957260132000002</c:v>
                </c:pt>
                <c:pt idx="45">
                  <c:v>98.030181885000005</c:v>
                </c:pt>
                <c:pt idx="46">
                  <c:v>98.176033020000006</c:v>
                </c:pt>
                <c:pt idx="47">
                  <c:v>98.176033020000006</c:v>
                </c:pt>
                <c:pt idx="48">
                  <c:v>98.467742920000006</c:v>
                </c:pt>
                <c:pt idx="49">
                  <c:v>99.051147460999999</c:v>
                </c:pt>
                <c:pt idx="50">
                  <c:v>98.613594054999993</c:v>
                </c:pt>
                <c:pt idx="51">
                  <c:v>98.613594054999993</c:v>
                </c:pt>
                <c:pt idx="52">
                  <c:v>98.686523437999995</c:v>
                </c:pt>
                <c:pt idx="53">
                  <c:v>100.72845459</c:v>
                </c:pt>
                <c:pt idx="54">
                  <c:v>98.613594054999993</c:v>
                </c:pt>
                <c:pt idx="55">
                  <c:v>98.759445189999994</c:v>
                </c:pt>
                <c:pt idx="56">
                  <c:v>98.832374572999996</c:v>
                </c:pt>
                <c:pt idx="57">
                  <c:v>99.561637877999999</c:v>
                </c:pt>
                <c:pt idx="58">
                  <c:v>98.759445189999994</c:v>
                </c:pt>
                <c:pt idx="59">
                  <c:v>99.342857361</c:v>
                </c:pt>
                <c:pt idx="60">
                  <c:v>98.759445189999994</c:v>
                </c:pt>
                <c:pt idx="61">
                  <c:v>98.832374572999996</c:v>
                </c:pt>
                <c:pt idx="62">
                  <c:v>98.759445189999994</c:v>
                </c:pt>
                <c:pt idx="63">
                  <c:v>98.613594054999993</c:v>
                </c:pt>
                <c:pt idx="64">
                  <c:v>98.759445189999994</c:v>
                </c:pt>
                <c:pt idx="65">
                  <c:v>98.613594054999993</c:v>
                </c:pt>
                <c:pt idx="66">
                  <c:v>97.957260132000002</c:v>
                </c:pt>
                <c:pt idx="67">
                  <c:v>98.613594054999993</c:v>
                </c:pt>
                <c:pt idx="68">
                  <c:v>98.540664672999995</c:v>
                </c:pt>
                <c:pt idx="69">
                  <c:v>98.321891785000005</c:v>
                </c:pt>
                <c:pt idx="70">
                  <c:v>98.176033020000006</c:v>
                </c:pt>
                <c:pt idx="71">
                  <c:v>98.394813537999994</c:v>
                </c:pt>
                <c:pt idx="72">
                  <c:v>98.176033020000006</c:v>
                </c:pt>
                <c:pt idx="73">
                  <c:v>98.540664672999995</c:v>
                </c:pt>
                <c:pt idx="74">
                  <c:v>98.394813537999994</c:v>
                </c:pt>
                <c:pt idx="75">
                  <c:v>98.248962402000004</c:v>
                </c:pt>
                <c:pt idx="76">
                  <c:v>98.248962402000004</c:v>
                </c:pt>
                <c:pt idx="77">
                  <c:v>97.957260132000002</c:v>
                </c:pt>
                <c:pt idx="78">
                  <c:v>97.738479613999999</c:v>
                </c:pt>
                <c:pt idx="79">
                  <c:v>98.176033020000006</c:v>
                </c:pt>
                <c:pt idx="80">
                  <c:v>98.176033020000006</c:v>
                </c:pt>
                <c:pt idx="81">
                  <c:v>98.248962402000004</c:v>
                </c:pt>
                <c:pt idx="82">
                  <c:v>98.030181885000005</c:v>
                </c:pt>
                <c:pt idx="83">
                  <c:v>98.103111267000003</c:v>
                </c:pt>
                <c:pt idx="84">
                  <c:v>97.957260132000002</c:v>
                </c:pt>
                <c:pt idx="85">
                  <c:v>98.103111267000003</c:v>
                </c:pt>
                <c:pt idx="86">
                  <c:v>98.321891785000005</c:v>
                </c:pt>
                <c:pt idx="87">
                  <c:v>97.884330750000004</c:v>
                </c:pt>
                <c:pt idx="88">
                  <c:v>98.176033020000006</c:v>
                </c:pt>
                <c:pt idx="89">
                  <c:v>98.248962402000004</c:v>
                </c:pt>
                <c:pt idx="90">
                  <c:v>99.853340149000005</c:v>
                </c:pt>
                <c:pt idx="91">
                  <c:v>98.467742920000006</c:v>
                </c:pt>
                <c:pt idx="92">
                  <c:v>97.446777343999997</c:v>
                </c:pt>
                <c:pt idx="93">
                  <c:v>96.134101868000002</c:v>
                </c:pt>
                <c:pt idx="94">
                  <c:v>96.061172485</c:v>
                </c:pt>
                <c:pt idx="95">
                  <c:v>96.717514038000004</c:v>
                </c:pt>
                <c:pt idx="96">
                  <c:v>97.155067443999997</c:v>
                </c:pt>
                <c:pt idx="97">
                  <c:v>97.300918578999998</c:v>
                </c:pt>
                <c:pt idx="98">
                  <c:v>98.321891785000005</c:v>
                </c:pt>
                <c:pt idx="99">
                  <c:v>98.905296325999998</c:v>
                </c:pt>
                <c:pt idx="100">
                  <c:v>98.321891785000005</c:v>
                </c:pt>
                <c:pt idx="101">
                  <c:v>100.655525208</c:v>
                </c:pt>
                <c:pt idx="102">
                  <c:v>98.832374572999996</c:v>
                </c:pt>
                <c:pt idx="103">
                  <c:v>99.051147460999999</c:v>
                </c:pt>
                <c:pt idx="104">
                  <c:v>98.686523437999995</c:v>
                </c:pt>
                <c:pt idx="105">
                  <c:v>99.269927979000002</c:v>
                </c:pt>
                <c:pt idx="106">
                  <c:v>99.269927979000002</c:v>
                </c:pt>
                <c:pt idx="107">
                  <c:v>99.780410767000006</c:v>
                </c:pt>
                <c:pt idx="108">
                  <c:v>99.488708496000001</c:v>
                </c:pt>
                <c:pt idx="109">
                  <c:v>99.780410767000006</c:v>
                </c:pt>
                <c:pt idx="110">
                  <c:v>99.488708496000001</c:v>
                </c:pt>
                <c:pt idx="111">
                  <c:v>99.853340149000005</c:v>
                </c:pt>
                <c:pt idx="112">
                  <c:v>100.21797180199999</c:v>
                </c:pt>
                <c:pt idx="113">
                  <c:v>100.21797180199999</c:v>
                </c:pt>
                <c:pt idx="114">
                  <c:v>100.07212066699999</c:v>
                </c:pt>
                <c:pt idx="115">
                  <c:v>99.780410767000006</c:v>
                </c:pt>
                <c:pt idx="116">
                  <c:v>100.07212066699999</c:v>
                </c:pt>
                <c:pt idx="117">
                  <c:v>100.07212066699999</c:v>
                </c:pt>
                <c:pt idx="118">
                  <c:v>100.72845459</c:v>
                </c:pt>
                <c:pt idx="119">
                  <c:v>99.926269531000003</c:v>
                </c:pt>
                <c:pt idx="120">
                  <c:v>100.21797180199999</c:v>
                </c:pt>
                <c:pt idx="121">
                  <c:v>100.21797180199999</c:v>
                </c:pt>
                <c:pt idx="122">
                  <c:v>100.14504241900001</c:v>
                </c:pt>
                <c:pt idx="123">
                  <c:v>99.999191284000005</c:v>
                </c:pt>
                <c:pt idx="124">
                  <c:v>100.21797180199999</c:v>
                </c:pt>
                <c:pt idx="125">
                  <c:v>100.29090118400001</c:v>
                </c:pt>
                <c:pt idx="126">
                  <c:v>99.999191284000005</c:v>
                </c:pt>
                <c:pt idx="127">
                  <c:v>100.14504241900001</c:v>
                </c:pt>
                <c:pt idx="128">
                  <c:v>100.29090118400001</c:v>
                </c:pt>
                <c:pt idx="129">
                  <c:v>99.780410767000006</c:v>
                </c:pt>
                <c:pt idx="130">
                  <c:v>100.43675231899999</c:v>
                </c:pt>
                <c:pt idx="131">
                  <c:v>99.342857361</c:v>
                </c:pt>
                <c:pt idx="132">
                  <c:v>100.14504241900001</c:v>
                </c:pt>
                <c:pt idx="133">
                  <c:v>100.21797180199999</c:v>
                </c:pt>
                <c:pt idx="134">
                  <c:v>99.488708496000001</c:v>
                </c:pt>
                <c:pt idx="135">
                  <c:v>100.36382293699999</c:v>
                </c:pt>
                <c:pt idx="136">
                  <c:v>102.916244507</c:v>
                </c:pt>
                <c:pt idx="137">
                  <c:v>99.051147460999999</c:v>
                </c:pt>
                <c:pt idx="138">
                  <c:v>100.509674072</c:v>
                </c:pt>
                <c:pt idx="139">
                  <c:v>99.853340149000005</c:v>
                </c:pt>
                <c:pt idx="140">
                  <c:v>100.36382293699999</c:v>
                </c:pt>
                <c:pt idx="141">
                  <c:v>100.582603455</c:v>
                </c:pt>
                <c:pt idx="142">
                  <c:v>100.582603455</c:v>
                </c:pt>
                <c:pt idx="143">
                  <c:v>100.14504241900001</c:v>
                </c:pt>
                <c:pt idx="144">
                  <c:v>100.509674072</c:v>
                </c:pt>
                <c:pt idx="145">
                  <c:v>100.36382293699999</c:v>
                </c:pt>
                <c:pt idx="146">
                  <c:v>100.14504241900001</c:v>
                </c:pt>
                <c:pt idx="147">
                  <c:v>100.655525208</c:v>
                </c:pt>
                <c:pt idx="148">
                  <c:v>100.655525208</c:v>
                </c:pt>
                <c:pt idx="149">
                  <c:v>100.36382293699999</c:v>
                </c:pt>
                <c:pt idx="150">
                  <c:v>100.582603455</c:v>
                </c:pt>
                <c:pt idx="151">
                  <c:v>100.14504241900001</c:v>
                </c:pt>
                <c:pt idx="152">
                  <c:v>100.43675231899999</c:v>
                </c:pt>
                <c:pt idx="153">
                  <c:v>100.14504241900001</c:v>
                </c:pt>
                <c:pt idx="154">
                  <c:v>100.36382293699999</c:v>
                </c:pt>
                <c:pt idx="155">
                  <c:v>100.509674072</c:v>
                </c:pt>
                <c:pt idx="156">
                  <c:v>100.509674072</c:v>
                </c:pt>
                <c:pt idx="157">
                  <c:v>100.509674072</c:v>
                </c:pt>
                <c:pt idx="158">
                  <c:v>100.947235107</c:v>
                </c:pt>
                <c:pt idx="159">
                  <c:v>100.36382293699999</c:v>
                </c:pt>
                <c:pt idx="160">
                  <c:v>100.509674072</c:v>
                </c:pt>
                <c:pt idx="161">
                  <c:v>99.488708496000001</c:v>
                </c:pt>
                <c:pt idx="162">
                  <c:v>100.14504241900001</c:v>
                </c:pt>
                <c:pt idx="163">
                  <c:v>100.43675231899999</c:v>
                </c:pt>
                <c:pt idx="164">
                  <c:v>100.29090118400001</c:v>
                </c:pt>
                <c:pt idx="165">
                  <c:v>100.509674072</c:v>
                </c:pt>
                <c:pt idx="166">
                  <c:v>100.509674072</c:v>
                </c:pt>
                <c:pt idx="167">
                  <c:v>100.43675231899999</c:v>
                </c:pt>
                <c:pt idx="168">
                  <c:v>101.093086243</c:v>
                </c:pt>
                <c:pt idx="169">
                  <c:v>100.36382293699999</c:v>
                </c:pt>
                <c:pt idx="170">
                  <c:v>100.36382293699999</c:v>
                </c:pt>
                <c:pt idx="171">
                  <c:v>100.43675231899999</c:v>
                </c:pt>
                <c:pt idx="172">
                  <c:v>100.14504241900001</c:v>
                </c:pt>
                <c:pt idx="173">
                  <c:v>100.36382293699999</c:v>
                </c:pt>
                <c:pt idx="174">
                  <c:v>100.43675231899999</c:v>
                </c:pt>
                <c:pt idx="175">
                  <c:v>100.36382293699999</c:v>
                </c:pt>
                <c:pt idx="176">
                  <c:v>100.509674072</c:v>
                </c:pt>
                <c:pt idx="177">
                  <c:v>101.384788513</c:v>
                </c:pt>
                <c:pt idx="178">
                  <c:v>100.29090118400001</c:v>
                </c:pt>
                <c:pt idx="179">
                  <c:v>100.43675231899999</c:v>
                </c:pt>
                <c:pt idx="180">
                  <c:v>100.655525208</c:v>
                </c:pt>
                <c:pt idx="181">
                  <c:v>99.999191284000005</c:v>
                </c:pt>
                <c:pt idx="182">
                  <c:v>102.114051819</c:v>
                </c:pt>
                <c:pt idx="183">
                  <c:v>100.582603455</c:v>
                </c:pt>
                <c:pt idx="184">
                  <c:v>99.926269531000003</c:v>
                </c:pt>
                <c:pt idx="185">
                  <c:v>100.29090118400001</c:v>
                </c:pt>
                <c:pt idx="186">
                  <c:v>100.21797180199999</c:v>
                </c:pt>
                <c:pt idx="187">
                  <c:v>98.759445189999994</c:v>
                </c:pt>
                <c:pt idx="188">
                  <c:v>97.446777343999997</c:v>
                </c:pt>
                <c:pt idx="189">
                  <c:v>97.009216308999996</c:v>
                </c:pt>
                <c:pt idx="190">
                  <c:v>96.279953003000003</c:v>
                </c:pt>
                <c:pt idx="191">
                  <c:v>95.550689696999996</c:v>
                </c:pt>
                <c:pt idx="192">
                  <c:v>94.821426392000006</c:v>
                </c:pt>
                <c:pt idx="193">
                  <c:v>94.092163085999999</c:v>
                </c:pt>
                <c:pt idx="194">
                  <c:v>93.873390197999996</c:v>
                </c:pt>
                <c:pt idx="195">
                  <c:v>92.779495238999999</c:v>
                </c:pt>
                <c:pt idx="196">
                  <c:v>92.341934203999998</c:v>
                </c:pt>
                <c:pt idx="197">
                  <c:v>91.685600281000006</c:v>
                </c:pt>
                <c:pt idx="198">
                  <c:v>90.956336974999999</c:v>
                </c:pt>
                <c:pt idx="199">
                  <c:v>90.518783568999993</c:v>
                </c:pt>
                <c:pt idx="200">
                  <c:v>89.716590881000002</c:v>
                </c:pt>
                <c:pt idx="201">
                  <c:v>89.060256957999997</c:v>
                </c:pt>
                <c:pt idx="202">
                  <c:v>88.476844787999994</c:v>
                </c:pt>
                <c:pt idx="203">
                  <c:v>87.966362000000004</c:v>
                </c:pt>
                <c:pt idx="204">
                  <c:v>87.820510863999999</c:v>
                </c:pt>
                <c:pt idx="205">
                  <c:v>86.799545288000004</c:v>
                </c:pt>
                <c:pt idx="206">
                  <c:v>85.924423218000001</c:v>
                </c:pt>
                <c:pt idx="207">
                  <c:v>85.997352599999999</c:v>
                </c:pt>
                <c:pt idx="208">
                  <c:v>85.413940429999997</c:v>
                </c:pt>
                <c:pt idx="209">
                  <c:v>85.049308776999993</c:v>
                </c:pt>
                <c:pt idx="210">
                  <c:v>84.465904236</c:v>
                </c:pt>
                <c:pt idx="211">
                  <c:v>83.882492064999994</c:v>
                </c:pt>
                <c:pt idx="212">
                  <c:v>83.080299377000003</c:v>
                </c:pt>
                <c:pt idx="213">
                  <c:v>82.642745972</c:v>
                </c:pt>
                <c:pt idx="214">
                  <c:v>82.278114318999997</c:v>
                </c:pt>
                <c:pt idx="215">
                  <c:v>81.840553283999995</c:v>
                </c:pt>
                <c:pt idx="216">
                  <c:v>81.330070496000005</c:v>
                </c:pt>
                <c:pt idx="217">
                  <c:v>80.746665954999997</c:v>
                </c:pt>
                <c:pt idx="218">
                  <c:v>81.111297606999997</c:v>
                </c:pt>
                <c:pt idx="219">
                  <c:v>79.944473267000006</c:v>
                </c:pt>
                <c:pt idx="220">
                  <c:v>79.433990479000002</c:v>
                </c:pt>
                <c:pt idx="221">
                  <c:v>78.631805420000006</c:v>
                </c:pt>
                <c:pt idx="222">
                  <c:v>78.558876037999994</c:v>
                </c:pt>
                <c:pt idx="223">
                  <c:v>78.631805420000006</c:v>
                </c:pt>
                <c:pt idx="224">
                  <c:v>77.683761597</c:v>
                </c:pt>
                <c:pt idx="225">
                  <c:v>77.246200561999999</c:v>
                </c:pt>
                <c:pt idx="226">
                  <c:v>76.735717773000005</c:v>
                </c:pt>
                <c:pt idx="227">
                  <c:v>76.371086121000005</c:v>
                </c:pt>
                <c:pt idx="228">
                  <c:v>76.225234985</c:v>
                </c:pt>
                <c:pt idx="229">
                  <c:v>75.933532714999998</c:v>
                </c:pt>
                <c:pt idx="230">
                  <c:v>74.985488892000006</c:v>
                </c:pt>
                <c:pt idx="231">
                  <c:v>74.620857239000003</c:v>
                </c:pt>
                <c:pt idx="232">
                  <c:v>74.183303832999997</c:v>
                </c:pt>
                <c:pt idx="233">
                  <c:v>73.818672179999993</c:v>
                </c:pt>
                <c:pt idx="234">
                  <c:v>73.381111145000006</c:v>
                </c:pt>
                <c:pt idx="235">
                  <c:v>73.016479492000002</c:v>
                </c:pt>
                <c:pt idx="236">
                  <c:v>72.505996703999998</c:v>
                </c:pt>
                <c:pt idx="237">
                  <c:v>72.214294433999996</c:v>
                </c:pt>
                <c:pt idx="238">
                  <c:v>71.776733398000005</c:v>
                </c:pt>
                <c:pt idx="239">
                  <c:v>71.922584533999995</c:v>
                </c:pt>
                <c:pt idx="240">
                  <c:v>71.193321228000002</c:v>
                </c:pt>
                <c:pt idx="241">
                  <c:v>70.609916686999995</c:v>
                </c:pt>
                <c:pt idx="242">
                  <c:v>70.318206786999994</c:v>
                </c:pt>
                <c:pt idx="243">
                  <c:v>69.880653381000002</c:v>
                </c:pt>
                <c:pt idx="244">
                  <c:v>69.516021729000002</c:v>
                </c:pt>
                <c:pt idx="245">
                  <c:v>69.443092346</c:v>
                </c:pt>
                <c:pt idx="246">
                  <c:v>68.859687804999993</c:v>
                </c:pt>
                <c:pt idx="247">
                  <c:v>68.422126770000006</c:v>
                </c:pt>
                <c:pt idx="248">
                  <c:v>68.130424500000004</c:v>
                </c:pt>
                <c:pt idx="249">
                  <c:v>67.765792847</c:v>
                </c:pt>
                <c:pt idx="250">
                  <c:v>67.474082946999999</c:v>
                </c:pt>
                <c:pt idx="251">
                  <c:v>67.182380675999994</c:v>
                </c:pt>
                <c:pt idx="252">
                  <c:v>66.817749023000005</c:v>
                </c:pt>
                <c:pt idx="253">
                  <c:v>66.380195618000002</c:v>
                </c:pt>
                <c:pt idx="254">
                  <c:v>66.015563964999998</c:v>
                </c:pt>
                <c:pt idx="255">
                  <c:v>66.307266235</c:v>
                </c:pt>
                <c:pt idx="256">
                  <c:v>65.432151794000006</c:v>
                </c:pt>
                <c:pt idx="257">
                  <c:v>65.140449524000005</c:v>
                </c:pt>
                <c:pt idx="258">
                  <c:v>64.848739624000004</c:v>
                </c:pt>
                <c:pt idx="259">
                  <c:v>64.557037354000002</c:v>
                </c:pt>
                <c:pt idx="260">
                  <c:v>64.265327454000001</c:v>
                </c:pt>
                <c:pt idx="261">
                  <c:v>63.973625183000003</c:v>
                </c:pt>
                <c:pt idx="262">
                  <c:v>63.536067963000001</c:v>
                </c:pt>
                <c:pt idx="263">
                  <c:v>63.171436309999997</c:v>
                </c:pt>
                <c:pt idx="264">
                  <c:v>62.879734038999999</c:v>
                </c:pt>
                <c:pt idx="265">
                  <c:v>62.588027953999998</c:v>
                </c:pt>
                <c:pt idx="266">
                  <c:v>62.223396301000001</c:v>
                </c:pt>
                <c:pt idx="267">
                  <c:v>61.931690216</c:v>
                </c:pt>
                <c:pt idx="268">
                  <c:v>60.546092987000002</c:v>
                </c:pt>
                <c:pt idx="269">
                  <c:v>61.34828186</c:v>
                </c:pt>
                <c:pt idx="270">
                  <c:v>61.494132995999998</c:v>
                </c:pt>
                <c:pt idx="271">
                  <c:v>60.837799072000003</c:v>
                </c:pt>
                <c:pt idx="272">
                  <c:v>60.327312468999999</c:v>
                </c:pt>
                <c:pt idx="273">
                  <c:v>60.254386902</c:v>
                </c:pt>
                <c:pt idx="274">
                  <c:v>59.962680816999999</c:v>
                </c:pt>
                <c:pt idx="275">
                  <c:v>59.743904114000003</c:v>
                </c:pt>
                <c:pt idx="276">
                  <c:v>59.525123596</c:v>
                </c:pt>
                <c:pt idx="277">
                  <c:v>59.379272460999999</c:v>
                </c:pt>
                <c:pt idx="278">
                  <c:v>58.941715240000001</c:v>
                </c:pt>
                <c:pt idx="279">
                  <c:v>58.722934723000002</c:v>
                </c:pt>
                <c:pt idx="280">
                  <c:v>58.577083588000001</c:v>
                </c:pt>
                <c:pt idx="281">
                  <c:v>58.285377502000003</c:v>
                </c:pt>
                <c:pt idx="282">
                  <c:v>56.608074188000003</c:v>
                </c:pt>
                <c:pt idx="283">
                  <c:v>57.483188628999997</c:v>
                </c:pt>
                <c:pt idx="284">
                  <c:v>57.337337494000003</c:v>
                </c:pt>
                <c:pt idx="285">
                  <c:v>57.191486359000002</c:v>
                </c:pt>
                <c:pt idx="286">
                  <c:v>56.826854705999999</c:v>
                </c:pt>
                <c:pt idx="287">
                  <c:v>55.951740264999998</c:v>
                </c:pt>
                <c:pt idx="288">
                  <c:v>56.608074188000003</c:v>
                </c:pt>
                <c:pt idx="289">
                  <c:v>56.389297485</c:v>
                </c:pt>
                <c:pt idx="290">
                  <c:v>56.024665833</c:v>
                </c:pt>
                <c:pt idx="291">
                  <c:v>55.878810883</c:v>
                </c:pt>
                <c:pt idx="292">
                  <c:v>55.587108612000002</c:v>
                </c:pt>
                <c:pt idx="293">
                  <c:v>54.784919739000003</c:v>
                </c:pt>
                <c:pt idx="294">
                  <c:v>55.222476958999998</c:v>
                </c:pt>
                <c:pt idx="295">
                  <c:v>54.784919739000003</c:v>
                </c:pt>
                <c:pt idx="296">
                  <c:v>54.711994171000001</c:v>
                </c:pt>
                <c:pt idx="297">
                  <c:v>54.566139221</c:v>
                </c:pt>
                <c:pt idx="298">
                  <c:v>54.274433135999999</c:v>
                </c:pt>
                <c:pt idx="299">
                  <c:v>53.545173644999998</c:v>
                </c:pt>
                <c:pt idx="300">
                  <c:v>53.909805298000002</c:v>
                </c:pt>
                <c:pt idx="301">
                  <c:v>53.545173644999998</c:v>
                </c:pt>
                <c:pt idx="302">
                  <c:v>53.763950348000002</c:v>
                </c:pt>
                <c:pt idx="303">
                  <c:v>55.732959747000002</c:v>
                </c:pt>
                <c:pt idx="304">
                  <c:v>52.961761475000003</c:v>
                </c:pt>
                <c:pt idx="305">
                  <c:v>52.815910338999998</c:v>
                </c:pt>
                <c:pt idx="306">
                  <c:v>52.597129821999999</c:v>
                </c:pt>
                <c:pt idx="307">
                  <c:v>52.378353119000003</c:v>
                </c:pt>
                <c:pt idx="308">
                  <c:v>52.159572601000001</c:v>
                </c:pt>
                <c:pt idx="309">
                  <c:v>52.013721466</c:v>
                </c:pt>
                <c:pt idx="310">
                  <c:v>51.722015380999999</c:v>
                </c:pt>
                <c:pt idx="311">
                  <c:v>51.649089813000003</c:v>
                </c:pt>
                <c:pt idx="312">
                  <c:v>51.211532593000001</c:v>
                </c:pt>
                <c:pt idx="313">
                  <c:v>51.28445816</c:v>
                </c:pt>
                <c:pt idx="314">
                  <c:v>51.065681458</c:v>
                </c:pt>
                <c:pt idx="315">
                  <c:v>50.773975372000002</c:v>
                </c:pt>
                <c:pt idx="316">
                  <c:v>50.773975372000002</c:v>
                </c:pt>
                <c:pt idx="317">
                  <c:v>50.628124237000002</c:v>
                </c:pt>
                <c:pt idx="318">
                  <c:v>50.336418152</c:v>
                </c:pt>
                <c:pt idx="319">
                  <c:v>50.044712066999999</c:v>
                </c:pt>
                <c:pt idx="320">
                  <c:v>50.044712066999999</c:v>
                </c:pt>
                <c:pt idx="321">
                  <c:v>49.753005981000001</c:v>
                </c:pt>
                <c:pt idx="322">
                  <c:v>49.607154846</c:v>
                </c:pt>
                <c:pt idx="323">
                  <c:v>49.388378142999997</c:v>
                </c:pt>
                <c:pt idx="324">
                  <c:v>49.242523192999997</c:v>
                </c:pt>
                <c:pt idx="325">
                  <c:v>49.825935364000003</c:v>
                </c:pt>
                <c:pt idx="326">
                  <c:v>48.586189269999998</c:v>
                </c:pt>
                <c:pt idx="327">
                  <c:v>48.732040404999999</c:v>
                </c:pt>
                <c:pt idx="328">
                  <c:v>48.367408752000003</c:v>
                </c:pt>
                <c:pt idx="329">
                  <c:v>48.148632050000003</c:v>
                </c:pt>
                <c:pt idx="330">
                  <c:v>48.221557617000002</c:v>
                </c:pt>
                <c:pt idx="331">
                  <c:v>47.565219878999997</c:v>
                </c:pt>
                <c:pt idx="332">
                  <c:v>47.856925963999998</c:v>
                </c:pt>
                <c:pt idx="333">
                  <c:v>47.638145446999999</c:v>
                </c:pt>
                <c:pt idx="334">
                  <c:v>47.565219878999997</c:v>
                </c:pt>
                <c:pt idx="335">
                  <c:v>47.419368744000003</c:v>
                </c:pt>
                <c:pt idx="336">
                  <c:v>47.200588226000001</c:v>
                </c:pt>
                <c:pt idx="337">
                  <c:v>47.127662659000002</c:v>
                </c:pt>
                <c:pt idx="338">
                  <c:v>46.908882140999999</c:v>
                </c:pt>
                <c:pt idx="339">
                  <c:v>46.690105438000003</c:v>
                </c:pt>
                <c:pt idx="340">
                  <c:v>46.544254303000002</c:v>
                </c:pt>
                <c:pt idx="341">
                  <c:v>45.960842133</c:v>
                </c:pt>
                <c:pt idx="342">
                  <c:v>46.325473785</c:v>
                </c:pt>
                <c:pt idx="343">
                  <c:v>46.106697083</c:v>
                </c:pt>
                <c:pt idx="344">
                  <c:v>46.033767699999999</c:v>
                </c:pt>
                <c:pt idx="345">
                  <c:v>45.669136047000002</c:v>
                </c:pt>
                <c:pt idx="346">
                  <c:v>45.814990997000002</c:v>
                </c:pt>
                <c:pt idx="347">
                  <c:v>45.596210480000003</c:v>
                </c:pt>
                <c:pt idx="348">
                  <c:v>46.252548218000001</c:v>
                </c:pt>
                <c:pt idx="349">
                  <c:v>45.523284912000001</c:v>
                </c:pt>
                <c:pt idx="350">
                  <c:v>45.231578827</c:v>
                </c:pt>
                <c:pt idx="351">
                  <c:v>45.231578827</c:v>
                </c:pt>
                <c:pt idx="352">
                  <c:v>44.794021606000001</c:v>
                </c:pt>
                <c:pt idx="353">
                  <c:v>44.721096039000003</c:v>
                </c:pt>
                <c:pt idx="354">
                  <c:v>44.575244904000002</c:v>
                </c:pt>
                <c:pt idx="355">
                  <c:v>44.356464385999999</c:v>
                </c:pt>
                <c:pt idx="356">
                  <c:v>44.210613250999998</c:v>
                </c:pt>
                <c:pt idx="357">
                  <c:v>44.210613250999998</c:v>
                </c:pt>
                <c:pt idx="358">
                  <c:v>43.991832733000003</c:v>
                </c:pt>
                <c:pt idx="359">
                  <c:v>44.648170471</c:v>
                </c:pt>
                <c:pt idx="360">
                  <c:v>43.773056029999999</c:v>
                </c:pt>
                <c:pt idx="361">
                  <c:v>43.627201079999999</c:v>
                </c:pt>
                <c:pt idx="362">
                  <c:v>43.408424377000003</c:v>
                </c:pt>
                <c:pt idx="363">
                  <c:v>43.408424377000003</c:v>
                </c:pt>
                <c:pt idx="364">
                  <c:v>42.752086638999998</c:v>
                </c:pt>
                <c:pt idx="365">
                  <c:v>43.116718292000002</c:v>
                </c:pt>
                <c:pt idx="366">
                  <c:v>42.897941588999998</c:v>
                </c:pt>
                <c:pt idx="367">
                  <c:v>42.825012207</c:v>
                </c:pt>
                <c:pt idx="368">
                  <c:v>42.752086638999998</c:v>
                </c:pt>
                <c:pt idx="369">
                  <c:v>42.533309936999999</c:v>
                </c:pt>
                <c:pt idx="370">
                  <c:v>42.460384369000003</c:v>
                </c:pt>
                <c:pt idx="371">
                  <c:v>42.314529419000003</c:v>
                </c:pt>
                <c:pt idx="372">
                  <c:v>42.168678284000002</c:v>
                </c:pt>
                <c:pt idx="373">
                  <c:v>42.095752716</c:v>
                </c:pt>
                <c:pt idx="374">
                  <c:v>41.876972197999997</c:v>
                </c:pt>
                <c:pt idx="375">
                  <c:v>41.585266113000003</c:v>
                </c:pt>
                <c:pt idx="376">
                  <c:v>41.147708893000001</c:v>
                </c:pt>
                <c:pt idx="377">
                  <c:v>41.512340545999997</c:v>
                </c:pt>
                <c:pt idx="378">
                  <c:v>41.36648941</c:v>
                </c:pt>
                <c:pt idx="379">
                  <c:v>41.147708893000001</c:v>
                </c:pt>
                <c:pt idx="380">
                  <c:v>41.220638274999999</c:v>
                </c:pt>
                <c:pt idx="381">
                  <c:v>41.074783324999999</c:v>
                </c:pt>
                <c:pt idx="382">
                  <c:v>41.001857758</c:v>
                </c:pt>
                <c:pt idx="383">
                  <c:v>40.928932189999998</c:v>
                </c:pt>
                <c:pt idx="384">
                  <c:v>40.783081054999997</c:v>
                </c:pt>
                <c:pt idx="385">
                  <c:v>40.856006622000002</c:v>
                </c:pt>
                <c:pt idx="386">
                  <c:v>40.564300537000001</c:v>
                </c:pt>
                <c:pt idx="387">
                  <c:v>40.491374968999999</c:v>
                </c:pt>
                <c:pt idx="388">
                  <c:v>40.345520020000002</c:v>
                </c:pt>
                <c:pt idx="389">
                  <c:v>40.199668883999998</c:v>
                </c:pt>
                <c:pt idx="390">
                  <c:v>40.126743316999999</c:v>
                </c:pt>
                <c:pt idx="391">
                  <c:v>40.053817748999997</c:v>
                </c:pt>
                <c:pt idx="392">
                  <c:v>39.980892181000002</c:v>
                </c:pt>
                <c:pt idx="393">
                  <c:v>40.053817748999997</c:v>
                </c:pt>
                <c:pt idx="394">
                  <c:v>39.762111664000003</c:v>
                </c:pt>
                <c:pt idx="395">
                  <c:v>39.689186096</c:v>
                </c:pt>
                <c:pt idx="396">
                  <c:v>39.543331146</c:v>
                </c:pt>
                <c:pt idx="397">
                  <c:v>39.470405579000001</c:v>
                </c:pt>
                <c:pt idx="398">
                  <c:v>39.324554442999997</c:v>
                </c:pt>
                <c:pt idx="399">
                  <c:v>39.543331146</c:v>
                </c:pt>
                <c:pt idx="400">
                  <c:v>39.178703308000003</c:v>
                </c:pt>
                <c:pt idx="401">
                  <c:v>38.522365569999998</c:v>
                </c:pt>
                <c:pt idx="402">
                  <c:v>38.814071654999999</c:v>
                </c:pt>
                <c:pt idx="403">
                  <c:v>38.886997223000002</c:v>
                </c:pt>
                <c:pt idx="404">
                  <c:v>38.741146088000001</c:v>
                </c:pt>
                <c:pt idx="405">
                  <c:v>38.376514434999997</c:v>
                </c:pt>
                <c:pt idx="406">
                  <c:v>38.595291138</c:v>
                </c:pt>
                <c:pt idx="407">
                  <c:v>38.522365569999998</c:v>
                </c:pt>
                <c:pt idx="408">
                  <c:v>38.522365569999998</c:v>
                </c:pt>
                <c:pt idx="409">
                  <c:v>38.303585052000003</c:v>
                </c:pt>
                <c:pt idx="410">
                  <c:v>38.376514434999997</c:v>
                </c:pt>
                <c:pt idx="411">
                  <c:v>38.157733917000002</c:v>
                </c:pt>
                <c:pt idx="412">
                  <c:v>38.230659484999997</c:v>
                </c:pt>
                <c:pt idx="413">
                  <c:v>38.011882782000001</c:v>
                </c:pt>
                <c:pt idx="414">
                  <c:v>37.866027832</c:v>
                </c:pt>
                <c:pt idx="415">
                  <c:v>37.793102263999998</c:v>
                </c:pt>
                <c:pt idx="416">
                  <c:v>37.720176696999999</c:v>
                </c:pt>
                <c:pt idx="417">
                  <c:v>37.647251128999997</c:v>
                </c:pt>
                <c:pt idx="418">
                  <c:v>37.501396178999997</c:v>
                </c:pt>
                <c:pt idx="419">
                  <c:v>37.282619476000001</c:v>
                </c:pt>
                <c:pt idx="420">
                  <c:v>37.355545044000003</c:v>
                </c:pt>
                <c:pt idx="421">
                  <c:v>37.282619476000001</c:v>
                </c:pt>
                <c:pt idx="422">
                  <c:v>36.990913390999999</c:v>
                </c:pt>
                <c:pt idx="423">
                  <c:v>36.990913390999999</c:v>
                </c:pt>
                <c:pt idx="424">
                  <c:v>37.355545044000003</c:v>
                </c:pt>
                <c:pt idx="425">
                  <c:v>37.063838959000002</c:v>
                </c:pt>
                <c:pt idx="426">
                  <c:v>36.699211120999998</c:v>
                </c:pt>
                <c:pt idx="427">
                  <c:v>36.917987822999997</c:v>
                </c:pt>
                <c:pt idx="428">
                  <c:v>36.699211120999998</c:v>
                </c:pt>
                <c:pt idx="429">
                  <c:v>36.626281738000003</c:v>
                </c:pt>
                <c:pt idx="430">
                  <c:v>36.626281738000003</c:v>
                </c:pt>
                <c:pt idx="431">
                  <c:v>36.407505035</c:v>
                </c:pt>
                <c:pt idx="432">
                  <c:v>36.407505035</c:v>
                </c:pt>
                <c:pt idx="433">
                  <c:v>36.261650084999999</c:v>
                </c:pt>
                <c:pt idx="434">
                  <c:v>36.188724518000001</c:v>
                </c:pt>
                <c:pt idx="435">
                  <c:v>37.574325561999999</c:v>
                </c:pt>
                <c:pt idx="436">
                  <c:v>35.969947814999998</c:v>
                </c:pt>
                <c:pt idx="437">
                  <c:v>35.969947814999998</c:v>
                </c:pt>
                <c:pt idx="438">
                  <c:v>35.969947814999998</c:v>
                </c:pt>
                <c:pt idx="439">
                  <c:v>35.897022247000002</c:v>
                </c:pt>
                <c:pt idx="440">
                  <c:v>36.115798949999999</c:v>
                </c:pt>
                <c:pt idx="441">
                  <c:v>35.824092864999997</c:v>
                </c:pt>
                <c:pt idx="442">
                  <c:v>35.678241730000003</c:v>
                </c:pt>
                <c:pt idx="443">
                  <c:v>35.605316162000001</c:v>
                </c:pt>
                <c:pt idx="444">
                  <c:v>35.824092864999997</c:v>
                </c:pt>
                <c:pt idx="445">
                  <c:v>35.313610077</c:v>
                </c:pt>
                <c:pt idx="446">
                  <c:v>35.313610077</c:v>
                </c:pt>
                <c:pt idx="447">
                  <c:v>35.386535645000002</c:v>
                </c:pt>
                <c:pt idx="448">
                  <c:v>35.167758941999999</c:v>
                </c:pt>
                <c:pt idx="449">
                  <c:v>35.167758941999999</c:v>
                </c:pt>
                <c:pt idx="450">
                  <c:v>35.094833373999997</c:v>
                </c:pt>
                <c:pt idx="451">
                  <c:v>34.948978424000003</c:v>
                </c:pt>
                <c:pt idx="452">
                  <c:v>35.313610077</c:v>
                </c:pt>
                <c:pt idx="453">
                  <c:v>34.803127289000003</c:v>
                </c:pt>
                <c:pt idx="454">
                  <c:v>34.730201721</c:v>
                </c:pt>
                <c:pt idx="455">
                  <c:v>34.730201721</c:v>
                </c:pt>
                <c:pt idx="456">
                  <c:v>34.730201721</c:v>
                </c:pt>
                <c:pt idx="457">
                  <c:v>34.584346771</c:v>
                </c:pt>
                <c:pt idx="458">
                  <c:v>34.438495635999999</c:v>
                </c:pt>
                <c:pt idx="459">
                  <c:v>34.438495635999999</c:v>
                </c:pt>
                <c:pt idx="460">
                  <c:v>34.292644500999998</c:v>
                </c:pt>
                <c:pt idx="461">
                  <c:v>34.292644500999998</c:v>
                </c:pt>
                <c:pt idx="462">
                  <c:v>34.292644500999998</c:v>
                </c:pt>
                <c:pt idx="463">
                  <c:v>34.219715118000003</c:v>
                </c:pt>
                <c:pt idx="464">
                  <c:v>34.146789550999998</c:v>
                </c:pt>
                <c:pt idx="465">
                  <c:v>34.000938415999997</c:v>
                </c:pt>
                <c:pt idx="466">
                  <c:v>34.073863983000003</c:v>
                </c:pt>
                <c:pt idx="467">
                  <c:v>33.928012848000002</c:v>
                </c:pt>
                <c:pt idx="468">
                  <c:v>33.855087279999999</c:v>
                </c:pt>
                <c:pt idx="469">
                  <c:v>33.855087279999999</c:v>
                </c:pt>
                <c:pt idx="470">
                  <c:v>33.709232329999999</c:v>
                </c:pt>
                <c:pt idx="471">
                  <c:v>33.855087279999999</c:v>
                </c:pt>
                <c:pt idx="472">
                  <c:v>33.709232329999999</c:v>
                </c:pt>
                <c:pt idx="473">
                  <c:v>32.469486236999998</c:v>
                </c:pt>
                <c:pt idx="474">
                  <c:v>33.563381194999998</c:v>
                </c:pt>
                <c:pt idx="475">
                  <c:v>33.125823975000003</c:v>
                </c:pt>
                <c:pt idx="476">
                  <c:v>33.417526244999998</c:v>
                </c:pt>
                <c:pt idx="477">
                  <c:v>33.344600677000003</c:v>
                </c:pt>
                <c:pt idx="478">
                  <c:v>33.490455627000003</c:v>
                </c:pt>
                <c:pt idx="479">
                  <c:v>33.271675109999997</c:v>
                </c:pt>
                <c:pt idx="480">
                  <c:v>32.688266753999997</c:v>
                </c:pt>
                <c:pt idx="481">
                  <c:v>33.563381194999998</c:v>
                </c:pt>
                <c:pt idx="482">
                  <c:v>33.052898407000001</c:v>
                </c:pt>
                <c:pt idx="483">
                  <c:v>33.052898407000001</c:v>
                </c:pt>
                <c:pt idx="484">
                  <c:v>32.979969025000003</c:v>
                </c:pt>
                <c:pt idx="485">
                  <c:v>33.198749542000002</c:v>
                </c:pt>
                <c:pt idx="486">
                  <c:v>32.979969025000003</c:v>
                </c:pt>
                <c:pt idx="487">
                  <c:v>32.542411803999997</c:v>
                </c:pt>
                <c:pt idx="488">
                  <c:v>32.615341186999999</c:v>
                </c:pt>
                <c:pt idx="489">
                  <c:v>32.688266753999997</c:v>
                </c:pt>
                <c:pt idx="490">
                  <c:v>32.615341186999999</c:v>
                </c:pt>
                <c:pt idx="491">
                  <c:v>32.542411803999997</c:v>
                </c:pt>
                <c:pt idx="492">
                  <c:v>32.469486236999998</c:v>
                </c:pt>
                <c:pt idx="493">
                  <c:v>32.469486236999998</c:v>
                </c:pt>
                <c:pt idx="494">
                  <c:v>32.396560669000003</c:v>
                </c:pt>
                <c:pt idx="495">
                  <c:v>32.250709534000002</c:v>
                </c:pt>
                <c:pt idx="496">
                  <c:v>32.250709534000002</c:v>
                </c:pt>
                <c:pt idx="497">
                  <c:v>32.542411803999997</c:v>
                </c:pt>
                <c:pt idx="498">
                  <c:v>32.250709534000002</c:v>
                </c:pt>
                <c:pt idx="499">
                  <c:v>32.104854584000002</c:v>
                </c:pt>
                <c:pt idx="500">
                  <c:v>32.104854584000002</c:v>
                </c:pt>
                <c:pt idx="501">
                  <c:v>32.031929015999999</c:v>
                </c:pt>
                <c:pt idx="502">
                  <c:v>32.031929015999999</c:v>
                </c:pt>
                <c:pt idx="503">
                  <c:v>32.104854584000002</c:v>
                </c:pt>
                <c:pt idx="504">
                  <c:v>32.323635101000001</c:v>
                </c:pt>
                <c:pt idx="505">
                  <c:v>31.667297362999999</c:v>
                </c:pt>
                <c:pt idx="506">
                  <c:v>31.813150405999998</c:v>
                </c:pt>
                <c:pt idx="507">
                  <c:v>31.813150405999998</c:v>
                </c:pt>
                <c:pt idx="508">
                  <c:v>31.813150405999998</c:v>
                </c:pt>
                <c:pt idx="509">
                  <c:v>31.667297362999999</c:v>
                </c:pt>
                <c:pt idx="510">
                  <c:v>31.594371796000001</c:v>
                </c:pt>
                <c:pt idx="511">
                  <c:v>31.375593185</c:v>
                </c:pt>
                <c:pt idx="512">
                  <c:v>31.667297362999999</c:v>
                </c:pt>
                <c:pt idx="513">
                  <c:v>31.375593185</c:v>
                </c:pt>
                <c:pt idx="514">
                  <c:v>31.375593185</c:v>
                </c:pt>
                <c:pt idx="515">
                  <c:v>31.302667618000001</c:v>
                </c:pt>
                <c:pt idx="516">
                  <c:v>31.302667618000001</c:v>
                </c:pt>
                <c:pt idx="517">
                  <c:v>31.375593185</c:v>
                </c:pt>
                <c:pt idx="518">
                  <c:v>31.083889008</c:v>
                </c:pt>
                <c:pt idx="519">
                  <c:v>31.229740143000001</c:v>
                </c:pt>
                <c:pt idx="520">
                  <c:v>31.083889008</c:v>
                </c:pt>
                <c:pt idx="521">
                  <c:v>31.010961533</c:v>
                </c:pt>
                <c:pt idx="522">
                  <c:v>31.010961533</c:v>
                </c:pt>
                <c:pt idx="523">
                  <c:v>31.010961533</c:v>
                </c:pt>
                <c:pt idx="524">
                  <c:v>31.010961533</c:v>
                </c:pt>
                <c:pt idx="525">
                  <c:v>30.865108490000001</c:v>
                </c:pt>
                <c:pt idx="526">
                  <c:v>31.010961533</c:v>
                </c:pt>
                <c:pt idx="527">
                  <c:v>30.792182921999999</c:v>
                </c:pt>
                <c:pt idx="528">
                  <c:v>30.719257355</c:v>
                </c:pt>
                <c:pt idx="529">
                  <c:v>31.083889008</c:v>
                </c:pt>
                <c:pt idx="530">
                  <c:v>30.792182921999999</c:v>
                </c:pt>
                <c:pt idx="531">
                  <c:v>30.573404312000001</c:v>
                </c:pt>
                <c:pt idx="532">
                  <c:v>30.64632988</c:v>
                </c:pt>
                <c:pt idx="533">
                  <c:v>30.500478744999999</c:v>
                </c:pt>
                <c:pt idx="534">
                  <c:v>30.427551269999999</c:v>
                </c:pt>
                <c:pt idx="535">
                  <c:v>30.500478744999999</c:v>
                </c:pt>
                <c:pt idx="536">
                  <c:v>30.500478744999999</c:v>
                </c:pt>
                <c:pt idx="537">
                  <c:v>30.281700134000001</c:v>
                </c:pt>
                <c:pt idx="538">
                  <c:v>30.354625702</c:v>
                </c:pt>
                <c:pt idx="539">
                  <c:v>30.354625702</c:v>
                </c:pt>
                <c:pt idx="540">
                  <c:v>30.281700134000001</c:v>
                </c:pt>
                <c:pt idx="541">
                  <c:v>30.062921524</c:v>
                </c:pt>
                <c:pt idx="542">
                  <c:v>30.427551269999999</c:v>
                </c:pt>
                <c:pt idx="543">
                  <c:v>29.917068481000001</c:v>
                </c:pt>
                <c:pt idx="544">
                  <c:v>30.135847091999999</c:v>
                </c:pt>
                <c:pt idx="545">
                  <c:v>30.062921524</c:v>
                </c:pt>
                <c:pt idx="546">
                  <c:v>29.917068481000001</c:v>
                </c:pt>
                <c:pt idx="547">
                  <c:v>30.354625702</c:v>
                </c:pt>
                <c:pt idx="548">
                  <c:v>29.989994049</c:v>
                </c:pt>
                <c:pt idx="549">
                  <c:v>29.989994049</c:v>
                </c:pt>
                <c:pt idx="550">
                  <c:v>29.844142913999999</c:v>
                </c:pt>
                <c:pt idx="551">
                  <c:v>28.896100998000001</c:v>
                </c:pt>
                <c:pt idx="552">
                  <c:v>29.771215438999999</c:v>
                </c:pt>
                <c:pt idx="553">
                  <c:v>29.771215438999999</c:v>
                </c:pt>
                <c:pt idx="554">
                  <c:v>29.771215438999999</c:v>
                </c:pt>
                <c:pt idx="555">
                  <c:v>29.698289871</c:v>
                </c:pt>
                <c:pt idx="556">
                  <c:v>29.625362396</c:v>
                </c:pt>
                <c:pt idx="557">
                  <c:v>29.552436829000001</c:v>
                </c:pt>
                <c:pt idx="558">
                  <c:v>29.552436829000001</c:v>
                </c:pt>
                <c:pt idx="559">
                  <c:v>29.479511260999999</c:v>
                </c:pt>
                <c:pt idx="560">
                  <c:v>29.552436829000001</c:v>
                </c:pt>
                <c:pt idx="561">
                  <c:v>29.260732651000001</c:v>
                </c:pt>
                <c:pt idx="562">
                  <c:v>29.479511260999999</c:v>
                </c:pt>
                <c:pt idx="563">
                  <c:v>29.406583785999999</c:v>
                </c:pt>
                <c:pt idx="564">
                  <c:v>29.698289871</c:v>
                </c:pt>
                <c:pt idx="565">
                  <c:v>29.333658218</c:v>
                </c:pt>
                <c:pt idx="566">
                  <c:v>29.989994049</c:v>
                </c:pt>
                <c:pt idx="567">
                  <c:v>29.260732651000001</c:v>
                </c:pt>
                <c:pt idx="568">
                  <c:v>29.187805176000001</c:v>
                </c:pt>
                <c:pt idx="569">
                  <c:v>29.187805176000001</c:v>
                </c:pt>
                <c:pt idx="570">
                  <c:v>29.844142913999999</c:v>
                </c:pt>
                <c:pt idx="571">
                  <c:v>29.187805176000001</c:v>
                </c:pt>
                <c:pt idx="572">
                  <c:v>29.041954041</c:v>
                </c:pt>
                <c:pt idx="573">
                  <c:v>29.187805176000001</c:v>
                </c:pt>
                <c:pt idx="574">
                  <c:v>29.041954041</c:v>
                </c:pt>
                <c:pt idx="575">
                  <c:v>29.041954041</c:v>
                </c:pt>
                <c:pt idx="576">
                  <c:v>29.041954041</c:v>
                </c:pt>
                <c:pt idx="577">
                  <c:v>28.823175429999999</c:v>
                </c:pt>
                <c:pt idx="578">
                  <c:v>28.969026566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C-4E24-9B42-1B339FC416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Água!$C$5:$C$583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Água!$E$5:$E$583</c:f>
              <c:numCache>
                <c:formatCode>0.000000000</c:formatCode>
                <c:ptCount val="579"/>
                <c:pt idx="0">
                  <c:v>23.937116623000001</c:v>
                </c:pt>
                <c:pt idx="1">
                  <c:v>23.864189148000001</c:v>
                </c:pt>
                <c:pt idx="2">
                  <c:v>23.426631926999999</c:v>
                </c:pt>
                <c:pt idx="3">
                  <c:v>23.937116623000001</c:v>
                </c:pt>
                <c:pt idx="4">
                  <c:v>24.010042191</c:v>
                </c:pt>
                <c:pt idx="5">
                  <c:v>24.082967757999999</c:v>
                </c:pt>
                <c:pt idx="6">
                  <c:v>24.010042191</c:v>
                </c:pt>
                <c:pt idx="7">
                  <c:v>24.155895232999999</c:v>
                </c:pt>
                <c:pt idx="8">
                  <c:v>24.082967757999999</c:v>
                </c:pt>
                <c:pt idx="9">
                  <c:v>24.010042191</c:v>
                </c:pt>
                <c:pt idx="10">
                  <c:v>24.082967757999999</c:v>
                </c:pt>
                <c:pt idx="11">
                  <c:v>24.010042191</c:v>
                </c:pt>
                <c:pt idx="12">
                  <c:v>23.937116623000001</c:v>
                </c:pt>
                <c:pt idx="13">
                  <c:v>24.082967757999999</c:v>
                </c:pt>
                <c:pt idx="14">
                  <c:v>24.082967757999999</c:v>
                </c:pt>
                <c:pt idx="15">
                  <c:v>24.010042191</c:v>
                </c:pt>
                <c:pt idx="16">
                  <c:v>24.374673843</c:v>
                </c:pt>
                <c:pt idx="17">
                  <c:v>24.155895232999999</c:v>
                </c:pt>
                <c:pt idx="18">
                  <c:v>24.010042191</c:v>
                </c:pt>
                <c:pt idx="19">
                  <c:v>24.010042191</c:v>
                </c:pt>
                <c:pt idx="20">
                  <c:v>24.082967757999999</c:v>
                </c:pt>
                <c:pt idx="21">
                  <c:v>24.082967757999999</c:v>
                </c:pt>
                <c:pt idx="22">
                  <c:v>24.082967757999999</c:v>
                </c:pt>
                <c:pt idx="23">
                  <c:v>23.937116623000001</c:v>
                </c:pt>
                <c:pt idx="24">
                  <c:v>24.010042191</c:v>
                </c:pt>
                <c:pt idx="25">
                  <c:v>24.010042191</c:v>
                </c:pt>
                <c:pt idx="26">
                  <c:v>24.520524979000001</c:v>
                </c:pt>
                <c:pt idx="27">
                  <c:v>24.010042191</c:v>
                </c:pt>
                <c:pt idx="28">
                  <c:v>24.082967757999999</c:v>
                </c:pt>
                <c:pt idx="29">
                  <c:v>24.010042191</c:v>
                </c:pt>
                <c:pt idx="30">
                  <c:v>24.082967757999999</c:v>
                </c:pt>
                <c:pt idx="31">
                  <c:v>24.082967757999999</c:v>
                </c:pt>
                <c:pt idx="32">
                  <c:v>24.739305496</c:v>
                </c:pt>
                <c:pt idx="33">
                  <c:v>24.010042191</c:v>
                </c:pt>
                <c:pt idx="34">
                  <c:v>24.301746368</c:v>
                </c:pt>
                <c:pt idx="35">
                  <c:v>24.082967757999999</c:v>
                </c:pt>
                <c:pt idx="36">
                  <c:v>24.010042191</c:v>
                </c:pt>
                <c:pt idx="37">
                  <c:v>24.010042191</c:v>
                </c:pt>
                <c:pt idx="38">
                  <c:v>24.082967757999999</c:v>
                </c:pt>
                <c:pt idx="39">
                  <c:v>23.572484970000001</c:v>
                </c:pt>
                <c:pt idx="40">
                  <c:v>24.082967757999999</c:v>
                </c:pt>
                <c:pt idx="41">
                  <c:v>24.082967757999999</c:v>
                </c:pt>
                <c:pt idx="42">
                  <c:v>24.082967757999999</c:v>
                </c:pt>
                <c:pt idx="43">
                  <c:v>24.082967757999999</c:v>
                </c:pt>
                <c:pt idx="44">
                  <c:v>24.155895232999999</c:v>
                </c:pt>
                <c:pt idx="45">
                  <c:v>24.010042191</c:v>
                </c:pt>
                <c:pt idx="46">
                  <c:v>23.937116623000001</c:v>
                </c:pt>
                <c:pt idx="47">
                  <c:v>24.010042191</c:v>
                </c:pt>
                <c:pt idx="48">
                  <c:v>23.718338013</c:v>
                </c:pt>
                <c:pt idx="49">
                  <c:v>24.010042191</c:v>
                </c:pt>
                <c:pt idx="50">
                  <c:v>24.082967757999999</c:v>
                </c:pt>
                <c:pt idx="51">
                  <c:v>24.082967757999999</c:v>
                </c:pt>
                <c:pt idx="52">
                  <c:v>24.082967757999999</c:v>
                </c:pt>
                <c:pt idx="53">
                  <c:v>24.301746368</c:v>
                </c:pt>
                <c:pt idx="54">
                  <c:v>24.155895232999999</c:v>
                </c:pt>
                <c:pt idx="55">
                  <c:v>23.937116623000001</c:v>
                </c:pt>
                <c:pt idx="56">
                  <c:v>24.228820801000001</c:v>
                </c:pt>
                <c:pt idx="57">
                  <c:v>24.301746368</c:v>
                </c:pt>
                <c:pt idx="58">
                  <c:v>24.520524979000001</c:v>
                </c:pt>
                <c:pt idx="59">
                  <c:v>24.520524979000001</c:v>
                </c:pt>
                <c:pt idx="60">
                  <c:v>24.155895232999999</c:v>
                </c:pt>
                <c:pt idx="61">
                  <c:v>24.082967757999999</c:v>
                </c:pt>
                <c:pt idx="62">
                  <c:v>24.155895232999999</c:v>
                </c:pt>
                <c:pt idx="63">
                  <c:v>24.082967757999999</c:v>
                </c:pt>
                <c:pt idx="64">
                  <c:v>24.155895232999999</c:v>
                </c:pt>
                <c:pt idx="65">
                  <c:v>24.155895232999999</c:v>
                </c:pt>
                <c:pt idx="66">
                  <c:v>24.155895232999999</c:v>
                </c:pt>
                <c:pt idx="67">
                  <c:v>24.082967757999999</c:v>
                </c:pt>
                <c:pt idx="68">
                  <c:v>24.155895232999999</c:v>
                </c:pt>
                <c:pt idx="69">
                  <c:v>23.572484970000001</c:v>
                </c:pt>
                <c:pt idx="70">
                  <c:v>24.155895232999999</c:v>
                </c:pt>
                <c:pt idx="71">
                  <c:v>24.228820801000001</c:v>
                </c:pt>
                <c:pt idx="72">
                  <c:v>24.155895232999999</c:v>
                </c:pt>
                <c:pt idx="73">
                  <c:v>24.082967757999999</c:v>
                </c:pt>
                <c:pt idx="74">
                  <c:v>24.082967757999999</c:v>
                </c:pt>
                <c:pt idx="75">
                  <c:v>24.082967757999999</c:v>
                </c:pt>
                <c:pt idx="76">
                  <c:v>24.228820801000001</c:v>
                </c:pt>
                <c:pt idx="77">
                  <c:v>24.228820801000001</c:v>
                </c:pt>
                <c:pt idx="78">
                  <c:v>24.155895232999999</c:v>
                </c:pt>
                <c:pt idx="79">
                  <c:v>24.228820801000001</c:v>
                </c:pt>
                <c:pt idx="80">
                  <c:v>24.155895232999999</c:v>
                </c:pt>
                <c:pt idx="81">
                  <c:v>24.155895232999999</c:v>
                </c:pt>
                <c:pt idx="82">
                  <c:v>24.228820801000001</c:v>
                </c:pt>
                <c:pt idx="83">
                  <c:v>23.937116623000001</c:v>
                </c:pt>
                <c:pt idx="84">
                  <c:v>24.228820801000001</c:v>
                </c:pt>
                <c:pt idx="85">
                  <c:v>24.228820801000001</c:v>
                </c:pt>
                <c:pt idx="86">
                  <c:v>24.228820801000001</c:v>
                </c:pt>
                <c:pt idx="87">
                  <c:v>24.155895232999999</c:v>
                </c:pt>
                <c:pt idx="88">
                  <c:v>24.228820801000001</c:v>
                </c:pt>
                <c:pt idx="89">
                  <c:v>24.082967757999999</c:v>
                </c:pt>
                <c:pt idx="90">
                  <c:v>24.082967757999999</c:v>
                </c:pt>
                <c:pt idx="91">
                  <c:v>24.082967757999999</c:v>
                </c:pt>
                <c:pt idx="92">
                  <c:v>24.155895232999999</c:v>
                </c:pt>
                <c:pt idx="93">
                  <c:v>24.082967757999999</c:v>
                </c:pt>
                <c:pt idx="94">
                  <c:v>24.228820801000001</c:v>
                </c:pt>
                <c:pt idx="95">
                  <c:v>24.082967757999999</c:v>
                </c:pt>
                <c:pt idx="96">
                  <c:v>24.228820801000001</c:v>
                </c:pt>
                <c:pt idx="97">
                  <c:v>24.228820801000001</c:v>
                </c:pt>
                <c:pt idx="98">
                  <c:v>24.155895232999999</c:v>
                </c:pt>
                <c:pt idx="99">
                  <c:v>24.374673843</c:v>
                </c:pt>
                <c:pt idx="100">
                  <c:v>23.718338013</c:v>
                </c:pt>
                <c:pt idx="101">
                  <c:v>24.082967757999999</c:v>
                </c:pt>
                <c:pt idx="102">
                  <c:v>24.155895232999999</c:v>
                </c:pt>
                <c:pt idx="103">
                  <c:v>24.228820801000001</c:v>
                </c:pt>
                <c:pt idx="104">
                  <c:v>24.228820801000001</c:v>
                </c:pt>
                <c:pt idx="105">
                  <c:v>24.155895232999999</c:v>
                </c:pt>
                <c:pt idx="106">
                  <c:v>24.155895232999999</c:v>
                </c:pt>
                <c:pt idx="107">
                  <c:v>24.228820801000001</c:v>
                </c:pt>
                <c:pt idx="108">
                  <c:v>24.082967757999999</c:v>
                </c:pt>
                <c:pt idx="109">
                  <c:v>23.280778885</c:v>
                </c:pt>
                <c:pt idx="110">
                  <c:v>24.155895232999999</c:v>
                </c:pt>
                <c:pt idx="111">
                  <c:v>24.228820801000001</c:v>
                </c:pt>
                <c:pt idx="112">
                  <c:v>24.228820801000001</c:v>
                </c:pt>
                <c:pt idx="113">
                  <c:v>24.228820801000001</c:v>
                </c:pt>
                <c:pt idx="114">
                  <c:v>24.228820801000001</c:v>
                </c:pt>
                <c:pt idx="115">
                  <c:v>24.228820801000001</c:v>
                </c:pt>
                <c:pt idx="116">
                  <c:v>24.228820801000001</c:v>
                </c:pt>
                <c:pt idx="117">
                  <c:v>24.228820801000001</c:v>
                </c:pt>
                <c:pt idx="118">
                  <c:v>24.301746368</c:v>
                </c:pt>
                <c:pt idx="119">
                  <c:v>24.228820801000001</c:v>
                </c:pt>
                <c:pt idx="120">
                  <c:v>24.228820801000001</c:v>
                </c:pt>
                <c:pt idx="121">
                  <c:v>24.228820801000001</c:v>
                </c:pt>
                <c:pt idx="122">
                  <c:v>23.791263579999999</c:v>
                </c:pt>
                <c:pt idx="123">
                  <c:v>23.572484970000001</c:v>
                </c:pt>
                <c:pt idx="124">
                  <c:v>24.301746368</c:v>
                </c:pt>
                <c:pt idx="125">
                  <c:v>24.301746368</c:v>
                </c:pt>
                <c:pt idx="126">
                  <c:v>24.301746368</c:v>
                </c:pt>
                <c:pt idx="127">
                  <c:v>24.228820801000001</c:v>
                </c:pt>
                <c:pt idx="128">
                  <c:v>24.228820801000001</c:v>
                </c:pt>
                <c:pt idx="129">
                  <c:v>24.228820801000001</c:v>
                </c:pt>
                <c:pt idx="130">
                  <c:v>24.228820801000001</c:v>
                </c:pt>
                <c:pt idx="131">
                  <c:v>24.228820801000001</c:v>
                </c:pt>
                <c:pt idx="132">
                  <c:v>24.155895232999999</c:v>
                </c:pt>
                <c:pt idx="133">
                  <c:v>24.228820801000001</c:v>
                </c:pt>
                <c:pt idx="134">
                  <c:v>24.301746368</c:v>
                </c:pt>
                <c:pt idx="135">
                  <c:v>24.228820801000001</c:v>
                </c:pt>
                <c:pt idx="136">
                  <c:v>24.301746368</c:v>
                </c:pt>
                <c:pt idx="137">
                  <c:v>24.374673843</c:v>
                </c:pt>
                <c:pt idx="138">
                  <c:v>24.301746368</c:v>
                </c:pt>
                <c:pt idx="139">
                  <c:v>24.301746368</c:v>
                </c:pt>
                <c:pt idx="140">
                  <c:v>24.228820801000001</c:v>
                </c:pt>
                <c:pt idx="141">
                  <c:v>24.301746368</c:v>
                </c:pt>
                <c:pt idx="142">
                  <c:v>24.301746368</c:v>
                </c:pt>
                <c:pt idx="143">
                  <c:v>24.374673843</c:v>
                </c:pt>
                <c:pt idx="144">
                  <c:v>24.010042191</c:v>
                </c:pt>
                <c:pt idx="145">
                  <c:v>24.739305496</c:v>
                </c:pt>
                <c:pt idx="146">
                  <c:v>24.155895232999999</c:v>
                </c:pt>
                <c:pt idx="147">
                  <c:v>24.447599410999999</c:v>
                </c:pt>
                <c:pt idx="148">
                  <c:v>24.374673843</c:v>
                </c:pt>
                <c:pt idx="149">
                  <c:v>24.374673843</c:v>
                </c:pt>
                <c:pt idx="150">
                  <c:v>24.447599410999999</c:v>
                </c:pt>
                <c:pt idx="151">
                  <c:v>24.374673843</c:v>
                </c:pt>
                <c:pt idx="152">
                  <c:v>24.374673843</c:v>
                </c:pt>
                <c:pt idx="153">
                  <c:v>24.301746368</c:v>
                </c:pt>
                <c:pt idx="154">
                  <c:v>24.374673843</c:v>
                </c:pt>
                <c:pt idx="155">
                  <c:v>24.374673843</c:v>
                </c:pt>
                <c:pt idx="156">
                  <c:v>24.228820801000001</c:v>
                </c:pt>
                <c:pt idx="157">
                  <c:v>24.374673843</c:v>
                </c:pt>
                <c:pt idx="158">
                  <c:v>24.374673843</c:v>
                </c:pt>
                <c:pt idx="159">
                  <c:v>24.374673843</c:v>
                </c:pt>
                <c:pt idx="160">
                  <c:v>24.301746368</c:v>
                </c:pt>
                <c:pt idx="161">
                  <c:v>24.374673843</c:v>
                </c:pt>
                <c:pt idx="162">
                  <c:v>24.447599410999999</c:v>
                </c:pt>
                <c:pt idx="163">
                  <c:v>24.082967757999999</c:v>
                </c:pt>
                <c:pt idx="164">
                  <c:v>24.374673843</c:v>
                </c:pt>
                <c:pt idx="165">
                  <c:v>24.374673843</c:v>
                </c:pt>
                <c:pt idx="166">
                  <c:v>24.374673843</c:v>
                </c:pt>
                <c:pt idx="167">
                  <c:v>24.301746368</c:v>
                </c:pt>
                <c:pt idx="168">
                  <c:v>24.301746368</c:v>
                </c:pt>
                <c:pt idx="169">
                  <c:v>24.228820801000001</c:v>
                </c:pt>
                <c:pt idx="170">
                  <c:v>24.301746368</c:v>
                </c:pt>
                <c:pt idx="171">
                  <c:v>24.301746368</c:v>
                </c:pt>
                <c:pt idx="172">
                  <c:v>24.228820801000001</c:v>
                </c:pt>
                <c:pt idx="173">
                  <c:v>24.228820801000001</c:v>
                </c:pt>
                <c:pt idx="174">
                  <c:v>24.374673843</c:v>
                </c:pt>
                <c:pt idx="175">
                  <c:v>24.301746368</c:v>
                </c:pt>
                <c:pt idx="176">
                  <c:v>24.301746368</c:v>
                </c:pt>
                <c:pt idx="177">
                  <c:v>24.958084106000001</c:v>
                </c:pt>
                <c:pt idx="178">
                  <c:v>23.864189148000001</c:v>
                </c:pt>
                <c:pt idx="179">
                  <c:v>24.374673843</c:v>
                </c:pt>
                <c:pt idx="180">
                  <c:v>24.301746368</c:v>
                </c:pt>
                <c:pt idx="181">
                  <c:v>24.374673843</c:v>
                </c:pt>
                <c:pt idx="182">
                  <c:v>24.374673843</c:v>
                </c:pt>
                <c:pt idx="183">
                  <c:v>24.228820801000001</c:v>
                </c:pt>
                <c:pt idx="184">
                  <c:v>24.374673843</c:v>
                </c:pt>
                <c:pt idx="185">
                  <c:v>24.155895232999999</c:v>
                </c:pt>
                <c:pt idx="186">
                  <c:v>24.374673843</c:v>
                </c:pt>
                <c:pt idx="187">
                  <c:v>24.228820801000001</c:v>
                </c:pt>
                <c:pt idx="188">
                  <c:v>24.593452454000001</c:v>
                </c:pt>
                <c:pt idx="189">
                  <c:v>24.301746368</c:v>
                </c:pt>
                <c:pt idx="190">
                  <c:v>24.301746368</c:v>
                </c:pt>
                <c:pt idx="191">
                  <c:v>24.228820801000001</c:v>
                </c:pt>
                <c:pt idx="192">
                  <c:v>24.301746368</c:v>
                </c:pt>
                <c:pt idx="193">
                  <c:v>24.301746368</c:v>
                </c:pt>
                <c:pt idx="194">
                  <c:v>24.374673843</c:v>
                </c:pt>
                <c:pt idx="195">
                  <c:v>24.228820801000001</c:v>
                </c:pt>
                <c:pt idx="196">
                  <c:v>24.301746368</c:v>
                </c:pt>
                <c:pt idx="197">
                  <c:v>24.301746368</c:v>
                </c:pt>
                <c:pt idx="198">
                  <c:v>24.155895232999999</c:v>
                </c:pt>
                <c:pt idx="199">
                  <c:v>23.718338013</c:v>
                </c:pt>
                <c:pt idx="200">
                  <c:v>24.228820801000001</c:v>
                </c:pt>
                <c:pt idx="201">
                  <c:v>24.301746368</c:v>
                </c:pt>
                <c:pt idx="202">
                  <c:v>24.228820801000001</c:v>
                </c:pt>
                <c:pt idx="203">
                  <c:v>24.301746368</c:v>
                </c:pt>
                <c:pt idx="204">
                  <c:v>24.228820801000001</c:v>
                </c:pt>
                <c:pt idx="205">
                  <c:v>24.447599410999999</c:v>
                </c:pt>
                <c:pt idx="206">
                  <c:v>24.374673843</c:v>
                </c:pt>
                <c:pt idx="207">
                  <c:v>24.228820801000001</c:v>
                </c:pt>
                <c:pt idx="208">
                  <c:v>24.301746368</c:v>
                </c:pt>
                <c:pt idx="209">
                  <c:v>24.301746368</c:v>
                </c:pt>
                <c:pt idx="210">
                  <c:v>24.447599410999999</c:v>
                </c:pt>
                <c:pt idx="211">
                  <c:v>24.374673843</c:v>
                </c:pt>
                <c:pt idx="212">
                  <c:v>24.301746368</c:v>
                </c:pt>
                <c:pt idx="213">
                  <c:v>24.301746368</c:v>
                </c:pt>
                <c:pt idx="214">
                  <c:v>24.228820801000001</c:v>
                </c:pt>
                <c:pt idx="215">
                  <c:v>24.301746368</c:v>
                </c:pt>
                <c:pt idx="216">
                  <c:v>24.228820801000001</c:v>
                </c:pt>
                <c:pt idx="217">
                  <c:v>23.718338013</c:v>
                </c:pt>
                <c:pt idx="218">
                  <c:v>24.228820801000001</c:v>
                </c:pt>
                <c:pt idx="219">
                  <c:v>24.301746368</c:v>
                </c:pt>
                <c:pt idx="220">
                  <c:v>24.228820801000001</c:v>
                </c:pt>
                <c:pt idx="221">
                  <c:v>24.374673843</c:v>
                </c:pt>
                <c:pt idx="222">
                  <c:v>24.301746368</c:v>
                </c:pt>
                <c:pt idx="223">
                  <c:v>24.155895232999999</c:v>
                </c:pt>
                <c:pt idx="224">
                  <c:v>24.228820801000001</c:v>
                </c:pt>
                <c:pt idx="225">
                  <c:v>24.228820801000001</c:v>
                </c:pt>
                <c:pt idx="226">
                  <c:v>24.228820801000001</c:v>
                </c:pt>
                <c:pt idx="227">
                  <c:v>24.228820801000001</c:v>
                </c:pt>
                <c:pt idx="228">
                  <c:v>24.374673843</c:v>
                </c:pt>
                <c:pt idx="229">
                  <c:v>24.301746368</c:v>
                </c:pt>
                <c:pt idx="230">
                  <c:v>24.228820801000001</c:v>
                </c:pt>
                <c:pt idx="231">
                  <c:v>24.155895232999999</c:v>
                </c:pt>
                <c:pt idx="232">
                  <c:v>24.301746368</c:v>
                </c:pt>
                <c:pt idx="233">
                  <c:v>24.228820801000001</c:v>
                </c:pt>
                <c:pt idx="234">
                  <c:v>24.155895232999999</c:v>
                </c:pt>
                <c:pt idx="235">
                  <c:v>24.228820801000001</c:v>
                </c:pt>
                <c:pt idx="236">
                  <c:v>24.228820801000001</c:v>
                </c:pt>
                <c:pt idx="237">
                  <c:v>24.228820801000001</c:v>
                </c:pt>
                <c:pt idx="238">
                  <c:v>24.301746368</c:v>
                </c:pt>
                <c:pt idx="239">
                  <c:v>24.228820801000001</c:v>
                </c:pt>
                <c:pt idx="240">
                  <c:v>24.228820801000001</c:v>
                </c:pt>
                <c:pt idx="241">
                  <c:v>24.155895232999999</c:v>
                </c:pt>
                <c:pt idx="242">
                  <c:v>24.155895232999999</c:v>
                </c:pt>
                <c:pt idx="243">
                  <c:v>24.228820801000001</c:v>
                </c:pt>
                <c:pt idx="244">
                  <c:v>24.228820801000001</c:v>
                </c:pt>
                <c:pt idx="245">
                  <c:v>24.301746368</c:v>
                </c:pt>
                <c:pt idx="246">
                  <c:v>24.301746368</c:v>
                </c:pt>
                <c:pt idx="247">
                  <c:v>24.155895232999999</c:v>
                </c:pt>
                <c:pt idx="248">
                  <c:v>24.010042191</c:v>
                </c:pt>
                <c:pt idx="249">
                  <c:v>24.228820801000001</c:v>
                </c:pt>
                <c:pt idx="250">
                  <c:v>23.864189148000001</c:v>
                </c:pt>
                <c:pt idx="251">
                  <c:v>24.155895232999999</c:v>
                </c:pt>
                <c:pt idx="252">
                  <c:v>24.228820801000001</c:v>
                </c:pt>
                <c:pt idx="253">
                  <c:v>24.155895232999999</c:v>
                </c:pt>
                <c:pt idx="254">
                  <c:v>24.228820801000001</c:v>
                </c:pt>
                <c:pt idx="255">
                  <c:v>23.280778885</c:v>
                </c:pt>
                <c:pt idx="256">
                  <c:v>24.301746368</c:v>
                </c:pt>
                <c:pt idx="257">
                  <c:v>24.010042191</c:v>
                </c:pt>
                <c:pt idx="258">
                  <c:v>24.301746368</c:v>
                </c:pt>
                <c:pt idx="259">
                  <c:v>24.155895232999999</c:v>
                </c:pt>
                <c:pt idx="260">
                  <c:v>24.155895232999999</c:v>
                </c:pt>
                <c:pt idx="261">
                  <c:v>24.228820801000001</c:v>
                </c:pt>
                <c:pt idx="262">
                  <c:v>24.155895232999999</c:v>
                </c:pt>
                <c:pt idx="263">
                  <c:v>24.228820801000001</c:v>
                </c:pt>
                <c:pt idx="264">
                  <c:v>24.155895232999999</c:v>
                </c:pt>
                <c:pt idx="265">
                  <c:v>24.958084106000001</c:v>
                </c:pt>
                <c:pt idx="266">
                  <c:v>24.155895232999999</c:v>
                </c:pt>
                <c:pt idx="267">
                  <c:v>24.447599410999999</c:v>
                </c:pt>
                <c:pt idx="268">
                  <c:v>24.082967757999999</c:v>
                </c:pt>
                <c:pt idx="269">
                  <c:v>24.155895232999999</c:v>
                </c:pt>
                <c:pt idx="270">
                  <c:v>24.155895232999999</c:v>
                </c:pt>
                <c:pt idx="271">
                  <c:v>24.082967757999999</c:v>
                </c:pt>
                <c:pt idx="272">
                  <c:v>24.301746368</c:v>
                </c:pt>
                <c:pt idx="273">
                  <c:v>24.447599410999999</c:v>
                </c:pt>
                <c:pt idx="274">
                  <c:v>24.228820801000001</c:v>
                </c:pt>
                <c:pt idx="275">
                  <c:v>24.228820801000001</c:v>
                </c:pt>
                <c:pt idx="276">
                  <c:v>24.520524979000001</c:v>
                </c:pt>
                <c:pt idx="277">
                  <c:v>24.155895232999999</c:v>
                </c:pt>
                <c:pt idx="278">
                  <c:v>24.010042191</c:v>
                </c:pt>
                <c:pt idx="279">
                  <c:v>24.155895232999999</c:v>
                </c:pt>
                <c:pt idx="280">
                  <c:v>24.228820801000001</c:v>
                </c:pt>
                <c:pt idx="281">
                  <c:v>24.082967757999999</c:v>
                </c:pt>
                <c:pt idx="282">
                  <c:v>23.645410538</c:v>
                </c:pt>
                <c:pt idx="283">
                  <c:v>24.155895232999999</c:v>
                </c:pt>
                <c:pt idx="284">
                  <c:v>24.228820801000001</c:v>
                </c:pt>
                <c:pt idx="285">
                  <c:v>24.082967757999999</c:v>
                </c:pt>
                <c:pt idx="286">
                  <c:v>24.155895232999999</c:v>
                </c:pt>
                <c:pt idx="287">
                  <c:v>23.499557495000001</c:v>
                </c:pt>
                <c:pt idx="288">
                  <c:v>24.155895232999999</c:v>
                </c:pt>
                <c:pt idx="289">
                  <c:v>24.228820801000001</c:v>
                </c:pt>
                <c:pt idx="290">
                  <c:v>24.082967757999999</c:v>
                </c:pt>
                <c:pt idx="291">
                  <c:v>24.228820801000001</c:v>
                </c:pt>
                <c:pt idx="292">
                  <c:v>24.155895232999999</c:v>
                </c:pt>
                <c:pt idx="293">
                  <c:v>24.155895232999999</c:v>
                </c:pt>
                <c:pt idx="294">
                  <c:v>24.155895232999999</c:v>
                </c:pt>
                <c:pt idx="295">
                  <c:v>24.301746368</c:v>
                </c:pt>
                <c:pt idx="296">
                  <c:v>24.374673843</c:v>
                </c:pt>
                <c:pt idx="297">
                  <c:v>24.155895232999999</c:v>
                </c:pt>
                <c:pt idx="298">
                  <c:v>24.155895232999999</c:v>
                </c:pt>
                <c:pt idx="299">
                  <c:v>24.155895232999999</c:v>
                </c:pt>
                <c:pt idx="300">
                  <c:v>24.155895232999999</c:v>
                </c:pt>
                <c:pt idx="301">
                  <c:v>24.155895232999999</c:v>
                </c:pt>
                <c:pt idx="302">
                  <c:v>24.082967757999999</c:v>
                </c:pt>
                <c:pt idx="303">
                  <c:v>24.155895232999999</c:v>
                </c:pt>
                <c:pt idx="304">
                  <c:v>24.010042191</c:v>
                </c:pt>
                <c:pt idx="305">
                  <c:v>24.228820801000001</c:v>
                </c:pt>
                <c:pt idx="306">
                  <c:v>24.228820801000001</c:v>
                </c:pt>
                <c:pt idx="307">
                  <c:v>24.155895232999999</c:v>
                </c:pt>
                <c:pt idx="308">
                  <c:v>24.228820801000001</c:v>
                </c:pt>
                <c:pt idx="309">
                  <c:v>25.249788284000001</c:v>
                </c:pt>
                <c:pt idx="310">
                  <c:v>24.155895232999999</c:v>
                </c:pt>
                <c:pt idx="311">
                  <c:v>24.155895232999999</c:v>
                </c:pt>
                <c:pt idx="312">
                  <c:v>24.228820801000001</c:v>
                </c:pt>
                <c:pt idx="313">
                  <c:v>23.207853317000001</c:v>
                </c:pt>
                <c:pt idx="314">
                  <c:v>24.155895232999999</c:v>
                </c:pt>
                <c:pt idx="315">
                  <c:v>24.447599410999999</c:v>
                </c:pt>
                <c:pt idx="316">
                  <c:v>24.228820801000001</c:v>
                </c:pt>
                <c:pt idx="317">
                  <c:v>24.228820801000001</c:v>
                </c:pt>
                <c:pt idx="318">
                  <c:v>24.228820801000001</c:v>
                </c:pt>
                <c:pt idx="319">
                  <c:v>24.155895232999999</c:v>
                </c:pt>
                <c:pt idx="320">
                  <c:v>24.228820801000001</c:v>
                </c:pt>
                <c:pt idx="321">
                  <c:v>24.228820801000001</c:v>
                </c:pt>
                <c:pt idx="322">
                  <c:v>24.301746368</c:v>
                </c:pt>
                <c:pt idx="323">
                  <c:v>24.228820801000001</c:v>
                </c:pt>
                <c:pt idx="324">
                  <c:v>24.155895232999999</c:v>
                </c:pt>
                <c:pt idx="325">
                  <c:v>24.155895232999999</c:v>
                </c:pt>
                <c:pt idx="326">
                  <c:v>24.228820801000001</c:v>
                </c:pt>
                <c:pt idx="327">
                  <c:v>24.228820801000001</c:v>
                </c:pt>
                <c:pt idx="328">
                  <c:v>24.155895232999999</c:v>
                </c:pt>
                <c:pt idx="329">
                  <c:v>24.228820801000001</c:v>
                </c:pt>
                <c:pt idx="330">
                  <c:v>24.228820801000001</c:v>
                </c:pt>
                <c:pt idx="331">
                  <c:v>24.082967757999999</c:v>
                </c:pt>
                <c:pt idx="332">
                  <c:v>24.155895232999999</c:v>
                </c:pt>
                <c:pt idx="333">
                  <c:v>24.447599410999999</c:v>
                </c:pt>
                <c:pt idx="334">
                  <c:v>24.228820801000001</c:v>
                </c:pt>
                <c:pt idx="335">
                  <c:v>24.301746368</c:v>
                </c:pt>
                <c:pt idx="336">
                  <c:v>24.228820801000001</c:v>
                </c:pt>
                <c:pt idx="337">
                  <c:v>23.499557495000001</c:v>
                </c:pt>
                <c:pt idx="338">
                  <c:v>24.228820801000001</c:v>
                </c:pt>
                <c:pt idx="339">
                  <c:v>24.155895232999999</c:v>
                </c:pt>
                <c:pt idx="340">
                  <c:v>24.155895232999999</c:v>
                </c:pt>
                <c:pt idx="341">
                  <c:v>24.155895232999999</c:v>
                </c:pt>
                <c:pt idx="342">
                  <c:v>24.155895232999999</c:v>
                </c:pt>
                <c:pt idx="343">
                  <c:v>24.010042191</c:v>
                </c:pt>
                <c:pt idx="344">
                  <c:v>24.155895232999999</c:v>
                </c:pt>
                <c:pt idx="345">
                  <c:v>24.228820801000001</c:v>
                </c:pt>
                <c:pt idx="346">
                  <c:v>24.155895232999999</c:v>
                </c:pt>
                <c:pt idx="347">
                  <c:v>24.228820801000001</c:v>
                </c:pt>
                <c:pt idx="348">
                  <c:v>24.374673843</c:v>
                </c:pt>
                <c:pt idx="349">
                  <c:v>24.155895232999999</c:v>
                </c:pt>
                <c:pt idx="350">
                  <c:v>24.155895232999999</c:v>
                </c:pt>
                <c:pt idx="351">
                  <c:v>24.301746368</c:v>
                </c:pt>
                <c:pt idx="352">
                  <c:v>24.155895232999999</c:v>
                </c:pt>
                <c:pt idx="353">
                  <c:v>24.228820801000001</c:v>
                </c:pt>
                <c:pt idx="354">
                  <c:v>24.228820801000001</c:v>
                </c:pt>
                <c:pt idx="355">
                  <c:v>24.228820801000001</c:v>
                </c:pt>
                <c:pt idx="356">
                  <c:v>24.228820801000001</c:v>
                </c:pt>
                <c:pt idx="357">
                  <c:v>24.228820801000001</c:v>
                </c:pt>
                <c:pt idx="358">
                  <c:v>24.228820801000001</c:v>
                </c:pt>
                <c:pt idx="359">
                  <c:v>24.374673843</c:v>
                </c:pt>
                <c:pt idx="360">
                  <c:v>24.155895232999999</c:v>
                </c:pt>
                <c:pt idx="361">
                  <c:v>24.228820801000001</c:v>
                </c:pt>
                <c:pt idx="362">
                  <c:v>23.426631926999999</c:v>
                </c:pt>
                <c:pt idx="363">
                  <c:v>24.228820801000001</c:v>
                </c:pt>
                <c:pt idx="364">
                  <c:v>24.082967757999999</c:v>
                </c:pt>
                <c:pt idx="365">
                  <c:v>24.155895232999999</c:v>
                </c:pt>
                <c:pt idx="366">
                  <c:v>24.520524979000001</c:v>
                </c:pt>
                <c:pt idx="367">
                  <c:v>24.082967757999999</c:v>
                </c:pt>
                <c:pt idx="368">
                  <c:v>23.937116623000001</c:v>
                </c:pt>
                <c:pt idx="369">
                  <c:v>23.937116623000001</c:v>
                </c:pt>
                <c:pt idx="370">
                  <c:v>24.228820801000001</c:v>
                </c:pt>
                <c:pt idx="371">
                  <c:v>24.155895232999999</c:v>
                </c:pt>
                <c:pt idx="372">
                  <c:v>24.155895232999999</c:v>
                </c:pt>
                <c:pt idx="373">
                  <c:v>24.155895232999999</c:v>
                </c:pt>
                <c:pt idx="374">
                  <c:v>24.228820801000001</c:v>
                </c:pt>
                <c:pt idx="375">
                  <c:v>24.082967757999999</c:v>
                </c:pt>
                <c:pt idx="376">
                  <c:v>24.155895232999999</c:v>
                </c:pt>
                <c:pt idx="377">
                  <c:v>24.082967757999999</c:v>
                </c:pt>
                <c:pt idx="378">
                  <c:v>23.937116623000001</c:v>
                </c:pt>
                <c:pt idx="379">
                  <c:v>24.082967757999999</c:v>
                </c:pt>
                <c:pt idx="380">
                  <c:v>24.082967757999999</c:v>
                </c:pt>
                <c:pt idx="381">
                  <c:v>24.155895232999999</c:v>
                </c:pt>
                <c:pt idx="382">
                  <c:v>24.082967757999999</c:v>
                </c:pt>
                <c:pt idx="383">
                  <c:v>24.155895232999999</c:v>
                </c:pt>
                <c:pt idx="384">
                  <c:v>24.082967757999999</c:v>
                </c:pt>
                <c:pt idx="385">
                  <c:v>24.155895232999999</c:v>
                </c:pt>
                <c:pt idx="386">
                  <c:v>24.010042191</c:v>
                </c:pt>
                <c:pt idx="387">
                  <c:v>24.301746368</c:v>
                </c:pt>
                <c:pt idx="388">
                  <c:v>24.666378021</c:v>
                </c:pt>
                <c:pt idx="389">
                  <c:v>24.155895232999999</c:v>
                </c:pt>
                <c:pt idx="390">
                  <c:v>24.155895232999999</c:v>
                </c:pt>
                <c:pt idx="391">
                  <c:v>24.082967757999999</c:v>
                </c:pt>
                <c:pt idx="392">
                  <c:v>24.739305496</c:v>
                </c:pt>
                <c:pt idx="393">
                  <c:v>24.155895232999999</c:v>
                </c:pt>
                <c:pt idx="394">
                  <c:v>23.645410538</c:v>
                </c:pt>
                <c:pt idx="395">
                  <c:v>24.228820801000001</c:v>
                </c:pt>
                <c:pt idx="396">
                  <c:v>24.010042191</c:v>
                </c:pt>
                <c:pt idx="397">
                  <c:v>24.082967757999999</c:v>
                </c:pt>
                <c:pt idx="398">
                  <c:v>24.082967757999999</c:v>
                </c:pt>
                <c:pt idx="399">
                  <c:v>24.228820801000001</c:v>
                </c:pt>
                <c:pt idx="400">
                  <c:v>24.155895232999999</c:v>
                </c:pt>
                <c:pt idx="401">
                  <c:v>24.228820801000001</c:v>
                </c:pt>
                <c:pt idx="402">
                  <c:v>23.499557495000001</c:v>
                </c:pt>
                <c:pt idx="403">
                  <c:v>24.155895232999999</c:v>
                </c:pt>
                <c:pt idx="404">
                  <c:v>24.155895232999999</c:v>
                </c:pt>
                <c:pt idx="405">
                  <c:v>24.155895232999999</c:v>
                </c:pt>
                <c:pt idx="406">
                  <c:v>24.155895232999999</c:v>
                </c:pt>
                <c:pt idx="407">
                  <c:v>24.155895232999999</c:v>
                </c:pt>
                <c:pt idx="408">
                  <c:v>24.155895232999999</c:v>
                </c:pt>
                <c:pt idx="409">
                  <c:v>24.155895232999999</c:v>
                </c:pt>
                <c:pt idx="410">
                  <c:v>24.301746368</c:v>
                </c:pt>
                <c:pt idx="411">
                  <c:v>24.155895232999999</c:v>
                </c:pt>
                <c:pt idx="412">
                  <c:v>24.155895232999999</c:v>
                </c:pt>
                <c:pt idx="413">
                  <c:v>24.155895232999999</c:v>
                </c:pt>
                <c:pt idx="414">
                  <c:v>24.155895232999999</c:v>
                </c:pt>
                <c:pt idx="415">
                  <c:v>24.155895232999999</c:v>
                </c:pt>
                <c:pt idx="416">
                  <c:v>24.155895232999999</c:v>
                </c:pt>
                <c:pt idx="417">
                  <c:v>24.228820801000001</c:v>
                </c:pt>
                <c:pt idx="418">
                  <c:v>24.155895232999999</c:v>
                </c:pt>
                <c:pt idx="419">
                  <c:v>24.155895232999999</c:v>
                </c:pt>
                <c:pt idx="420">
                  <c:v>24.155895232999999</c:v>
                </c:pt>
                <c:pt idx="421">
                  <c:v>24.374673843</c:v>
                </c:pt>
                <c:pt idx="422">
                  <c:v>24.228820801000001</c:v>
                </c:pt>
                <c:pt idx="423">
                  <c:v>24.082967757999999</c:v>
                </c:pt>
                <c:pt idx="424">
                  <c:v>24.374673843</c:v>
                </c:pt>
                <c:pt idx="425">
                  <c:v>24.228820801000001</c:v>
                </c:pt>
                <c:pt idx="426">
                  <c:v>24.155895232999999</c:v>
                </c:pt>
                <c:pt idx="427">
                  <c:v>24.082967757999999</c:v>
                </c:pt>
                <c:pt idx="428">
                  <c:v>24.010042191</c:v>
                </c:pt>
                <c:pt idx="429">
                  <c:v>24.155895232999999</c:v>
                </c:pt>
                <c:pt idx="430">
                  <c:v>24.010042191</c:v>
                </c:pt>
                <c:pt idx="431">
                  <c:v>24.155895232999999</c:v>
                </c:pt>
                <c:pt idx="432">
                  <c:v>24.155895232999999</c:v>
                </c:pt>
                <c:pt idx="433">
                  <c:v>24.228820801000001</c:v>
                </c:pt>
                <c:pt idx="434">
                  <c:v>24.228820801000001</c:v>
                </c:pt>
                <c:pt idx="435">
                  <c:v>24.374673843</c:v>
                </c:pt>
                <c:pt idx="436">
                  <c:v>24.228820801000001</c:v>
                </c:pt>
                <c:pt idx="437">
                  <c:v>24.155895232999999</c:v>
                </c:pt>
                <c:pt idx="438">
                  <c:v>24.155895232999999</c:v>
                </c:pt>
                <c:pt idx="439">
                  <c:v>24.228820801000001</c:v>
                </c:pt>
                <c:pt idx="440">
                  <c:v>24.301746368</c:v>
                </c:pt>
                <c:pt idx="441">
                  <c:v>24.447599410999999</c:v>
                </c:pt>
                <c:pt idx="442">
                  <c:v>24.228820801000001</c:v>
                </c:pt>
                <c:pt idx="443">
                  <c:v>24.082967757999999</c:v>
                </c:pt>
                <c:pt idx="444">
                  <c:v>24.593452454000001</c:v>
                </c:pt>
                <c:pt idx="445">
                  <c:v>24.155895232999999</c:v>
                </c:pt>
                <c:pt idx="446">
                  <c:v>24.228820801000001</c:v>
                </c:pt>
                <c:pt idx="447">
                  <c:v>24.155895232999999</c:v>
                </c:pt>
                <c:pt idx="448">
                  <c:v>24.010042191</c:v>
                </c:pt>
                <c:pt idx="449">
                  <c:v>24.155895232999999</c:v>
                </c:pt>
                <c:pt idx="450">
                  <c:v>24.228820801000001</c:v>
                </c:pt>
                <c:pt idx="451">
                  <c:v>24.155895232999999</c:v>
                </c:pt>
                <c:pt idx="452">
                  <c:v>24.082967757999999</c:v>
                </c:pt>
                <c:pt idx="453">
                  <c:v>24.082967757999999</c:v>
                </c:pt>
                <c:pt idx="454">
                  <c:v>24.155895232999999</c:v>
                </c:pt>
                <c:pt idx="455">
                  <c:v>24.082967757999999</c:v>
                </c:pt>
                <c:pt idx="456">
                  <c:v>24.228820801000001</c:v>
                </c:pt>
                <c:pt idx="457">
                  <c:v>24.155895232999999</c:v>
                </c:pt>
                <c:pt idx="458">
                  <c:v>24.447599410999999</c:v>
                </c:pt>
                <c:pt idx="459">
                  <c:v>24.447599410999999</c:v>
                </c:pt>
                <c:pt idx="460">
                  <c:v>23.35370636</c:v>
                </c:pt>
                <c:pt idx="461">
                  <c:v>24.155895232999999</c:v>
                </c:pt>
                <c:pt idx="462">
                  <c:v>24.155895232999999</c:v>
                </c:pt>
                <c:pt idx="463">
                  <c:v>24.301746368</c:v>
                </c:pt>
                <c:pt idx="464">
                  <c:v>24.010042191</c:v>
                </c:pt>
                <c:pt idx="465">
                  <c:v>24.301746368</c:v>
                </c:pt>
                <c:pt idx="466">
                  <c:v>24.228820801000001</c:v>
                </c:pt>
                <c:pt idx="467">
                  <c:v>24.155895232999999</c:v>
                </c:pt>
                <c:pt idx="468">
                  <c:v>24.228820801000001</c:v>
                </c:pt>
                <c:pt idx="469">
                  <c:v>24.082967757999999</c:v>
                </c:pt>
                <c:pt idx="470">
                  <c:v>23.937116623000001</c:v>
                </c:pt>
                <c:pt idx="471">
                  <c:v>24.228820801000001</c:v>
                </c:pt>
                <c:pt idx="472">
                  <c:v>24.155895232999999</c:v>
                </c:pt>
                <c:pt idx="473">
                  <c:v>24.301746368</c:v>
                </c:pt>
                <c:pt idx="474">
                  <c:v>24.228820801000001</c:v>
                </c:pt>
                <c:pt idx="475">
                  <c:v>24.155895232999999</c:v>
                </c:pt>
                <c:pt idx="476">
                  <c:v>24.228820801000001</c:v>
                </c:pt>
                <c:pt idx="477">
                  <c:v>24.155895232999999</c:v>
                </c:pt>
                <c:pt idx="478">
                  <c:v>24.228820801000001</c:v>
                </c:pt>
                <c:pt idx="479">
                  <c:v>24.228820801000001</c:v>
                </c:pt>
                <c:pt idx="480">
                  <c:v>24.593452454000001</c:v>
                </c:pt>
                <c:pt idx="481">
                  <c:v>24.155895232999999</c:v>
                </c:pt>
                <c:pt idx="482">
                  <c:v>24.155895232999999</c:v>
                </c:pt>
                <c:pt idx="483">
                  <c:v>24.082967757999999</c:v>
                </c:pt>
                <c:pt idx="484">
                  <c:v>23.937116623000001</c:v>
                </c:pt>
                <c:pt idx="485">
                  <c:v>24.155895232999999</c:v>
                </c:pt>
                <c:pt idx="486">
                  <c:v>24.082967757999999</c:v>
                </c:pt>
                <c:pt idx="487">
                  <c:v>24.447599410999999</c:v>
                </c:pt>
                <c:pt idx="488">
                  <c:v>24.082967757999999</c:v>
                </c:pt>
                <c:pt idx="489">
                  <c:v>24.155895232999999</c:v>
                </c:pt>
                <c:pt idx="490">
                  <c:v>24.082967757999999</c:v>
                </c:pt>
                <c:pt idx="491">
                  <c:v>24.082967757999999</c:v>
                </c:pt>
                <c:pt idx="492">
                  <c:v>24.082967757999999</c:v>
                </c:pt>
                <c:pt idx="493">
                  <c:v>24.082967757999999</c:v>
                </c:pt>
                <c:pt idx="494">
                  <c:v>23.937116623000001</c:v>
                </c:pt>
                <c:pt idx="495">
                  <c:v>24.155895232999999</c:v>
                </c:pt>
                <c:pt idx="496">
                  <c:v>24.228820801000001</c:v>
                </c:pt>
                <c:pt idx="497">
                  <c:v>24.155895232999999</c:v>
                </c:pt>
                <c:pt idx="498">
                  <c:v>24.228820801000001</c:v>
                </c:pt>
                <c:pt idx="499">
                  <c:v>24.228820801000001</c:v>
                </c:pt>
                <c:pt idx="500">
                  <c:v>24.082967757999999</c:v>
                </c:pt>
                <c:pt idx="501">
                  <c:v>24.374673843</c:v>
                </c:pt>
                <c:pt idx="502">
                  <c:v>24.228820801000001</c:v>
                </c:pt>
                <c:pt idx="503">
                  <c:v>24.155895232999999</c:v>
                </c:pt>
                <c:pt idx="504">
                  <c:v>25.395641327</c:v>
                </c:pt>
                <c:pt idx="505">
                  <c:v>24.155895232999999</c:v>
                </c:pt>
                <c:pt idx="506">
                  <c:v>23.864189148000001</c:v>
                </c:pt>
                <c:pt idx="507">
                  <c:v>24.155895232999999</c:v>
                </c:pt>
                <c:pt idx="508">
                  <c:v>24.228820801000001</c:v>
                </c:pt>
                <c:pt idx="509">
                  <c:v>24.082967757999999</c:v>
                </c:pt>
                <c:pt idx="510">
                  <c:v>24.228820801000001</c:v>
                </c:pt>
                <c:pt idx="511">
                  <c:v>24.228820801000001</c:v>
                </c:pt>
                <c:pt idx="512">
                  <c:v>24.155895232999999</c:v>
                </c:pt>
                <c:pt idx="513">
                  <c:v>24.155895232999999</c:v>
                </c:pt>
                <c:pt idx="514">
                  <c:v>24.155895232999999</c:v>
                </c:pt>
                <c:pt idx="515">
                  <c:v>24.155895232999999</c:v>
                </c:pt>
                <c:pt idx="516">
                  <c:v>24.082967757999999</c:v>
                </c:pt>
                <c:pt idx="517">
                  <c:v>23.937116623000001</c:v>
                </c:pt>
                <c:pt idx="518">
                  <c:v>24.228820801000001</c:v>
                </c:pt>
                <c:pt idx="519">
                  <c:v>24.228820801000001</c:v>
                </c:pt>
                <c:pt idx="520">
                  <c:v>24.228820801000001</c:v>
                </c:pt>
                <c:pt idx="521">
                  <c:v>24.228820801000001</c:v>
                </c:pt>
                <c:pt idx="522">
                  <c:v>24.739305496</c:v>
                </c:pt>
                <c:pt idx="523">
                  <c:v>24.155895232999999</c:v>
                </c:pt>
                <c:pt idx="524">
                  <c:v>24.228820801000001</c:v>
                </c:pt>
                <c:pt idx="525">
                  <c:v>25.176862716999999</c:v>
                </c:pt>
                <c:pt idx="526">
                  <c:v>24.228820801000001</c:v>
                </c:pt>
                <c:pt idx="527">
                  <c:v>24.228820801000001</c:v>
                </c:pt>
                <c:pt idx="528">
                  <c:v>24.228820801000001</c:v>
                </c:pt>
                <c:pt idx="529">
                  <c:v>23.499557495000001</c:v>
                </c:pt>
                <c:pt idx="530">
                  <c:v>24.228820801000001</c:v>
                </c:pt>
                <c:pt idx="531">
                  <c:v>24.301746368</c:v>
                </c:pt>
                <c:pt idx="532">
                  <c:v>24.301746368</c:v>
                </c:pt>
                <c:pt idx="533">
                  <c:v>24.374673843</c:v>
                </c:pt>
                <c:pt idx="534">
                  <c:v>24.228820801000001</c:v>
                </c:pt>
                <c:pt idx="535">
                  <c:v>24.301746368</c:v>
                </c:pt>
                <c:pt idx="536">
                  <c:v>24.228820801000001</c:v>
                </c:pt>
                <c:pt idx="537">
                  <c:v>24.301746368</c:v>
                </c:pt>
                <c:pt idx="538">
                  <c:v>24.228820801000001</c:v>
                </c:pt>
                <c:pt idx="539">
                  <c:v>24.374673843</c:v>
                </c:pt>
                <c:pt idx="540">
                  <c:v>24.155895232999999</c:v>
                </c:pt>
                <c:pt idx="541">
                  <c:v>24.301746368</c:v>
                </c:pt>
                <c:pt idx="542">
                  <c:v>24.228820801000001</c:v>
                </c:pt>
                <c:pt idx="543">
                  <c:v>24.228820801000001</c:v>
                </c:pt>
                <c:pt idx="544">
                  <c:v>24.301746368</c:v>
                </c:pt>
                <c:pt idx="545">
                  <c:v>24.301746368</c:v>
                </c:pt>
                <c:pt idx="546">
                  <c:v>24.228820801000001</c:v>
                </c:pt>
                <c:pt idx="547">
                  <c:v>24.301746368</c:v>
                </c:pt>
                <c:pt idx="548">
                  <c:v>24.228820801000001</c:v>
                </c:pt>
                <c:pt idx="549">
                  <c:v>24.301746368</c:v>
                </c:pt>
                <c:pt idx="550">
                  <c:v>24.812231063999999</c:v>
                </c:pt>
                <c:pt idx="551">
                  <c:v>24.520524979000001</c:v>
                </c:pt>
                <c:pt idx="552">
                  <c:v>24.593452454000001</c:v>
                </c:pt>
                <c:pt idx="553">
                  <c:v>24.301746368</c:v>
                </c:pt>
                <c:pt idx="554">
                  <c:v>24.301746368</c:v>
                </c:pt>
                <c:pt idx="555">
                  <c:v>24.301746368</c:v>
                </c:pt>
                <c:pt idx="556">
                  <c:v>24.301746368</c:v>
                </c:pt>
                <c:pt idx="557">
                  <c:v>24.228820801000001</c:v>
                </c:pt>
                <c:pt idx="558">
                  <c:v>24.301746368</c:v>
                </c:pt>
                <c:pt idx="559">
                  <c:v>24.374673843</c:v>
                </c:pt>
                <c:pt idx="560">
                  <c:v>24.301746368</c:v>
                </c:pt>
                <c:pt idx="561">
                  <c:v>24.010042191</c:v>
                </c:pt>
                <c:pt idx="562">
                  <c:v>24.666378021</c:v>
                </c:pt>
                <c:pt idx="563">
                  <c:v>24.301746368</c:v>
                </c:pt>
                <c:pt idx="564">
                  <c:v>23.937116623000001</c:v>
                </c:pt>
                <c:pt idx="565">
                  <c:v>25.031009674</c:v>
                </c:pt>
                <c:pt idx="566">
                  <c:v>24.374673843</c:v>
                </c:pt>
                <c:pt idx="567">
                  <c:v>24.301746368</c:v>
                </c:pt>
                <c:pt idx="568">
                  <c:v>24.228820801000001</c:v>
                </c:pt>
                <c:pt idx="569">
                  <c:v>24.155895232999999</c:v>
                </c:pt>
                <c:pt idx="570">
                  <c:v>24.301746368</c:v>
                </c:pt>
                <c:pt idx="571">
                  <c:v>24.228820801000001</c:v>
                </c:pt>
                <c:pt idx="572">
                  <c:v>24.374673843</c:v>
                </c:pt>
                <c:pt idx="573">
                  <c:v>24.301746368</c:v>
                </c:pt>
                <c:pt idx="574">
                  <c:v>23.937116623000001</c:v>
                </c:pt>
                <c:pt idx="575">
                  <c:v>24.447599410999999</c:v>
                </c:pt>
                <c:pt idx="576">
                  <c:v>24.082967757999999</c:v>
                </c:pt>
                <c:pt idx="577">
                  <c:v>24.301746368</c:v>
                </c:pt>
                <c:pt idx="578">
                  <c:v>24.228820801000001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C-4E24-9B42-1B339FC4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3375"/>
        <c:axId val="851629215"/>
      </c:scatterChart>
      <c:valAx>
        <c:axId val="85163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9215"/>
        <c:crosses val="autoZero"/>
        <c:crossBetween val="midCat"/>
      </c:valAx>
      <c:valAx>
        <c:axId val="8516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Pontos linearização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Água!$H$255:$H$505</c:f>
                <c:numCache>
                  <c:formatCode>General</c:formatCode>
                  <c:ptCount val="251"/>
                  <c:pt idx="0">
                    <c:v>2.4130349401061841E-4</c:v>
                  </c:pt>
                  <c:pt idx="1">
                    <c:v>2.4457539673026514E-4</c:v>
                  </c:pt>
                  <c:pt idx="2">
                    <c:v>2.4708815615826559E-4</c:v>
                  </c:pt>
                  <c:pt idx="3">
                    <c:v>2.4922188529307235E-4</c:v>
                  </c:pt>
                  <c:pt idx="4">
                    <c:v>2.5183153675868757E-4</c:v>
                  </c:pt>
                  <c:pt idx="5">
                    <c:v>2.445753858903079E-4</c:v>
                  </c:pt>
                  <c:pt idx="6">
                    <c:v>2.5585013418026256E-4</c:v>
                  </c:pt>
                  <c:pt idx="7">
                    <c:v>2.5585012231784163E-4</c:v>
                  </c:pt>
                  <c:pt idx="8">
                    <c:v>2.5953144492590733E-4</c:v>
                  </c:pt>
                  <c:pt idx="9">
                    <c:v>2.604683727904035E-4</c:v>
                  </c:pt>
                  <c:pt idx="10">
                    <c:v>2.6236272029852079E-4</c:v>
                  </c:pt>
                  <c:pt idx="11">
                    <c:v>2.647696953289461E-4</c:v>
                  </c:pt>
                  <c:pt idx="12">
                    <c:v>2.6722126942612583E-4</c:v>
                  </c:pt>
                  <c:pt idx="13">
                    <c:v>2.7022375383848295E-4</c:v>
                  </c:pt>
                  <c:pt idx="14">
                    <c:v>2.7175042742663718E-4</c:v>
                  </c:pt>
                  <c:pt idx="15">
                    <c:v>2.7965015811975502E-4</c:v>
                  </c:pt>
                  <c:pt idx="16">
                    <c:v>2.7643579042220469E-4</c:v>
                  </c:pt>
                  <c:pt idx="17">
                    <c:v>2.8073829513098421E-4</c:v>
                  </c:pt>
                  <c:pt idx="18">
                    <c:v>2.8859895253194952E-4</c:v>
                  </c:pt>
                  <c:pt idx="19">
                    <c:v>2.8294015795940659E-4</c:v>
                  </c:pt>
                  <c:pt idx="20">
                    <c:v>2.8183493323722406E-4</c:v>
                  </c:pt>
                  <c:pt idx="21">
                    <c:v>2.8630847621717652E-4</c:v>
                  </c:pt>
                  <c:pt idx="22">
                    <c:v>2.9210421614550558E-4</c:v>
                  </c:pt>
                  <c:pt idx="23">
                    <c:v>2.9388896587764822E-4</c:v>
                  </c:pt>
                  <c:pt idx="24">
                    <c:v>2.9448874939396092E-4</c:v>
                  </c:pt>
                  <c:pt idx="25">
                    <c:v>2.9630283151493451E-4</c:v>
                  </c:pt>
                  <c:pt idx="26">
                    <c:v>3.0062392265283952E-4</c:v>
                  </c:pt>
                  <c:pt idx="27">
                    <c:v>2.9875669442524421E-4</c:v>
                  </c:pt>
                  <c:pt idx="28">
                    <c:v>3.0125152415028556E-4</c:v>
                  </c:pt>
                  <c:pt idx="29">
                    <c:v>3.0442930324348414E-4</c:v>
                  </c:pt>
                  <c:pt idx="30">
                    <c:v>3.063683253032957E-4</c:v>
                  </c:pt>
                  <c:pt idx="31">
                    <c:v>3.0767480495951752E-4</c:v>
                  </c:pt>
                  <c:pt idx="32">
                    <c:v>3.1924664398687638E-4</c:v>
                  </c:pt>
                  <c:pt idx="33">
                    <c:v>3.157538064100254E-4</c:v>
                  </c:pt>
                  <c:pt idx="34">
                    <c:v>3.1784026583575646E-4</c:v>
                  </c:pt>
                  <c:pt idx="35">
                    <c:v>3.1784024751904373E-4</c:v>
                  </c:pt>
                  <c:pt idx="36">
                    <c:v>3.2209705245501969E-4</c:v>
                  </c:pt>
                  <c:pt idx="37">
                    <c:v>3.2426847283932955E-4</c:v>
                  </c:pt>
                  <c:pt idx="38">
                    <c:v>3.2426851095955012E-4</c:v>
                  </c:pt>
                  <c:pt idx="39">
                    <c:v>3.2720969438758526E-4</c:v>
                  </c:pt>
                  <c:pt idx="40">
                    <c:v>3.2945085519316743E-4</c:v>
                  </c:pt>
                  <c:pt idx="41">
                    <c:v>3.324872999917771E-4</c:v>
                  </c:pt>
                  <c:pt idx="42">
                    <c:v>3.348015751170947E-4</c:v>
                  </c:pt>
                  <c:pt idx="43">
                    <c:v>3.4357018928465318E-4</c:v>
                  </c:pt>
                  <c:pt idx="44">
                    <c:v>3.3873117551016857E-4</c:v>
                  </c:pt>
                  <c:pt idx="45">
                    <c:v>3.4521405035677511E-4</c:v>
                  </c:pt>
                  <c:pt idx="46">
                    <c:v>3.4687373945213736E-4</c:v>
                  </c:pt>
                  <c:pt idx="47">
                    <c:v>3.4604193742356044E-4</c:v>
                  </c:pt>
                  <c:pt idx="48">
                    <c:v>3.4939344602390285E-4</c:v>
                  </c:pt>
                  <c:pt idx="49">
                    <c:v>3.5806322290764188E-4</c:v>
                  </c:pt>
                  <c:pt idx="50">
                    <c:v>3.5367518837496701E-4</c:v>
                  </c:pt>
                  <c:pt idx="51">
                    <c:v>3.5806322290764188E-4</c:v>
                  </c:pt>
                  <c:pt idx="52">
                    <c:v>3.5454418381270652E-4</c:v>
                  </c:pt>
                  <c:pt idx="53">
                    <c:v>3.3325516190604512E-4</c:v>
                  </c:pt>
                  <c:pt idx="54">
                    <c:v>3.634747782645951E-4</c:v>
                  </c:pt>
                  <c:pt idx="55">
                    <c:v>3.6811091710271826E-4</c:v>
                  </c:pt>
                  <c:pt idx="56">
                    <c:v>3.7094984192891989E-4</c:v>
                  </c:pt>
                  <c:pt idx="57">
                    <c:v>3.7286687749300655E-4</c:v>
                  </c:pt>
                  <c:pt idx="58">
                    <c:v>3.7676106330695699E-4</c:v>
                  </c:pt>
                  <c:pt idx="59">
                    <c:v>3.931865946447685E-4</c:v>
                  </c:pt>
                  <c:pt idx="60">
                    <c:v>3.8174468117502534E-4</c:v>
                  </c:pt>
                  <c:pt idx="61">
                    <c:v>3.8275725712812745E-4</c:v>
                  </c:pt>
                  <c:pt idx="62">
                    <c:v>3.8999859718513139E-4</c:v>
                  </c:pt>
                  <c:pt idx="63">
                    <c:v>3.7480385559347042E-4</c:v>
                  </c:pt>
                  <c:pt idx="64">
                    <c:v>3.9105549405495891E-4</c:v>
                  </c:pt>
                  <c:pt idx="65">
                    <c:v>3.9972154780133198E-4</c:v>
                  </c:pt>
                  <c:pt idx="66">
                    <c:v>3.9642714149523505E-4</c:v>
                  </c:pt>
                  <c:pt idx="67">
                    <c:v>3.9861732612158539E-4</c:v>
                  </c:pt>
                  <c:pt idx="68">
                    <c:v>4.0307116758592232E-4</c:v>
                  </c:pt>
                  <c:pt idx="69">
                    <c:v>4.0647743056803081E-4</c:v>
                  </c:pt>
                  <c:pt idx="70">
                    <c:v>4.0762566121395067E-4</c:v>
                  </c:pt>
                  <c:pt idx="71">
                    <c:v>4.1228425796629889E-4</c:v>
                  </c:pt>
                  <c:pt idx="72">
                    <c:v>4.1584864185375121E-4</c:v>
                  </c:pt>
                  <c:pt idx="73">
                    <c:v>4.182593359686743E-4</c:v>
                  </c:pt>
                  <c:pt idx="74">
                    <c:v>4.1947525844883237E-4</c:v>
                  </c:pt>
                  <c:pt idx="75">
                    <c:v>4.0994169441996731E-4</c:v>
                  </c:pt>
                  <c:pt idx="76">
                    <c:v>4.3203434560362165E-4</c:v>
                  </c:pt>
                  <c:pt idx="77">
                    <c:v>4.2946273661983796E-4</c:v>
                  </c:pt>
                  <c:pt idx="78">
                    <c:v>4.3463700602081718E-4</c:v>
                  </c:pt>
                  <c:pt idx="79">
                    <c:v>4.3993740743128305E-4</c:v>
                  </c:pt>
                  <c:pt idx="80">
                    <c:v>4.3860022421923534E-4</c:v>
                  </c:pt>
                  <c:pt idx="81">
                    <c:v>4.4813502950681068E-4</c:v>
                  </c:pt>
                  <c:pt idx="82">
                    <c:v>4.4399840102172231E-4</c:v>
                  </c:pt>
                  <c:pt idx="83">
                    <c:v>4.5377196943939622E-4</c:v>
                  </c:pt>
                  <c:pt idx="84">
                    <c:v>4.5093588397925944E-4</c:v>
                  </c:pt>
                  <c:pt idx="85">
                    <c:v>4.5520337584783728E-4</c:v>
                  </c:pt>
                  <c:pt idx="86">
                    <c:v>4.5809360474711943E-4</c:v>
                  </c:pt>
                  <c:pt idx="87">
                    <c:v>4.4536875361313253E-4</c:v>
                  </c:pt>
                  <c:pt idx="88">
                    <c:v>4.6398550644884199E-4</c:v>
                  </c:pt>
                  <c:pt idx="89">
                    <c:v>4.6698862091895085E-4</c:v>
                  </c:pt>
                  <c:pt idx="90">
                    <c:v>4.7003086354960365E-4</c:v>
                  </c:pt>
                  <c:pt idx="91">
                    <c:v>4.8260698801017038E-4</c:v>
                  </c:pt>
                  <c:pt idx="92">
                    <c:v>4.7466936380625801E-4</c:v>
                  </c:pt>
                  <c:pt idx="93">
                    <c:v>4.7623587364531764E-4</c:v>
                  </c:pt>
                  <c:pt idx="94">
                    <c:v>4.8099831293027453E-4</c:v>
                  </c:pt>
                  <c:pt idx="95">
                    <c:v>4.9081459980370205E-4</c:v>
                  </c:pt>
                  <c:pt idx="96">
                    <c:v>4.8585683639764624E-4</c:v>
                  </c:pt>
                  <c:pt idx="97">
                    <c:v>4.9248971939108612E-4</c:v>
                  </c:pt>
                  <c:pt idx="98">
                    <c:v>4.8099827098173933E-4</c:v>
                  </c:pt>
                  <c:pt idx="99">
                    <c:v>4.9248971939108612E-4</c:v>
                  </c:pt>
                  <c:pt idx="100">
                    <c:v>4.9930621230841307E-4</c:v>
                  </c:pt>
                  <c:pt idx="101">
                    <c:v>5.0278566575938507E-4</c:v>
                  </c:pt>
                  <c:pt idx="102">
                    <c:v>5.0989220421180238E-4</c:v>
                  </c:pt>
                  <c:pt idx="103">
                    <c:v>5.1352129643549255E-4</c:v>
                  </c:pt>
                  <c:pt idx="104">
                    <c:v>5.1720241816738182E-4</c:v>
                  </c:pt>
                  <c:pt idx="105">
                    <c:v>5.2282422940820887E-4</c:v>
                  </c:pt>
                  <c:pt idx="106">
                    <c:v>5.2664042895364494E-4</c:v>
                  </c:pt>
                  <c:pt idx="107">
                    <c:v>5.2664042895364494E-4</c:v>
                  </c:pt>
                  <c:pt idx="108">
                    <c:v>5.3247044445141713E-4</c:v>
                  </c:pt>
                  <c:pt idx="109">
                    <c:v>5.1906288985181489E-4</c:v>
                  </c:pt>
                  <c:pt idx="110">
                    <c:v>5.3642929555534804E-4</c:v>
                  </c:pt>
                  <c:pt idx="111">
                    <c:v>5.4247929960022322E-4</c:v>
                  </c:pt>
                  <c:pt idx="112">
                    <c:v>5.2664042895364483E-4</c:v>
                  </c:pt>
                  <c:pt idx="113">
                    <c:v>5.486672185601747E-4</c:v>
                  </c:pt>
                  <c:pt idx="114">
                    <c:v>5.6366986648954433E-4</c:v>
                  </c:pt>
                  <c:pt idx="115">
                    <c:v>5.5499804593850258E-4</c:v>
                  </c:pt>
                  <c:pt idx="116">
                    <c:v>5.7261692274008385E-4</c:v>
                  </c:pt>
                  <c:pt idx="117">
                    <c:v>5.6147661882704472E-4</c:v>
                  </c:pt>
                  <c:pt idx="118">
                    <c:v>5.5930037295737905E-4</c:v>
                  </c:pt>
                  <c:pt idx="119">
                    <c:v>5.6588031590359836E-4</c:v>
                  </c:pt>
                  <c:pt idx="120">
                    <c:v>5.7719787487678972E-4</c:v>
                  </c:pt>
                  <c:pt idx="121">
                    <c:v>5.7951603844984799E-4</c:v>
                  </c:pt>
                  <c:pt idx="122">
                    <c:v>5.8420843227479453E-4</c:v>
                  </c:pt>
                  <c:pt idx="123">
                    <c:v>5.8658324109333746E-4</c:v>
                  </c:pt>
                  <c:pt idx="124">
                    <c:v>5.9627886855727797E-4</c:v>
                  </c:pt>
                  <c:pt idx="125">
                    <c:v>6.0124787806079536E-4</c:v>
                  </c:pt>
                  <c:pt idx="126">
                    <c:v>6.1931115522430356E-4</c:v>
                  </c:pt>
                  <c:pt idx="127">
                    <c:v>6.0376353613687491E-4</c:v>
                  </c:pt>
                  <c:pt idx="128">
                    <c:v>6.037635361715155E-4</c:v>
                  </c:pt>
                  <c:pt idx="129">
                    <c:v>6.1666448168659562E-4</c:v>
                  </c:pt>
                  <c:pt idx="130">
                    <c:v>6.1404026508106902E-4</c:v>
                  </c:pt>
                  <c:pt idx="131">
                    <c:v>6.2198057519551465E-4</c:v>
                  </c:pt>
                  <c:pt idx="132">
                    <c:v>6.2198050505267791E-4</c:v>
                  </c:pt>
                  <c:pt idx="133">
                    <c:v>6.2738905149427803E-4</c:v>
                  </c:pt>
                  <c:pt idx="134">
                    <c:v>6.301286440386658E-4</c:v>
                  </c:pt>
                  <c:pt idx="135">
                    <c:v>6.3012871603132633E-4</c:v>
                  </c:pt>
                  <c:pt idx="136">
                    <c:v>6.3568053169071295E-4</c:v>
                  </c:pt>
                  <c:pt idx="137">
                    <c:v>6.4999760071585003E-4</c:v>
                  </c:pt>
                  <c:pt idx="138">
                    <c:v>6.711604338937591E-4</c:v>
                  </c:pt>
                  <c:pt idx="139">
                    <c:v>6.5590676956943958E-4</c:v>
                  </c:pt>
                  <c:pt idx="140">
                    <c:v>6.5890174972443253E-4</c:v>
                  </c:pt>
                  <c:pt idx="141">
                    <c:v>6.5890167104824219E-4</c:v>
                  </c:pt>
                  <c:pt idx="142">
                    <c:v>6.9042810073619975E-4</c:v>
                  </c:pt>
                  <c:pt idx="143">
                    <c:v>6.6192420654585013E-4</c:v>
                  </c:pt>
                  <c:pt idx="144">
                    <c:v>6.5293881575766719E-4</c:v>
                  </c:pt>
                  <c:pt idx="145">
                    <c:v>6.8065789820205547E-4</c:v>
                  </c:pt>
                  <c:pt idx="146">
                    <c:v>6.7746243423504916E-4</c:v>
                  </c:pt>
                  <c:pt idx="147">
                    <c:v>6.8388381935614655E-4</c:v>
                  </c:pt>
                  <c:pt idx="148">
                    <c:v>6.9042810073619986E-4</c:v>
                  </c:pt>
                  <c:pt idx="149">
                    <c:v>6.8714046417856292E-4</c:v>
                  </c:pt>
                  <c:pt idx="150">
                    <c:v>7.0048287208320068E-4</c:v>
                  </c:pt>
                  <c:pt idx="151">
                    <c:v>7.3622183420543651E-4</c:v>
                  </c:pt>
                  <c:pt idx="152">
                    <c:v>6.8714029300494001E-4</c:v>
                  </c:pt>
                  <c:pt idx="153">
                    <c:v>7.1435387211861272E-4</c:v>
                  </c:pt>
                  <c:pt idx="154">
                    <c:v>7.2149734356630646E-4</c:v>
                  </c:pt>
                  <c:pt idx="155">
                    <c:v>7.3999729531121314E-4</c:v>
                  </c:pt>
                  <c:pt idx="156">
                    <c:v>7.2878531874638706E-4</c:v>
                  </c:pt>
                  <c:pt idx="157">
                    <c:v>7.3248470224650578E-4</c:v>
                  </c:pt>
                  <c:pt idx="158">
                    <c:v>7.3248470224650578E-4</c:v>
                  </c:pt>
                  <c:pt idx="159">
                    <c:v>7.4381187895413662E-4</c:v>
                  </c:pt>
                  <c:pt idx="160">
                    <c:v>7.4766558830931425E-4</c:v>
                  </c:pt>
                  <c:pt idx="161">
                    <c:v>7.5155984757599415E-4</c:v>
                  </c:pt>
                  <c:pt idx="162">
                    <c:v>7.4766579096593924E-4</c:v>
                  </c:pt>
                  <c:pt idx="163">
                    <c:v>7.5947092979959945E-4</c:v>
                  </c:pt>
                  <c:pt idx="164">
                    <c:v>7.6755054490853364E-4</c:v>
                  </c:pt>
                  <c:pt idx="165">
                    <c:v>7.7165505540902882E-4</c:v>
                  </c:pt>
                  <c:pt idx="166">
                    <c:v>7.7580369996447173E-4</c:v>
                  </c:pt>
                  <c:pt idx="167">
                    <c:v>7.8423626980959839E-4</c:v>
                  </c:pt>
                  <c:pt idx="168">
                    <c:v>7.8852189885646759E-4</c:v>
                  </c:pt>
                  <c:pt idx="169">
                    <c:v>8.0166380829873425E-4</c:v>
                  </c:pt>
                  <c:pt idx="170">
                    <c:v>7.9723476742247482E-4</c:v>
                  </c:pt>
                  <c:pt idx="171">
                    <c:v>8.1525132242790113E-4</c:v>
                  </c:pt>
                  <c:pt idx="172">
                    <c:v>8.2456851593259778E-4</c:v>
                  </c:pt>
                  <c:pt idx="173">
                    <c:v>8.1525132242790113E-4</c:v>
                  </c:pt>
                  <c:pt idx="174">
                    <c:v>8.106713011927912E-4</c:v>
                  </c:pt>
                  <c:pt idx="175">
                    <c:v>8.1988351068842339E-4</c:v>
                  </c:pt>
                  <c:pt idx="176">
                    <c:v>8.3895038928247896E-4</c:v>
                  </c:pt>
                  <c:pt idx="177">
                    <c:v>8.1988338887187425E-4</c:v>
                  </c:pt>
                  <c:pt idx="178">
                    <c:v>8.2930724661183191E-4</c:v>
                  </c:pt>
                  <c:pt idx="179">
                    <c:v>8.4385674356696281E-4</c:v>
                  </c:pt>
                  <c:pt idx="180">
                    <c:v>8.341011367078078E-4</c:v>
                  </c:pt>
                  <c:pt idx="181">
                    <c:v>8.5892547323967593E-4</c:v>
                  </c:pt>
                  <c:pt idx="182">
                    <c:v>8.5892547323967593E-4</c:v>
                  </c:pt>
                  <c:pt idx="183">
                    <c:v>8.7454242878051811E-4</c:v>
                  </c:pt>
                  <c:pt idx="184">
                    <c:v>8.7987495519490082E-4</c:v>
                  </c:pt>
                  <c:pt idx="185">
                    <c:v>7.972346521827727E-4</c:v>
                  </c:pt>
                  <c:pt idx="186">
                    <c:v>8.9626998622729524E-4</c:v>
                  </c:pt>
                  <c:pt idx="187">
                    <c:v>8.9073750722626539E-4</c:v>
                  </c:pt>
                  <c:pt idx="188">
                    <c:v>8.9073750722626539E-4</c:v>
                  </c:pt>
                  <c:pt idx="189">
                    <c:v>9.0187162056052663E-4</c:v>
                  </c:pt>
                  <c:pt idx="190">
                    <c:v>8.9073750722626539E-4</c:v>
                  </c:pt>
                  <c:pt idx="191">
                    <c:v>9.2499677424160223E-4</c:v>
                  </c:pt>
                  <c:pt idx="192">
                    <c:v>9.1910497590988688E-4</c:v>
                  </c:pt>
                  <c:pt idx="193">
                    <c:v>9.1328775855081324E-4</c:v>
                  </c:pt>
                  <c:pt idx="194">
                    <c:v>9.370097663196123E-4</c:v>
                  </c:pt>
                  <c:pt idx="195">
                    <c:v>9.4313395657261352E-4</c:v>
                  </c:pt>
                  <c:pt idx="196">
                    <c:v>9.4933872761251612E-4</c:v>
                  </c:pt>
                  <c:pt idx="197">
                    <c:v>9.370097662361785E-4</c:v>
                  </c:pt>
                  <c:pt idx="198">
                    <c:v>9.4313379537866199E-4</c:v>
                  </c:pt>
                  <c:pt idx="199">
                    <c:v>9.5562568019526718E-4</c:v>
                  </c:pt>
                  <c:pt idx="200">
                    <c:v>9.6845274901291112E-4</c:v>
                  </c:pt>
                  <c:pt idx="201">
                    <c:v>9.749966307964408E-4</c:v>
                  </c:pt>
                  <c:pt idx="202">
                    <c:v>9.3700960712883878E-4</c:v>
                  </c:pt>
                  <c:pt idx="203">
                    <c:v>9.8162902489465744E-4</c:v>
                  </c:pt>
                  <c:pt idx="204">
                    <c:v>9.9516878568563574E-4</c:v>
                  </c:pt>
                  <c:pt idx="205">
                    <c:v>9.8835244756523082E-4</c:v>
                  </c:pt>
                  <c:pt idx="206">
                    <c:v>1.0020796147951466E-3</c:v>
                  </c:pt>
                  <c:pt idx="207">
                    <c:v>1.0090874669921395E-3</c:v>
                  </c:pt>
                  <c:pt idx="208">
                    <c:v>1.0532808579072897E-3</c:v>
                  </c:pt>
                  <c:pt idx="209">
                    <c:v>1.0532808579072897E-3</c:v>
                  </c:pt>
                  <c:pt idx="210">
                    <c:v>9.6199645811039468E-4</c:v>
                  </c:pt>
                  <c:pt idx="211">
                    <c:v>1.0381256820024864E-3</c:v>
                  </c:pt>
                  <c:pt idx="212">
                    <c:v>1.0381256820024864E-3</c:v>
                  </c:pt>
                  <c:pt idx="213">
                    <c:v>1.0610257011679633E-3</c:v>
                  </c:pt>
                  <c:pt idx="214">
                    <c:v>1.0381258774047918E-3</c:v>
                  </c:pt>
                  <c:pt idx="215">
                    <c:v>1.0849583857142641E-3</c:v>
                  </c:pt>
                  <c:pt idx="216">
                    <c:v>1.0688850777587884E-3</c:v>
                  </c:pt>
                  <c:pt idx="217">
                    <c:v>1.0768617572692507E-3</c:v>
                  </c:pt>
                  <c:pt idx="218">
                    <c:v>1.0931776894071482E-3</c:v>
                  </c:pt>
                  <c:pt idx="219">
                    <c:v>1.0768615471228884E-3</c:v>
                  </c:pt>
                  <c:pt idx="220">
                    <c:v>1.0768619675258931E-3</c:v>
                  </c:pt>
                  <c:pt idx="221">
                    <c:v>1.0931776894071482E-3</c:v>
                  </c:pt>
                  <c:pt idx="222">
                    <c:v>1.1015229171003785E-3</c:v>
                  </c:pt>
                  <c:pt idx="223">
                    <c:v>1.2883882097017732E-3</c:v>
                  </c:pt>
                  <c:pt idx="224">
                    <c:v>1.1273396178243964E-3</c:v>
                  </c:pt>
                  <c:pt idx="225">
                    <c:v>1.17316648212128E-3</c:v>
                  </c:pt>
                  <c:pt idx="226">
                    <c:v>1.1452342020607607E-3</c:v>
                  </c:pt>
                  <c:pt idx="227">
                    <c:v>1.1452342020607598E-3</c:v>
                  </c:pt>
                  <c:pt idx="228">
                    <c:v>1.1362162236832182E-3</c:v>
                  </c:pt>
                  <c:pt idx="229">
                    <c:v>1.1637055499896041E-3</c:v>
                  </c:pt>
                  <c:pt idx="230">
                    <c:v>1.2999952015119985E-3</c:v>
                  </c:pt>
                  <c:pt idx="231">
                    <c:v>1.1186006324790201E-3</c:v>
                  </c:pt>
                  <c:pt idx="232">
                    <c:v>1.1827825101696093E-3</c:v>
                  </c:pt>
                  <c:pt idx="233">
                    <c:v>1.1731662327070349E-3</c:v>
                  </c:pt>
                  <c:pt idx="234">
                    <c:v>1.1637057953974002E-3</c:v>
                  </c:pt>
                  <c:pt idx="235">
                    <c:v>1.1637055499896032E-3</c:v>
                  </c:pt>
                  <c:pt idx="236">
                    <c:v>1.1827827636894388E-3</c:v>
                  </c:pt>
                  <c:pt idx="237">
                    <c:v>1.2999955077687376E-3</c:v>
                  </c:pt>
                  <c:pt idx="238">
                    <c:v>1.233328549751957E-3</c:v>
                  </c:pt>
                  <c:pt idx="239">
                    <c:v>1.2333288255475983E-3</c:v>
                  </c:pt>
                  <c:pt idx="240">
                    <c:v>1.233328549751957E-3</c:v>
                  </c:pt>
                  <c:pt idx="241">
                    <c:v>1.2439611503910295E-3</c:v>
                  </c:pt>
                  <c:pt idx="242">
                    <c:v>1.254778102913747E-3</c:v>
                  </c:pt>
                  <c:pt idx="243">
                    <c:v>1.254778102913747E-3</c:v>
                  </c:pt>
                  <c:pt idx="244">
                    <c:v>1.2439611503910289E-3</c:v>
                  </c:pt>
                  <c:pt idx="245">
                    <c:v>1.2999952013514012E-3</c:v>
                  </c:pt>
                  <c:pt idx="246">
                    <c:v>1.3118132272068128E-3</c:v>
                  </c:pt>
                  <c:pt idx="247">
                    <c:v>1.2547783883858619E-3</c:v>
                  </c:pt>
                  <c:pt idx="248">
                    <c:v>1.3118132272068128E-3</c:v>
                  </c:pt>
                  <c:pt idx="249">
                    <c:v>1.3361064765674967E-3</c:v>
                  </c:pt>
                  <c:pt idx="250">
                    <c:v>1.3118135390571138E-3</c:v>
                  </c:pt>
                </c:numCache>
              </c:numRef>
            </c:plus>
            <c:minus>
              <c:numRef>
                <c:f>Água!$H$255:$H$505</c:f>
                <c:numCache>
                  <c:formatCode>General</c:formatCode>
                  <c:ptCount val="251"/>
                  <c:pt idx="0">
                    <c:v>2.4130349401061841E-4</c:v>
                  </c:pt>
                  <c:pt idx="1">
                    <c:v>2.4457539673026514E-4</c:v>
                  </c:pt>
                  <c:pt idx="2">
                    <c:v>2.4708815615826559E-4</c:v>
                  </c:pt>
                  <c:pt idx="3">
                    <c:v>2.4922188529307235E-4</c:v>
                  </c:pt>
                  <c:pt idx="4">
                    <c:v>2.5183153675868757E-4</c:v>
                  </c:pt>
                  <c:pt idx="5">
                    <c:v>2.445753858903079E-4</c:v>
                  </c:pt>
                  <c:pt idx="6">
                    <c:v>2.5585013418026256E-4</c:v>
                  </c:pt>
                  <c:pt idx="7">
                    <c:v>2.5585012231784163E-4</c:v>
                  </c:pt>
                  <c:pt idx="8">
                    <c:v>2.5953144492590733E-4</c:v>
                  </c:pt>
                  <c:pt idx="9">
                    <c:v>2.604683727904035E-4</c:v>
                  </c:pt>
                  <c:pt idx="10">
                    <c:v>2.6236272029852079E-4</c:v>
                  </c:pt>
                  <c:pt idx="11">
                    <c:v>2.647696953289461E-4</c:v>
                  </c:pt>
                  <c:pt idx="12">
                    <c:v>2.6722126942612583E-4</c:v>
                  </c:pt>
                  <c:pt idx="13">
                    <c:v>2.7022375383848295E-4</c:v>
                  </c:pt>
                  <c:pt idx="14">
                    <c:v>2.7175042742663718E-4</c:v>
                  </c:pt>
                  <c:pt idx="15">
                    <c:v>2.7965015811975502E-4</c:v>
                  </c:pt>
                  <c:pt idx="16">
                    <c:v>2.7643579042220469E-4</c:v>
                  </c:pt>
                  <c:pt idx="17">
                    <c:v>2.8073829513098421E-4</c:v>
                  </c:pt>
                  <c:pt idx="18">
                    <c:v>2.8859895253194952E-4</c:v>
                  </c:pt>
                  <c:pt idx="19">
                    <c:v>2.8294015795940659E-4</c:v>
                  </c:pt>
                  <c:pt idx="20">
                    <c:v>2.8183493323722406E-4</c:v>
                  </c:pt>
                  <c:pt idx="21">
                    <c:v>2.8630847621717652E-4</c:v>
                  </c:pt>
                  <c:pt idx="22">
                    <c:v>2.9210421614550558E-4</c:v>
                  </c:pt>
                  <c:pt idx="23">
                    <c:v>2.9388896587764822E-4</c:v>
                  </c:pt>
                  <c:pt idx="24">
                    <c:v>2.9448874939396092E-4</c:v>
                  </c:pt>
                  <c:pt idx="25">
                    <c:v>2.9630283151493451E-4</c:v>
                  </c:pt>
                  <c:pt idx="26">
                    <c:v>3.0062392265283952E-4</c:v>
                  </c:pt>
                  <c:pt idx="27">
                    <c:v>2.9875669442524421E-4</c:v>
                  </c:pt>
                  <c:pt idx="28">
                    <c:v>3.0125152415028556E-4</c:v>
                  </c:pt>
                  <c:pt idx="29">
                    <c:v>3.0442930324348414E-4</c:v>
                  </c:pt>
                  <c:pt idx="30">
                    <c:v>3.063683253032957E-4</c:v>
                  </c:pt>
                  <c:pt idx="31">
                    <c:v>3.0767480495951752E-4</c:v>
                  </c:pt>
                  <c:pt idx="32">
                    <c:v>3.1924664398687638E-4</c:v>
                  </c:pt>
                  <c:pt idx="33">
                    <c:v>3.157538064100254E-4</c:v>
                  </c:pt>
                  <c:pt idx="34">
                    <c:v>3.1784026583575646E-4</c:v>
                  </c:pt>
                  <c:pt idx="35">
                    <c:v>3.1784024751904373E-4</c:v>
                  </c:pt>
                  <c:pt idx="36">
                    <c:v>3.2209705245501969E-4</c:v>
                  </c:pt>
                  <c:pt idx="37">
                    <c:v>3.2426847283932955E-4</c:v>
                  </c:pt>
                  <c:pt idx="38">
                    <c:v>3.2426851095955012E-4</c:v>
                  </c:pt>
                  <c:pt idx="39">
                    <c:v>3.2720969438758526E-4</c:v>
                  </c:pt>
                  <c:pt idx="40">
                    <c:v>3.2945085519316743E-4</c:v>
                  </c:pt>
                  <c:pt idx="41">
                    <c:v>3.324872999917771E-4</c:v>
                  </c:pt>
                  <c:pt idx="42">
                    <c:v>3.348015751170947E-4</c:v>
                  </c:pt>
                  <c:pt idx="43">
                    <c:v>3.4357018928465318E-4</c:v>
                  </c:pt>
                  <c:pt idx="44">
                    <c:v>3.3873117551016857E-4</c:v>
                  </c:pt>
                  <c:pt idx="45">
                    <c:v>3.4521405035677511E-4</c:v>
                  </c:pt>
                  <c:pt idx="46">
                    <c:v>3.4687373945213736E-4</c:v>
                  </c:pt>
                  <c:pt idx="47">
                    <c:v>3.4604193742356044E-4</c:v>
                  </c:pt>
                  <c:pt idx="48">
                    <c:v>3.4939344602390285E-4</c:v>
                  </c:pt>
                  <c:pt idx="49">
                    <c:v>3.5806322290764188E-4</c:v>
                  </c:pt>
                  <c:pt idx="50">
                    <c:v>3.5367518837496701E-4</c:v>
                  </c:pt>
                  <c:pt idx="51">
                    <c:v>3.5806322290764188E-4</c:v>
                  </c:pt>
                  <c:pt idx="52">
                    <c:v>3.5454418381270652E-4</c:v>
                  </c:pt>
                  <c:pt idx="53">
                    <c:v>3.3325516190604512E-4</c:v>
                  </c:pt>
                  <c:pt idx="54">
                    <c:v>3.634747782645951E-4</c:v>
                  </c:pt>
                  <c:pt idx="55">
                    <c:v>3.6811091710271826E-4</c:v>
                  </c:pt>
                  <c:pt idx="56">
                    <c:v>3.7094984192891989E-4</c:v>
                  </c:pt>
                  <c:pt idx="57">
                    <c:v>3.7286687749300655E-4</c:v>
                  </c:pt>
                  <c:pt idx="58">
                    <c:v>3.7676106330695699E-4</c:v>
                  </c:pt>
                  <c:pt idx="59">
                    <c:v>3.931865946447685E-4</c:v>
                  </c:pt>
                  <c:pt idx="60">
                    <c:v>3.8174468117502534E-4</c:v>
                  </c:pt>
                  <c:pt idx="61">
                    <c:v>3.8275725712812745E-4</c:v>
                  </c:pt>
                  <c:pt idx="62">
                    <c:v>3.8999859718513139E-4</c:v>
                  </c:pt>
                  <c:pt idx="63">
                    <c:v>3.7480385559347042E-4</c:v>
                  </c:pt>
                  <c:pt idx="64">
                    <c:v>3.9105549405495891E-4</c:v>
                  </c:pt>
                  <c:pt idx="65">
                    <c:v>3.9972154780133198E-4</c:v>
                  </c:pt>
                  <c:pt idx="66">
                    <c:v>3.9642714149523505E-4</c:v>
                  </c:pt>
                  <c:pt idx="67">
                    <c:v>3.9861732612158539E-4</c:v>
                  </c:pt>
                  <c:pt idx="68">
                    <c:v>4.0307116758592232E-4</c:v>
                  </c:pt>
                  <c:pt idx="69">
                    <c:v>4.0647743056803081E-4</c:v>
                  </c:pt>
                  <c:pt idx="70">
                    <c:v>4.0762566121395067E-4</c:v>
                  </c:pt>
                  <c:pt idx="71">
                    <c:v>4.1228425796629889E-4</c:v>
                  </c:pt>
                  <c:pt idx="72">
                    <c:v>4.1584864185375121E-4</c:v>
                  </c:pt>
                  <c:pt idx="73">
                    <c:v>4.182593359686743E-4</c:v>
                  </c:pt>
                  <c:pt idx="74">
                    <c:v>4.1947525844883237E-4</c:v>
                  </c:pt>
                  <c:pt idx="75">
                    <c:v>4.0994169441996731E-4</c:v>
                  </c:pt>
                  <c:pt idx="76">
                    <c:v>4.3203434560362165E-4</c:v>
                  </c:pt>
                  <c:pt idx="77">
                    <c:v>4.2946273661983796E-4</c:v>
                  </c:pt>
                  <c:pt idx="78">
                    <c:v>4.3463700602081718E-4</c:v>
                  </c:pt>
                  <c:pt idx="79">
                    <c:v>4.3993740743128305E-4</c:v>
                  </c:pt>
                  <c:pt idx="80">
                    <c:v>4.3860022421923534E-4</c:v>
                  </c:pt>
                  <c:pt idx="81">
                    <c:v>4.4813502950681068E-4</c:v>
                  </c:pt>
                  <c:pt idx="82">
                    <c:v>4.4399840102172231E-4</c:v>
                  </c:pt>
                  <c:pt idx="83">
                    <c:v>4.5377196943939622E-4</c:v>
                  </c:pt>
                  <c:pt idx="84">
                    <c:v>4.5093588397925944E-4</c:v>
                  </c:pt>
                  <c:pt idx="85">
                    <c:v>4.5520337584783728E-4</c:v>
                  </c:pt>
                  <c:pt idx="86">
                    <c:v>4.5809360474711943E-4</c:v>
                  </c:pt>
                  <c:pt idx="87">
                    <c:v>4.4536875361313253E-4</c:v>
                  </c:pt>
                  <c:pt idx="88">
                    <c:v>4.6398550644884199E-4</c:v>
                  </c:pt>
                  <c:pt idx="89">
                    <c:v>4.6698862091895085E-4</c:v>
                  </c:pt>
                  <c:pt idx="90">
                    <c:v>4.7003086354960365E-4</c:v>
                  </c:pt>
                  <c:pt idx="91">
                    <c:v>4.8260698801017038E-4</c:v>
                  </c:pt>
                  <c:pt idx="92">
                    <c:v>4.7466936380625801E-4</c:v>
                  </c:pt>
                  <c:pt idx="93">
                    <c:v>4.7623587364531764E-4</c:v>
                  </c:pt>
                  <c:pt idx="94">
                    <c:v>4.8099831293027453E-4</c:v>
                  </c:pt>
                  <c:pt idx="95">
                    <c:v>4.9081459980370205E-4</c:v>
                  </c:pt>
                  <c:pt idx="96">
                    <c:v>4.8585683639764624E-4</c:v>
                  </c:pt>
                  <c:pt idx="97">
                    <c:v>4.9248971939108612E-4</c:v>
                  </c:pt>
                  <c:pt idx="98">
                    <c:v>4.8099827098173933E-4</c:v>
                  </c:pt>
                  <c:pt idx="99">
                    <c:v>4.9248971939108612E-4</c:v>
                  </c:pt>
                  <c:pt idx="100">
                    <c:v>4.9930621230841307E-4</c:v>
                  </c:pt>
                  <c:pt idx="101">
                    <c:v>5.0278566575938507E-4</c:v>
                  </c:pt>
                  <c:pt idx="102">
                    <c:v>5.0989220421180238E-4</c:v>
                  </c:pt>
                  <c:pt idx="103">
                    <c:v>5.1352129643549255E-4</c:v>
                  </c:pt>
                  <c:pt idx="104">
                    <c:v>5.1720241816738182E-4</c:v>
                  </c:pt>
                  <c:pt idx="105">
                    <c:v>5.2282422940820887E-4</c:v>
                  </c:pt>
                  <c:pt idx="106">
                    <c:v>5.2664042895364494E-4</c:v>
                  </c:pt>
                  <c:pt idx="107">
                    <c:v>5.2664042895364494E-4</c:v>
                  </c:pt>
                  <c:pt idx="108">
                    <c:v>5.3247044445141713E-4</c:v>
                  </c:pt>
                  <c:pt idx="109">
                    <c:v>5.1906288985181489E-4</c:v>
                  </c:pt>
                  <c:pt idx="110">
                    <c:v>5.3642929555534804E-4</c:v>
                  </c:pt>
                  <c:pt idx="111">
                    <c:v>5.4247929960022322E-4</c:v>
                  </c:pt>
                  <c:pt idx="112">
                    <c:v>5.2664042895364483E-4</c:v>
                  </c:pt>
                  <c:pt idx="113">
                    <c:v>5.486672185601747E-4</c:v>
                  </c:pt>
                  <c:pt idx="114">
                    <c:v>5.6366986648954433E-4</c:v>
                  </c:pt>
                  <c:pt idx="115">
                    <c:v>5.5499804593850258E-4</c:v>
                  </c:pt>
                  <c:pt idx="116">
                    <c:v>5.7261692274008385E-4</c:v>
                  </c:pt>
                  <c:pt idx="117">
                    <c:v>5.6147661882704472E-4</c:v>
                  </c:pt>
                  <c:pt idx="118">
                    <c:v>5.5930037295737905E-4</c:v>
                  </c:pt>
                  <c:pt idx="119">
                    <c:v>5.6588031590359836E-4</c:v>
                  </c:pt>
                  <c:pt idx="120">
                    <c:v>5.7719787487678972E-4</c:v>
                  </c:pt>
                  <c:pt idx="121">
                    <c:v>5.7951603844984799E-4</c:v>
                  </c:pt>
                  <c:pt idx="122">
                    <c:v>5.8420843227479453E-4</c:v>
                  </c:pt>
                  <c:pt idx="123">
                    <c:v>5.8658324109333746E-4</c:v>
                  </c:pt>
                  <c:pt idx="124">
                    <c:v>5.9627886855727797E-4</c:v>
                  </c:pt>
                  <c:pt idx="125">
                    <c:v>6.0124787806079536E-4</c:v>
                  </c:pt>
                  <c:pt idx="126">
                    <c:v>6.1931115522430356E-4</c:v>
                  </c:pt>
                  <c:pt idx="127">
                    <c:v>6.0376353613687491E-4</c:v>
                  </c:pt>
                  <c:pt idx="128">
                    <c:v>6.037635361715155E-4</c:v>
                  </c:pt>
                  <c:pt idx="129">
                    <c:v>6.1666448168659562E-4</c:v>
                  </c:pt>
                  <c:pt idx="130">
                    <c:v>6.1404026508106902E-4</c:v>
                  </c:pt>
                  <c:pt idx="131">
                    <c:v>6.2198057519551465E-4</c:v>
                  </c:pt>
                  <c:pt idx="132">
                    <c:v>6.2198050505267791E-4</c:v>
                  </c:pt>
                  <c:pt idx="133">
                    <c:v>6.2738905149427803E-4</c:v>
                  </c:pt>
                  <c:pt idx="134">
                    <c:v>6.301286440386658E-4</c:v>
                  </c:pt>
                  <c:pt idx="135">
                    <c:v>6.3012871603132633E-4</c:v>
                  </c:pt>
                  <c:pt idx="136">
                    <c:v>6.3568053169071295E-4</c:v>
                  </c:pt>
                  <c:pt idx="137">
                    <c:v>6.4999760071585003E-4</c:v>
                  </c:pt>
                  <c:pt idx="138">
                    <c:v>6.711604338937591E-4</c:v>
                  </c:pt>
                  <c:pt idx="139">
                    <c:v>6.5590676956943958E-4</c:v>
                  </c:pt>
                  <c:pt idx="140">
                    <c:v>6.5890174972443253E-4</c:v>
                  </c:pt>
                  <c:pt idx="141">
                    <c:v>6.5890167104824219E-4</c:v>
                  </c:pt>
                  <c:pt idx="142">
                    <c:v>6.9042810073619975E-4</c:v>
                  </c:pt>
                  <c:pt idx="143">
                    <c:v>6.6192420654585013E-4</c:v>
                  </c:pt>
                  <c:pt idx="144">
                    <c:v>6.5293881575766719E-4</c:v>
                  </c:pt>
                  <c:pt idx="145">
                    <c:v>6.8065789820205547E-4</c:v>
                  </c:pt>
                  <c:pt idx="146">
                    <c:v>6.7746243423504916E-4</c:v>
                  </c:pt>
                  <c:pt idx="147">
                    <c:v>6.8388381935614655E-4</c:v>
                  </c:pt>
                  <c:pt idx="148">
                    <c:v>6.9042810073619986E-4</c:v>
                  </c:pt>
                  <c:pt idx="149">
                    <c:v>6.8714046417856292E-4</c:v>
                  </c:pt>
                  <c:pt idx="150">
                    <c:v>7.0048287208320068E-4</c:v>
                  </c:pt>
                  <c:pt idx="151">
                    <c:v>7.3622183420543651E-4</c:v>
                  </c:pt>
                  <c:pt idx="152">
                    <c:v>6.8714029300494001E-4</c:v>
                  </c:pt>
                  <c:pt idx="153">
                    <c:v>7.1435387211861272E-4</c:v>
                  </c:pt>
                  <c:pt idx="154">
                    <c:v>7.2149734356630646E-4</c:v>
                  </c:pt>
                  <c:pt idx="155">
                    <c:v>7.3999729531121314E-4</c:v>
                  </c:pt>
                  <c:pt idx="156">
                    <c:v>7.2878531874638706E-4</c:v>
                  </c:pt>
                  <c:pt idx="157">
                    <c:v>7.3248470224650578E-4</c:v>
                  </c:pt>
                  <c:pt idx="158">
                    <c:v>7.3248470224650578E-4</c:v>
                  </c:pt>
                  <c:pt idx="159">
                    <c:v>7.4381187895413662E-4</c:v>
                  </c:pt>
                  <c:pt idx="160">
                    <c:v>7.4766558830931425E-4</c:v>
                  </c:pt>
                  <c:pt idx="161">
                    <c:v>7.5155984757599415E-4</c:v>
                  </c:pt>
                  <c:pt idx="162">
                    <c:v>7.4766579096593924E-4</c:v>
                  </c:pt>
                  <c:pt idx="163">
                    <c:v>7.5947092979959945E-4</c:v>
                  </c:pt>
                  <c:pt idx="164">
                    <c:v>7.6755054490853364E-4</c:v>
                  </c:pt>
                  <c:pt idx="165">
                    <c:v>7.7165505540902882E-4</c:v>
                  </c:pt>
                  <c:pt idx="166">
                    <c:v>7.7580369996447173E-4</c:v>
                  </c:pt>
                  <c:pt idx="167">
                    <c:v>7.8423626980959839E-4</c:v>
                  </c:pt>
                  <c:pt idx="168">
                    <c:v>7.8852189885646759E-4</c:v>
                  </c:pt>
                  <c:pt idx="169">
                    <c:v>8.0166380829873425E-4</c:v>
                  </c:pt>
                  <c:pt idx="170">
                    <c:v>7.9723476742247482E-4</c:v>
                  </c:pt>
                  <c:pt idx="171">
                    <c:v>8.1525132242790113E-4</c:v>
                  </c:pt>
                  <c:pt idx="172">
                    <c:v>8.2456851593259778E-4</c:v>
                  </c:pt>
                  <c:pt idx="173">
                    <c:v>8.1525132242790113E-4</c:v>
                  </c:pt>
                  <c:pt idx="174">
                    <c:v>8.106713011927912E-4</c:v>
                  </c:pt>
                  <c:pt idx="175">
                    <c:v>8.1988351068842339E-4</c:v>
                  </c:pt>
                  <c:pt idx="176">
                    <c:v>8.3895038928247896E-4</c:v>
                  </c:pt>
                  <c:pt idx="177">
                    <c:v>8.1988338887187425E-4</c:v>
                  </c:pt>
                  <c:pt idx="178">
                    <c:v>8.2930724661183191E-4</c:v>
                  </c:pt>
                  <c:pt idx="179">
                    <c:v>8.4385674356696281E-4</c:v>
                  </c:pt>
                  <c:pt idx="180">
                    <c:v>8.341011367078078E-4</c:v>
                  </c:pt>
                  <c:pt idx="181">
                    <c:v>8.5892547323967593E-4</c:v>
                  </c:pt>
                  <c:pt idx="182">
                    <c:v>8.5892547323967593E-4</c:v>
                  </c:pt>
                  <c:pt idx="183">
                    <c:v>8.7454242878051811E-4</c:v>
                  </c:pt>
                  <c:pt idx="184">
                    <c:v>8.7987495519490082E-4</c:v>
                  </c:pt>
                  <c:pt idx="185">
                    <c:v>7.972346521827727E-4</c:v>
                  </c:pt>
                  <c:pt idx="186">
                    <c:v>8.9626998622729524E-4</c:v>
                  </c:pt>
                  <c:pt idx="187">
                    <c:v>8.9073750722626539E-4</c:v>
                  </c:pt>
                  <c:pt idx="188">
                    <c:v>8.9073750722626539E-4</c:v>
                  </c:pt>
                  <c:pt idx="189">
                    <c:v>9.0187162056052663E-4</c:v>
                  </c:pt>
                  <c:pt idx="190">
                    <c:v>8.9073750722626539E-4</c:v>
                  </c:pt>
                  <c:pt idx="191">
                    <c:v>9.2499677424160223E-4</c:v>
                  </c:pt>
                  <c:pt idx="192">
                    <c:v>9.1910497590988688E-4</c:v>
                  </c:pt>
                  <c:pt idx="193">
                    <c:v>9.1328775855081324E-4</c:v>
                  </c:pt>
                  <c:pt idx="194">
                    <c:v>9.370097663196123E-4</c:v>
                  </c:pt>
                  <c:pt idx="195">
                    <c:v>9.4313395657261352E-4</c:v>
                  </c:pt>
                  <c:pt idx="196">
                    <c:v>9.4933872761251612E-4</c:v>
                  </c:pt>
                  <c:pt idx="197">
                    <c:v>9.370097662361785E-4</c:v>
                  </c:pt>
                  <c:pt idx="198">
                    <c:v>9.4313379537866199E-4</c:v>
                  </c:pt>
                  <c:pt idx="199">
                    <c:v>9.5562568019526718E-4</c:v>
                  </c:pt>
                  <c:pt idx="200">
                    <c:v>9.6845274901291112E-4</c:v>
                  </c:pt>
                  <c:pt idx="201">
                    <c:v>9.749966307964408E-4</c:v>
                  </c:pt>
                  <c:pt idx="202">
                    <c:v>9.3700960712883878E-4</c:v>
                  </c:pt>
                  <c:pt idx="203">
                    <c:v>9.8162902489465744E-4</c:v>
                  </c:pt>
                  <c:pt idx="204">
                    <c:v>9.9516878568563574E-4</c:v>
                  </c:pt>
                  <c:pt idx="205">
                    <c:v>9.8835244756523082E-4</c:v>
                  </c:pt>
                  <c:pt idx="206">
                    <c:v>1.0020796147951466E-3</c:v>
                  </c:pt>
                  <c:pt idx="207">
                    <c:v>1.0090874669921395E-3</c:v>
                  </c:pt>
                  <c:pt idx="208">
                    <c:v>1.0532808579072897E-3</c:v>
                  </c:pt>
                  <c:pt idx="209">
                    <c:v>1.0532808579072897E-3</c:v>
                  </c:pt>
                  <c:pt idx="210">
                    <c:v>9.6199645811039468E-4</c:v>
                  </c:pt>
                  <c:pt idx="211">
                    <c:v>1.0381256820024864E-3</c:v>
                  </c:pt>
                  <c:pt idx="212">
                    <c:v>1.0381256820024864E-3</c:v>
                  </c:pt>
                  <c:pt idx="213">
                    <c:v>1.0610257011679633E-3</c:v>
                  </c:pt>
                  <c:pt idx="214">
                    <c:v>1.0381258774047918E-3</c:v>
                  </c:pt>
                  <c:pt idx="215">
                    <c:v>1.0849583857142641E-3</c:v>
                  </c:pt>
                  <c:pt idx="216">
                    <c:v>1.0688850777587884E-3</c:v>
                  </c:pt>
                  <c:pt idx="217">
                    <c:v>1.0768617572692507E-3</c:v>
                  </c:pt>
                  <c:pt idx="218">
                    <c:v>1.0931776894071482E-3</c:v>
                  </c:pt>
                  <c:pt idx="219">
                    <c:v>1.0768615471228884E-3</c:v>
                  </c:pt>
                  <c:pt idx="220">
                    <c:v>1.0768619675258931E-3</c:v>
                  </c:pt>
                  <c:pt idx="221">
                    <c:v>1.0931776894071482E-3</c:v>
                  </c:pt>
                  <c:pt idx="222">
                    <c:v>1.1015229171003785E-3</c:v>
                  </c:pt>
                  <c:pt idx="223">
                    <c:v>1.2883882097017732E-3</c:v>
                  </c:pt>
                  <c:pt idx="224">
                    <c:v>1.1273396178243964E-3</c:v>
                  </c:pt>
                  <c:pt idx="225">
                    <c:v>1.17316648212128E-3</c:v>
                  </c:pt>
                  <c:pt idx="226">
                    <c:v>1.1452342020607607E-3</c:v>
                  </c:pt>
                  <c:pt idx="227">
                    <c:v>1.1452342020607598E-3</c:v>
                  </c:pt>
                  <c:pt idx="228">
                    <c:v>1.1362162236832182E-3</c:v>
                  </c:pt>
                  <c:pt idx="229">
                    <c:v>1.1637055499896041E-3</c:v>
                  </c:pt>
                  <c:pt idx="230">
                    <c:v>1.2999952015119985E-3</c:v>
                  </c:pt>
                  <c:pt idx="231">
                    <c:v>1.1186006324790201E-3</c:v>
                  </c:pt>
                  <c:pt idx="232">
                    <c:v>1.1827825101696093E-3</c:v>
                  </c:pt>
                  <c:pt idx="233">
                    <c:v>1.1731662327070349E-3</c:v>
                  </c:pt>
                  <c:pt idx="234">
                    <c:v>1.1637057953974002E-3</c:v>
                  </c:pt>
                  <c:pt idx="235">
                    <c:v>1.1637055499896032E-3</c:v>
                  </c:pt>
                  <c:pt idx="236">
                    <c:v>1.1827827636894388E-3</c:v>
                  </c:pt>
                  <c:pt idx="237">
                    <c:v>1.2999955077687376E-3</c:v>
                  </c:pt>
                  <c:pt idx="238">
                    <c:v>1.233328549751957E-3</c:v>
                  </c:pt>
                  <c:pt idx="239">
                    <c:v>1.2333288255475983E-3</c:v>
                  </c:pt>
                  <c:pt idx="240">
                    <c:v>1.233328549751957E-3</c:v>
                  </c:pt>
                  <c:pt idx="241">
                    <c:v>1.2439611503910295E-3</c:v>
                  </c:pt>
                  <c:pt idx="242">
                    <c:v>1.254778102913747E-3</c:v>
                  </c:pt>
                  <c:pt idx="243">
                    <c:v>1.254778102913747E-3</c:v>
                  </c:pt>
                  <c:pt idx="244">
                    <c:v>1.2439611503910289E-3</c:v>
                  </c:pt>
                  <c:pt idx="245">
                    <c:v>1.2999952013514012E-3</c:v>
                  </c:pt>
                  <c:pt idx="246">
                    <c:v>1.3118132272068128E-3</c:v>
                  </c:pt>
                  <c:pt idx="247">
                    <c:v>1.2547783883858619E-3</c:v>
                  </c:pt>
                  <c:pt idx="248">
                    <c:v>1.3118132272068128E-3</c:v>
                  </c:pt>
                  <c:pt idx="249">
                    <c:v>1.3361064765674967E-3</c:v>
                  </c:pt>
                  <c:pt idx="250">
                    <c:v>1.3118135390571138E-3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Água!$G$305:$G$406</c:f>
              <c:numCache>
                <c:formatCode>0.000000000</c:formatCode>
                <c:ptCount val="102"/>
                <c:pt idx="0">
                  <c:v>3.3929605541116761</c:v>
                </c:pt>
                <c:pt idx="1">
                  <c:v>3.3806299279688181</c:v>
                </c:pt>
                <c:pt idx="2">
                  <c:v>3.3905065238832592</c:v>
                </c:pt>
                <c:pt idx="3">
                  <c:v>3.4524310505488081</c:v>
                </c:pt>
                <c:pt idx="4">
                  <c:v>3.3656295903039632</c:v>
                </c:pt>
                <c:pt idx="5">
                  <c:v>3.3529552011522488</c:v>
                </c:pt>
                <c:pt idx="6">
                  <c:v>3.3452726425677826</c:v>
                </c:pt>
                <c:pt idx="7">
                  <c:v>3.3401180399387926</c:v>
                </c:pt>
                <c:pt idx="8">
                  <c:v>3.3297282968880548</c:v>
                </c:pt>
                <c:pt idx="9">
                  <c:v>3.2870552043549073</c:v>
                </c:pt>
                <c:pt idx="10">
                  <c:v>3.3165874878203923</c:v>
                </c:pt>
                <c:pt idx="11">
                  <c:v>3.3139385042286356</c:v>
                </c:pt>
                <c:pt idx="12">
                  <c:v>3.2951963569221747</c:v>
                </c:pt>
                <c:pt idx="13">
                  <c:v>3.3349366616978164</c:v>
                </c:pt>
                <c:pt idx="14">
                  <c:v>3.2924900206344248</c:v>
                </c:pt>
                <c:pt idx="15">
                  <c:v>3.2705713248782247</c:v>
                </c:pt>
                <c:pt idx="16">
                  <c:v>3.2788472289985271</c:v>
                </c:pt>
                <c:pt idx="17">
                  <c:v>3.2733376248041801</c:v>
                </c:pt>
                <c:pt idx="18">
                  <c:v>3.262226358216477</c:v>
                </c:pt>
                <c:pt idx="19">
                  <c:v>3.2538110929895563</c:v>
                </c:pt>
                <c:pt idx="20">
                  <c:v>3.2509902428566879</c:v>
                </c:pt>
                <c:pt idx="21">
                  <c:v>3.2396264411122067</c:v>
                </c:pt>
                <c:pt idx="22">
                  <c:v>3.2310181467210963</c:v>
                </c:pt>
                <c:pt idx="23">
                  <c:v>3.2252378379572777</c:v>
                </c:pt>
                <c:pt idx="24">
                  <c:v>3.2223349535781063</c:v>
                </c:pt>
                <c:pt idx="25">
                  <c:v>3.24532455822425</c:v>
                </c:pt>
                <c:pt idx="26">
                  <c:v>3.1928344102822512</c:v>
                </c:pt>
                <c:pt idx="27">
                  <c:v>3.1988045213249903</c:v>
                </c:pt>
                <c:pt idx="28">
                  <c:v>3.1868282852701735</c:v>
                </c:pt>
                <c:pt idx="29">
                  <c:v>3.1747070381232039</c:v>
                </c:pt>
                <c:pt idx="30">
                  <c:v>3.1777511518787724</c:v>
                </c:pt>
                <c:pt idx="31">
                  <c:v>3.1562449069274869</c:v>
                </c:pt>
                <c:pt idx="32">
                  <c:v>3.1655185379548834</c:v>
                </c:pt>
                <c:pt idx="33">
                  <c:v>3.1437446971739331</c:v>
                </c:pt>
                <c:pt idx="34">
                  <c:v>3.1500143338076056</c:v>
                </c:pt>
                <c:pt idx="35">
                  <c:v>3.1405952001076405</c:v>
                </c:pt>
                <c:pt idx="36">
                  <c:v>3.1342659586690651</c:v>
                </c:pt>
                <c:pt idx="37">
                  <c:v>3.1624369002561439</c:v>
                </c:pt>
                <c:pt idx="38">
                  <c:v>3.1214861834414318</c:v>
                </c:pt>
                <c:pt idx="39">
                  <c:v>3.1150346080467393</c:v>
                </c:pt>
                <c:pt idx="40">
                  <c:v>3.1085411394032674</c:v>
                </c:pt>
                <c:pt idx="41">
                  <c:v>3.0821368660704853</c:v>
                </c:pt>
                <c:pt idx="42">
                  <c:v>3.0987210136144232</c:v>
                </c:pt>
                <c:pt idx="43">
                  <c:v>3.0954262347143291</c:v>
                </c:pt>
                <c:pt idx="44">
                  <c:v>3.0854757364000531</c:v>
                </c:pt>
                <c:pt idx="45">
                  <c:v>3.0652730397325634</c:v>
                </c:pt>
                <c:pt idx="46">
                  <c:v>3.0754254938870176</c:v>
                </c:pt>
                <c:pt idx="47">
                  <c:v>3.0618659130167445</c:v>
                </c:pt>
                <c:pt idx="48">
                  <c:v>3.0854758236114543</c:v>
                </c:pt>
                <c:pt idx="49">
                  <c:v>3.0618659130167445</c:v>
                </c:pt>
                <c:pt idx="50">
                  <c:v>3.048119939613358</c:v>
                </c:pt>
                <c:pt idx="51">
                  <c:v>3.0411755316002602</c:v>
                </c:pt>
                <c:pt idx="52">
                  <c:v>3.0271401599909882</c:v>
                </c:pt>
                <c:pt idx="53">
                  <c:v>3.0200479974722119</c:v>
                </c:pt>
                <c:pt idx="54">
                  <c:v>3.0129051766937796</c:v>
                </c:pt>
                <c:pt idx="55">
                  <c:v>3.0020941729387558</c:v>
                </c:pt>
                <c:pt idx="56">
                  <c:v>2.9948214814087195</c:v>
                </c:pt>
                <c:pt idx="57">
                  <c:v>2.9948214814087195</c:v>
                </c:pt>
                <c:pt idx="58">
                  <c:v>2.9838121064126057</c:v>
                </c:pt>
                <c:pt idx="59">
                  <c:v>3.0093144482017449</c:v>
                </c:pt>
                <c:pt idx="60">
                  <c:v>2.9764047340327404</c:v>
                </c:pt>
                <c:pt idx="61">
                  <c:v>2.9651895718105377</c:v>
                </c:pt>
                <c:pt idx="62">
                  <c:v>2.99482148140872</c:v>
                </c:pt>
                <c:pt idx="63">
                  <c:v>2.9538474006285549</c:v>
                </c:pt>
                <c:pt idx="64">
                  <c:v>2.9268707620639374</c:v>
                </c:pt>
                <c:pt idx="65">
                  <c:v>2.942374906169487</c:v>
                </c:pt>
                <c:pt idx="66">
                  <c:v>2.9111225526418805</c:v>
                </c:pt>
                <c:pt idx="67">
                  <c:v>2.9307693663240464</c:v>
                </c:pt>
                <c:pt idx="68">
                  <c:v>2.9346528304220207</c:v>
                </c:pt>
                <c:pt idx="69">
                  <c:v>2.9229568992356953</c:v>
                </c:pt>
                <c:pt idx="70">
                  <c:v>2.9031543539649021</c:v>
                </c:pt>
                <c:pt idx="71">
                  <c:v>2.8991461603227053</c:v>
                </c:pt>
                <c:pt idx="72">
                  <c:v>2.8910816753451312</c:v>
                </c:pt>
                <c:pt idx="73">
                  <c:v>2.8870249125076799</c:v>
                </c:pt>
                <c:pt idx="74">
                  <c:v>2.8706310411801521</c:v>
                </c:pt>
                <c:pt idx="75">
                  <c:v>2.8623322068772672</c:v>
                </c:pt>
                <c:pt idx="76">
                  <c:v>2.8327316786622978</c:v>
                </c:pt>
                <c:pt idx="77">
                  <c:v>2.8581568742602563</c:v>
                </c:pt>
                <c:pt idx="78">
                  <c:v>2.8581568742028818</c:v>
                </c:pt>
                <c:pt idx="79">
                  <c:v>2.837014412891139</c:v>
                </c:pt>
                <c:pt idx="80">
                  <c:v>2.8412789947732868</c:v>
                </c:pt>
                <c:pt idx="81">
                  <c:v>2.8284306364158756</c:v>
                </c:pt>
                <c:pt idx="82">
                  <c:v>2.8284307491892378</c:v>
                </c:pt>
                <c:pt idx="83">
                  <c:v>2.8197726540727373</c:v>
                </c:pt>
                <c:pt idx="84">
                  <c:v>2.8154155036511934</c:v>
                </c:pt>
                <c:pt idx="85">
                  <c:v>2.8154153894004654</c:v>
                </c:pt>
                <c:pt idx="86">
                  <c:v>2.8066433705997338</c:v>
                </c:pt>
                <c:pt idx="87">
                  <c:v>2.7843708274017107</c:v>
                </c:pt>
                <c:pt idx="88">
                  <c:v>2.7523312939735676</c:v>
                </c:pt>
                <c:pt idx="89">
                  <c:v>2.7753208397928297</c:v>
                </c:pt>
                <c:pt idx="90">
                  <c:v>2.7707650656384502</c:v>
                </c:pt>
                <c:pt idx="91">
                  <c:v>2.7707651850434987</c:v>
                </c:pt>
                <c:pt idx="92">
                  <c:v>2.7240276580280747</c:v>
                </c:pt>
                <c:pt idx="93">
                  <c:v>2.7661884413184374</c:v>
                </c:pt>
                <c:pt idx="94">
                  <c:v>2.7798560713467984</c:v>
                </c:pt>
                <c:pt idx="95">
                  <c:v>2.7382796712759898</c:v>
                </c:pt>
                <c:pt idx="96">
                  <c:v>2.7429853954851602</c:v>
                </c:pt>
                <c:pt idx="97">
                  <c:v>2.7335514506250722</c:v>
                </c:pt>
                <c:pt idx="98">
                  <c:v>2.7240276580280747</c:v>
                </c:pt>
                <c:pt idx="99">
                  <c:v>2.7288007675241865</c:v>
                </c:pt>
                <c:pt idx="100">
                  <c:v>2.7095695845876442</c:v>
                </c:pt>
                <c:pt idx="101">
                  <c:v>2.6598080205923034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4-47CE-969E-59F45DB018F1}"/>
            </c:ext>
          </c:extLst>
        </c:ser>
        <c:ser>
          <c:idx val="1"/>
          <c:order val="1"/>
          <c:tx>
            <c:v>linearização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Regressão linear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Água!$K$255:$K$356</c:f>
              <c:numCache>
                <c:formatCode>General</c:formatCode>
                <c:ptCount val="102"/>
                <c:pt idx="0">
                  <c:v>3.3885233751778743</c:v>
                </c:pt>
                <c:pt idx="1">
                  <c:v>3.3816439561369256</c:v>
                </c:pt>
                <c:pt idx="2">
                  <c:v>3.37476437966495</c:v>
                </c:pt>
                <c:pt idx="3">
                  <c:v>3.367884803192974</c:v>
                </c:pt>
                <c:pt idx="4">
                  <c:v>3.3610053841520253</c:v>
                </c:pt>
                <c:pt idx="5">
                  <c:v>3.3541258076800498</c:v>
                </c:pt>
                <c:pt idx="6">
                  <c:v>3.3472462312080737</c:v>
                </c:pt>
                <c:pt idx="7">
                  <c:v>3.3403668121671255</c:v>
                </c:pt>
                <c:pt idx="8">
                  <c:v>3.3334872356951495</c:v>
                </c:pt>
                <c:pt idx="9">
                  <c:v>3.3266076592231739</c:v>
                </c:pt>
                <c:pt idx="10">
                  <c:v>3.3197282401822252</c:v>
                </c:pt>
                <c:pt idx="11">
                  <c:v>3.3128486637102492</c:v>
                </c:pt>
                <c:pt idx="12">
                  <c:v>3.3059690872382737</c:v>
                </c:pt>
                <c:pt idx="13">
                  <c:v>3.299089668197325</c:v>
                </c:pt>
                <c:pt idx="14">
                  <c:v>3.2922100917253494</c:v>
                </c:pt>
                <c:pt idx="15">
                  <c:v>3.2853305152533734</c:v>
                </c:pt>
                <c:pt idx="16">
                  <c:v>3.2784510962124247</c:v>
                </c:pt>
                <c:pt idx="17">
                  <c:v>3.2715715197404491</c:v>
                </c:pt>
                <c:pt idx="18">
                  <c:v>3.2646919432684731</c:v>
                </c:pt>
                <c:pt idx="19">
                  <c:v>3.2578125242275249</c:v>
                </c:pt>
                <c:pt idx="20">
                  <c:v>3.2509329477555489</c:v>
                </c:pt>
                <c:pt idx="21">
                  <c:v>3.2440533712835733</c:v>
                </c:pt>
                <c:pt idx="22">
                  <c:v>3.2371739522426246</c:v>
                </c:pt>
                <c:pt idx="23">
                  <c:v>3.2302943757706486</c:v>
                </c:pt>
                <c:pt idx="24">
                  <c:v>3.223414799298673</c:v>
                </c:pt>
                <c:pt idx="25">
                  <c:v>3.2165353802577243</c:v>
                </c:pt>
                <c:pt idx="26">
                  <c:v>3.2096558037857488</c:v>
                </c:pt>
                <c:pt idx="27">
                  <c:v>3.2027762273137728</c:v>
                </c:pt>
                <c:pt idx="28">
                  <c:v>3.1958968082728241</c:v>
                </c:pt>
                <c:pt idx="29">
                  <c:v>3.1890172318008485</c:v>
                </c:pt>
                <c:pt idx="30">
                  <c:v>3.1821376553288725</c:v>
                </c:pt>
                <c:pt idx="31">
                  <c:v>3.1752582362879243</c:v>
                </c:pt>
                <c:pt idx="32">
                  <c:v>3.1683786598159482</c:v>
                </c:pt>
                <c:pt idx="33">
                  <c:v>3.1614990833439727</c:v>
                </c:pt>
                <c:pt idx="34">
                  <c:v>3.154619664303024</c:v>
                </c:pt>
                <c:pt idx="35">
                  <c:v>3.147740087831048</c:v>
                </c:pt>
                <c:pt idx="36">
                  <c:v>3.1408605113590724</c:v>
                </c:pt>
                <c:pt idx="37">
                  <c:v>3.1339810923181237</c:v>
                </c:pt>
                <c:pt idx="38">
                  <c:v>3.1271015158461481</c:v>
                </c:pt>
                <c:pt idx="39">
                  <c:v>3.1202219393741721</c:v>
                </c:pt>
                <c:pt idx="40">
                  <c:v>3.1133425203332235</c:v>
                </c:pt>
                <c:pt idx="41">
                  <c:v>3.1064629438612479</c:v>
                </c:pt>
                <c:pt idx="42">
                  <c:v>3.0995833673892719</c:v>
                </c:pt>
                <c:pt idx="43">
                  <c:v>3.0927039483483236</c:v>
                </c:pt>
                <c:pt idx="44">
                  <c:v>3.0858243718763476</c:v>
                </c:pt>
                <c:pt idx="45">
                  <c:v>3.078944795404372</c:v>
                </c:pt>
                <c:pt idx="46">
                  <c:v>3.0720653763634234</c:v>
                </c:pt>
                <c:pt idx="47">
                  <c:v>3.0651857998914473</c:v>
                </c:pt>
                <c:pt idx="48">
                  <c:v>3.0583062234194718</c:v>
                </c:pt>
                <c:pt idx="49">
                  <c:v>3.0514268043785231</c:v>
                </c:pt>
                <c:pt idx="50">
                  <c:v>3.0445472279065475</c:v>
                </c:pt>
                <c:pt idx="51">
                  <c:v>3.0376676514345715</c:v>
                </c:pt>
                <c:pt idx="52">
                  <c:v>3.0307882323936228</c:v>
                </c:pt>
                <c:pt idx="53">
                  <c:v>3.0239086559216473</c:v>
                </c:pt>
                <c:pt idx="54">
                  <c:v>3.0170290794496712</c:v>
                </c:pt>
                <c:pt idx="55">
                  <c:v>3.0101496604087226</c:v>
                </c:pt>
                <c:pt idx="56">
                  <c:v>3.003270083936747</c:v>
                </c:pt>
                <c:pt idx="57">
                  <c:v>2.9963905074647714</c:v>
                </c:pt>
                <c:pt idx="58">
                  <c:v>2.9895110884238227</c:v>
                </c:pt>
                <c:pt idx="59">
                  <c:v>2.9826315119518467</c:v>
                </c:pt>
                <c:pt idx="60">
                  <c:v>2.9757519354798712</c:v>
                </c:pt>
                <c:pt idx="61">
                  <c:v>2.9688725164389225</c:v>
                </c:pt>
                <c:pt idx="62">
                  <c:v>2.9619929399669469</c:v>
                </c:pt>
                <c:pt idx="63">
                  <c:v>2.9551133634949709</c:v>
                </c:pt>
                <c:pt idx="64">
                  <c:v>2.9482339444540222</c:v>
                </c:pt>
                <c:pt idx="65">
                  <c:v>2.9413543679820466</c:v>
                </c:pt>
                <c:pt idx="66">
                  <c:v>2.9344747915100706</c:v>
                </c:pt>
                <c:pt idx="67">
                  <c:v>2.9275953724691219</c:v>
                </c:pt>
                <c:pt idx="68">
                  <c:v>2.9207157959971464</c:v>
                </c:pt>
                <c:pt idx="69">
                  <c:v>2.9138362195251708</c:v>
                </c:pt>
                <c:pt idx="70">
                  <c:v>2.9069568004842221</c:v>
                </c:pt>
                <c:pt idx="71">
                  <c:v>2.9000772240122461</c:v>
                </c:pt>
                <c:pt idx="72">
                  <c:v>2.8931976475402705</c:v>
                </c:pt>
                <c:pt idx="73">
                  <c:v>2.8863182284993218</c:v>
                </c:pt>
                <c:pt idx="74">
                  <c:v>2.8794386520273463</c:v>
                </c:pt>
                <c:pt idx="75">
                  <c:v>2.8725590755553703</c:v>
                </c:pt>
                <c:pt idx="76">
                  <c:v>2.8656796565144216</c:v>
                </c:pt>
                <c:pt idx="77">
                  <c:v>2.858800080042446</c:v>
                </c:pt>
                <c:pt idx="78">
                  <c:v>2.85192050357047</c:v>
                </c:pt>
                <c:pt idx="79">
                  <c:v>2.8450410845295213</c:v>
                </c:pt>
                <c:pt idx="80">
                  <c:v>2.8381615080575457</c:v>
                </c:pt>
                <c:pt idx="81">
                  <c:v>2.8312819315855702</c:v>
                </c:pt>
                <c:pt idx="82">
                  <c:v>2.8244025125446215</c:v>
                </c:pt>
                <c:pt idx="83">
                  <c:v>2.8175229360726455</c:v>
                </c:pt>
                <c:pt idx="84">
                  <c:v>2.810643517072974</c:v>
                </c:pt>
                <c:pt idx="85">
                  <c:v>2.8037639405597217</c:v>
                </c:pt>
                <c:pt idx="86">
                  <c:v>2.7968845215600497</c:v>
                </c:pt>
                <c:pt idx="87">
                  <c:v>2.7900051025191006</c:v>
                </c:pt>
                <c:pt idx="88">
                  <c:v>2.7831253685748214</c:v>
                </c:pt>
                <c:pt idx="89">
                  <c:v>2.7762459495751499</c:v>
                </c:pt>
                <c:pt idx="90">
                  <c:v>2.7693665305342003</c:v>
                </c:pt>
                <c:pt idx="91">
                  <c:v>2.7624867965899211</c:v>
                </c:pt>
                <c:pt idx="92">
                  <c:v>2.7556073775902497</c:v>
                </c:pt>
                <c:pt idx="93">
                  <c:v>2.7487279585493005</c:v>
                </c:pt>
                <c:pt idx="94">
                  <c:v>2.7418482246050209</c:v>
                </c:pt>
                <c:pt idx="95">
                  <c:v>2.7349688056053494</c:v>
                </c:pt>
                <c:pt idx="96">
                  <c:v>2.7280893865644003</c:v>
                </c:pt>
                <c:pt idx="97">
                  <c:v>2.721209652620121</c:v>
                </c:pt>
                <c:pt idx="98">
                  <c:v>2.7143302336204491</c:v>
                </c:pt>
                <c:pt idx="99">
                  <c:v>2.7074508145795</c:v>
                </c:pt>
                <c:pt idx="100">
                  <c:v>2.7005710806352208</c:v>
                </c:pt>
                <c:pt idx="101">
                  <c:v>2.6936916616355493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C-42B5-AE78-623B9A22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6560"/>
        <c:axId val="56869472"/>
      </c:scatterChart>
      <c:valAx>
        <c:axId val="56866560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9472"/>
        <c:crosses val="autoZero"/>
        <c:crossBetween val="midCat"/>
      </c:valAx>
      <c:valAx>
        <c:axId val="56869472"/>
        <c:scaling>
          <c:orientation val="minMax"/>
          <c:max val="3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da linearização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Água!$L$255:$L$356</c:f>
              <c:numCache>
                <c:formatCode>0.000000000</c:formatCode>
                <c:ptCount val="102"/>
                <c:pt idx="0">
                  <c:v>4.4371789338017997E-3</c:v>
                </c:pt>
                <c:pt idx="1">
                  <c:v>-1.0140281681074725E-3</c:v>
                </c:pt>
                <c:pt idx="2">
                  <c:v>1.5742144218309218E-2</c:v>
                </c:pt>
                <c:pt idx="3">
                  <c:v>8.4546247355834048E-2</c:v>
                </c:pt>
                <c:pt idx="4">
                  <c:v>4.6242061519379263E-3</c:v>
                </c:pt>
                <c:pt idx="5">
                  <c:v>-1.1706065278009881E-3</c:v>
                </c:pt>
                <c:pt idx="6">
                  <c:v>-1.9735886402911795E-3</c:v>
                </c:pt>
                <c:pt idx="7">
                  <c:v>-2.4877222833286083E-4</c:v>
                </c:pt>
                <c:pt idx="8">
                  <c:v>-3.7589388070946583E-3</c:v>
                </c:pt>
                <c:pt idx="9">
                  <c:v>-3.955245486826664E-2</c:v>
                </c:pt>
                <c:pt idx="10">
                  <c:v>-3.1407523618329769E-3</c:v>
                </c:pt>
                <c:pt idx="11">
                  <c:v>1.0898405183863424E-3</c:v>
                </c:pt>
                <c:pt idx="12">
                  <c:v>-1.0772730316098933E-2</c:v>
                </c:pt>
                <c:pt idx="13">
                  <c:v>3.5846993500491475E-2</c:v>
                </c:pt>
                <c:pt idx="14">
                  <c:v>2.7992890907535539E-4</c:v>
                </c:pt>
                <c:pt idx="15">
                  <c:v>-1.4759190375148723E-2</c:v>
                </c:pt>
                <c:pt idx="16">
                  <c:v>3.9613278610239888E-4</c:v>
                </c:pt>
                <c:pt idx="17">
                  <c:v>1.7661050637309827E-3</c:v>
                </c:pt>
                <c:pt idx="18">
                  <c:v>-2.465585051996122E-3</c:v>
                </c:pt>
                <c:pt idx="19">
                  <c:v>-4.001431237968589E-3</c:v>
                </c:pt>
                <c:pt idx="20">
                  <c:v>5.7295101139054339E-5</c:v>
                </c:pt>
                <c:pt idx="21">
                  <c:v>-4.4269301713666387E-3</c:v>
                </c:pt>
                <c:pt idx="22">
                  <c:v>-6.1558055215282792E-3</c:v>
                </c:pt>
                <c:pt idx="23">
                  <c:v>-5.0565378133708982E-3</c:v>
                </c:pt>
                <c:pt idx="24">
                  <c:v>-1.0798457205667411E-3</c:v>
                </c:pt>
                <c:pt idx="25">
                  <c:v>2.8789177966525692E-2</c:v>
                </c:pt>
                <c:pt idx="26">
                  <c:v>-1.6821393503497539E-2</c:v>
                </c:pt>
                <c:pt idx="27">
                  <c:v>-3.9717059887824924E-3</c:v>
                </c:pt>
                <c:pt idx="28">
                  <c:v>-9.068523002650597E-3</c:v>
                </c:pt>
                <c:pt idx="29">
                  <c:v>-1.4310193677644634E-2</c:v>
                </c:pt>
                <c:pt idx="30">
                  <c:v>-4.3865034501000544E-3</c:v>
                </c:pt>
                <c:pt idx="31">
                  <c:v>-1.9013329360437314E-2</c:v>
                </c:pt>
                <c:pt idx="32">
                  <c:v>-2.8601218610648793E-3</c:v>
                </c:pt>
                <c:pt idx="33">
                  <c:v>-1.7754386170039549E-2</c:v>
                </c:pt>
                <c:pt idx="34">
                  <c:v>-4.6053304954183361E-3</c:v>
                </c:pt>
                <c:pt idx="35">
                  <c:v>-7.1448877234074892E-3</c:v>
                </c:pt>
                <c:pt idx="36">
                  <c:v>-6.5945526900073048E-3</c:v>
                </c:pt>
                <c:pt idx="37">
                  <c:v>2.8455807938020161E-2</c:v>
                </c:pt>
                <c:pt idx="38">
                  <c:v>-5.6153324047163444E-3</c:v>
                </c:pt>
                <c:pt idx="39">
                  <c:v>-5.1873313274328758E-3</c:v>
                </c:pt>
                <c:pt idx="40">
                  <c:v>-4.8013809299560783E-3</c:v>
                </c:pt>
                <c:pt idx="41">
                  <c:v>-2.4326077790762568E-2</c:v>
                </c:pt>
                <c:pt idx="42">
                  <c:v>-8.623537748486676E-4</c:v>
                </c:pt>
                <c:pt idx="43">
                  <c:v>2.7222863660054664E-3</c:v>
                </c:pt>
                <c:pt idx="44">
                  <c:v>-3.4863547629448988E-4</c:v>
                </c:pt>
                <c:pt idx="45">
                  <c:v>-1.3671755671808672E-2</c:v>
                </c:pt>
                <c:pt idx="46">
                  <c:v>3.3601175235942193E-3</c:v>
                </c:pt>
                <c:pt idx="47">
                  <c:v>-3.3198868747028598E-3</c:v>
                </c:pt>
                <c:pt idx="48">
                  <c:v>2.7169600191982557E-2</c:v>
                </c:pt>
                <c:pt idx="49">
                  <c:v>1.0439108638221395E-2</c:v>
                </c:pt>
                <c:pt idx="50">
                  <c:v>3.5727117068105052E-3</c:v>
                </c:pt>
                <c:pt idx="51">
                  <c:v>3.5078801656887038E-3</c:v>
                </c:pt>
                <c:pt idx="52">
                  <c:v>-3.64807240263465E-3</c:v>
                </c:pt>
                <c:pt idx="53">
                  <c:v>-3.8606584494353946E-3</c:v>
                </c:pt>
                <c:pt idx="54">
                  <c:v>-4.1239027558916952E-3</c:v>
                </c:pt>
                <c:pt idx="55">
                  <c:v>-8.05548746996676E-3</c:v>
                </c:pt>
                <c:pt idx="56">
                  <c:v>-8.4486025280274824E-3</c:v>
                </c:pt>
                <c:pt idx="57">
                  <c:v>-1.5690260560519143E-3</c:v>
                </c:pt>
                <c:pt idx="58">
                  <c:v>-5.6989820112169909E-3</c:v>
                </c:pt>
                <c:pt idx="59">
                  <c:v>2.6682936249898148E-2</c:v>
                </c:pt>
                <c:pt idx="60">
                  <c:v>6.5279855286926036E-4</c:v>
                </c:pt>
                <c:pt idx="61">
                  <c:v>-3.68294462838481E-3</c:v>
                </c:pt>
                <c:pt idx="62">
                  <c:v>3.2828541441773051E-2</c:v>
                </c:pt>
                <c:pt idx="63">
                  <c:v>-1.2659628664160039E-3</c:v>
                </c:pt>
                <c:pt idx="64">
                  <c:v>-2.1363182390084834E-2</c:v>
                </c:pt>
                <c:pt idx="65">
                  <c:v>1.0205381874404118E-3</c:v>
                </c:pt>
                <c:pt idx="66">
                  <c:v>-2.3352238868190156E-2</c:v>
                </c:pt>
                <c:pt idx="67">
                  <c:v>3.1739938549244506E-3</c:v>
                </c:pt>
                <c:pt idx="68">
                  <c:v>1.3937034424874373E-2</c:v>
                </c:pt>
                <c:pt idx="69">
                  <c:v>9.1206797105245485E-3</c:v>
                </c:pt>
                <c:pt idx="70">
                  <c:v>-3.8024465193200463E-3</c:v>
                </c:pt>
                <c:pt idx="71">
                  <c:v>-9.3106368954076757E-4</c:v>
                </c:pt>
                <c:pt idx="72">
                  <c:v>-2.1159721951393706E-3</c:v>
                </c:pt>
                <c:pt idx="73">
                  <c:v>7.0668400835804945E-4</c:v>
                </c:pt>
                <c:pt idx="74">
                  <c:v>-8.8076108471941694E-3</c:v>
                </c:pt>
                <c:pt idx="75">
                  <c:v>-1.0226868678103074E-2</c:v>
                </c:pt>
                <c:pt idx="76">
                  <c:v>-3.2947977852123778E-2</c:v>
                </c:pt>
                <c:pt idx="77">
                  <c:v>-6.4320578218968194E-4</c:v>
                </c:pt>
                <c:pt idx="78">
                  <c:v>6.2363706324117807E-3</c:v>
                </c:pt>
                <c:pt idx="79">
                  <c:v>-8.0266716383823322E-3</c:v>
                </c:pt>
                <c:pt idx="80">
                  <c:v>3.1174867157410802E-3</c:v>
                </c:pt>
                <c:pt idx="81">
                  <c:v>-2.8512951696946232E-3</c:v>
                </c:pt>
                <c:pt idx="82">
                  <c:v>4.0282366446162676E-3</c:v>
                </c:pt>
                <c:pt idx="83">
                  <c:v>2.2497180000917716E-3</c:v>
                </c:pt>
                <c:pt idx="84">
                  <c:v>4.7719865782194226E-3</c:v>
                </c:pt>
                <c:pt idx="85">
                  <c:v>1.1651448840743761E-2</c:v>
                </c:pt>
                <c:pt idx="86">
                  <c:v>9.7588490396840477E-3</c:v>
                </c:pt>
                <c:pt idx="87">
                  <c:v>-5.6342751173898975E-3</c:v>
                </c:pt>
                <c:pt idx="88">
                  <c:v>-3.0794074601253829E-2</c:v>
                </c:pt>
                <c:pt idx="89">
                  <c:v>-9.2510978232018815E-4</c:v>
                </c:pt>
                <c:pt idx="90">
                  <c:v>1.3985351042498095E-3</c:v>
                </c:pt>
                <c:pt idx="91">
                  <c:v>8.2783884535775343E-3</c:v>
                </c:pt>
                <c:pt idx="92">
                  <c:v>-3.1579719562174979E-2</c:v>
                </c:pt>
                <c:pt idx="93">
                  <c:v>1.746048276913692E-2</c:v>
                </c:pt>
                <c:pt idx="94">
                  <c:v>3.8007846741777485E-2</c:v>
                </c:pt>
                <c:pt idx="95">
                  <c:v>3.3108656706404282E-3</c:v>
                </c:pt>
                <c:pt idx="96">
                  <c:v>1.4896008920759929E-2</c:v>
                </c:pt>
                <c:pt idx="97">
                  <c:v>1.2341798004951166E-2</c:v>
                </c:pt>
                <c:pt idx="98">
                  <c:v>9.6974244076255545E-3</c:v>
                </c:pt>
                <c:pt idx="99">
                  <c:v>2.1349952944686557E-2</c:v>
                </c:pt>
                <c:pt idx="100">
                  <c:v>8.9985039524234089E-3</c:v>
                </c:pt>
                <c:pt idx="101">
                  <c:v>-3.3883641043245927E-2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3-4B2A-95C7-5FFD26EA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77775"/>
        <c:axId val="897279855"/>
      </c:scatterChart>
      <c:valAx>
        <c:axId val="897277775"/>
        <c:scaling>
          <c:orientation val="minMax"/>
          <c:max val="405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79855"/>
        <c:crossesAt val="-100"/>
        <c:crossBetween val="midCat"/>
      </c:valAx>
      <c:valAx>
        <c:axId val="897279855"/>
        <c:scaling>
          <c:orientation val="minMax"/>
          <c:max val="5.000000000000001E-2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7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68963544611277E-2"/>
          <c:y val="0.20518750594976706"/>
          <c:w val="0.88581602004639148"/>
          <c:h val="0.70609647681663668"/>
        </c:manualLayout>
      </c:layout>
      <c:scatterChart>
        <c:scatterStyle val="lineMarker"/>
        <c:varyColors val="0"/>
        <c:ser>
          <c:idx val="0"/>
          <c:order val="0"/>
          <c:tx>
            <c:v>ln(θ-θa)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Água!$H$5:$H$583</c:f>
                <c:numCache>
                  <c:formatCode>General</c:formatCode>
                  <c:ptCount val="579"/>
                  <c:pt idx="0">
                    <c:v>2.49076324587338E-4</c:v>
                  </c:pt>
                  <c:pt idx="1">
                    <c:v>2.4170766253592811E-4</c:v>
                  </c:pt>
                  <c:pt idx="2">
                    <c:v>2.3463329643471918E-4</c:v>
                  </c:pt>
                  <c:pt idx="3">
                    <c:v>2.3311711168396993E-4</c:v>
                  </c:pt>
                  <c:pt idx="4">
                    <c:v>2.2724329152185133E-4</c:v>
                  </c:pt>
                  <c:pt idx="5">
                    <c:v>2.2511621038449181E-4</c:v>
                  </c:pt>
                  <c:pt idx="6">
                    <c:v>2.2064139335976711E-4</c:v>
                  </c:pt>
                  <c:pt idx="7">
                    <c:v>2.1830481075382947E-4</c:v>
                  </c:pt>
                  <c:pt idx="8">
                    <c:v>2.1377699069337013E-4</c:v>
                  </c:pt>
                  <c:pt idx="9">
                    <c:v>2.1127302135101299E-4</c:v>
                  </c:pt>
                  <c:pt idx="10">
                    <c:v>2.0762515984877204E-4</c:v>
                  </c:pt>
                  <c:pt idx="11">
                    <c:v>2.0468010354823531E-4</c:v>
                  </c:pt>
                  <c:pt idx="12">
                    <c:v>2.0097420124935472E-4</c:v>
                  </c:pt>
                  <c:pt idx="13">
                    <c:v>1.9903376431598834E-4</c:v>
                  </c:pt>
                  <c:pt idx="14">
                    <c:v>1.9659330432994965E-4</c:v>
                  </c:pt>
                  <c:pt idx="15">
                    <c:v>1.942119533190427E-4</c:v>
                  </c:pt>
                  <c:pt idx="16">
                    <c:v>1.9137863520132548E-4</c:v>
                  </c:pt>
                  <c:pt idx="17">
                    <c:v>1.8813492697558241E-4</c:v>
                  </c:pt>
                  <c:pt idx="18">
                    <c:v>1.8547490225894969E-4</c:v>
                  </c:pt>
                  <c:pt idx="19">
                    <c:v>1.8335384986639748E-4</c:v>
                  </c:pt>
                  <c:pt idx="20">
                    <c:v>1.8128074888601323E-4</c:v>
                  </c:pt>
                  <c:pt idx="21">
                    <c:v>1.7880977097919665E-4</c:v>
                  </c:pt>
                  <c:pt idx="22">
                    <c:v>1.7597497420057028E-4</c:v>
                  </c:pt>
                  <c:pt idx="23">
                    <c:v>1.7343687518003685E-4</c:v>
                  </c:pt>
                  <c:pt idx="24">
                    <c:v>1.7178509999570891E-4</c:v>
                  </c:pt>
                  <c:pt idx="25">
                    <c:v>1.693655929560033E-4</c:v>
                  </c:pt>
                  <c:pt idx="26">
                    <c:v>1.6896893520352923E-4</c:v>
                  </c:pt>
                  <c:pt idx="27">
                    <c:v>1.6682020715585357E-4</c:v>
                  </c:pt>
                  <c:pt idx="28">
                    <c:v>1.6397668751714272E-4</c:v>
                  </c:pt>
                  <c:pt idx="29">
                    <c:v>1.6104853093016627E-4</c:v>
                  </c:pt>
                  <c:pt idx="30">
                    <c:v>1.6397668751714272E-4</c:v>
                  </c:pt>
                  <c:pt idx="31">
                    <c:v>1.5857085659450986E-4</c:v>
                  </c:pt>
                  <c:pt idx="32">
                    <c:v>1.6051110100135955E-4</c:v>
                  </c:pt>
                  <c:pt idx="33">
                    <c:v>1.551607356346657E-4</c:v>
                  </c:pt>
                  <c:pt idx="34">
                    <c:v>1.5302172072598948E-4</c:v>
                  </c:pt>
                  <c:pt idx="35">
                    <c:v>1.5189418177887965E-4</c:v>
                  </c:pt>
                  <c:pt idx="36">
                    <c:v>1.5031195722988352E-4</c:v>
                  </c:pt>
                  <c:pt idx="37">
                    <c:v>1.4860915184570125E-4</c:v>
                  </c:pt>
                  <c:pt idx="38">
                    <c:v>1.4694448685181321E-4</c:v>
                  </c:pt>
                  <c:pt idx="39">
                    <c:v>1.453166950097038E-4</c:v>
                  </c:pt>
                  <c:pt idx="40">
                    <c:v>1.4546318991219377E-4</c:v>
                  </c:pt>
                  <c:pt idx="41">
                    <c:v>1.4473368461069902E-4</c:v>
                  </c:pt>
                  <c:pt idx="42">
                    <c:v>1.4343884002908765E-4</c:v>
                  </c:pt>
                  <c:pt idx="43">
                    <c:v>1.4315424182231959E-4</c:v>
                  </c:pt>
                  <c:pt idx="44">
                    <c:v>1.4258841637322195E-4</c:v>
                  </c:pt>
                  <c:pt idx="45">
                    <c:v>1.4216698037363608E-4</c:v>
                  </c:pt>
                  <c:pt idx="46">
                    <c:v>1.417480245920716E-4</c:v>
                  </c:pt>
                  <c:pt idx="47">
                    <c:v>1.4188740188738862E-4</c:v>
                  </c:pt>
                  <c:pt idx="48">
                    <c:v>1.4077998025834769E-4</c:v>
                  </c:pt>
                  <c:pt idx="49">
                    <c:v>1.4023273923362219E-4</c:v>
                  </c:pt>
                  <c:pt idx="50">
                    <c:v>1.4119322847491329E-4</c:v>
                  </c:pt>
                  <c:pt idx="51">
                    <c:v>1.4119322847491329E-4</c:v>
                  </c:pt>
                  <c:pt idx="52">
                    <c:v>1.4105520375286623E-4</c:v>
                  </c:pt>
                  <c:pt idx="53">
                    <c:v>1.3769034401643266E-4</c:v>
                  </c:pt>
                  <c:pt idx="54">
                    <c:v>1.4133151995857022E-4</c:v>
                  </c:pt>
                  <c:pt idx="55">
                    <c:v>1.4064277266788932E-4</c:v>
                  </c:pt>
                  <c:pt idx="56">
                    <c:v>1.410552073603798E-4</c:v>
                  </c:pt>
                  <c:pt idx="57">
                    <c:v>1.3982507197386073E-4</c:v>
                  </c:pt>
                  <c:pt idx="58">
                    <c:v>1.4174801730981368E-4</c:v>
                  </c:pt>
                  <c:pt idx="59">
                    <c:v>1.4064276549687285E-4</c:v>
                  </c:pt>
                  <c:pt idx="60">
                    <c:v>1.4105521457351663E-4</c:v>
                  </c:pt>
                  <c:pt idx="61">
                    <c:v>1.4077997666489848E-4</c:v>
                  </c:pt>
                  <c:pt idx="62">
                    <c:v>1.4105521457351663E-4</c:v>
                  </c:pt>
                  <c:pt idx="63">
                    <c:v>1.4119322847491329E-4</c:v>
                  </c:pt>
                  <c:pt idx="64">
                    <c:v>1.4105521457351663E-4</c:v>
                  </c:pt>
                  <c:pt idx="65">
                    <c:v>1.4133151995857022E-4</c:v>
                  </c:pt>
                  <c:pt idx="66">
                    <c:v>1.4258841637322195E-4</c:v>
                  </c:pt>
                  <c:pt idx="67">
                    <c:v>1.4119322847491329E-4</c:v>
                  </c:pt>
                  <c:pt idx="68">
                    <c:v>1.4147008623343127E-4</c:v>
                  </c:pt>
                  <c:pt idx="69">
                    <c:v>1.4077997666489848E-4</c:v>
                  </c:pt>
                  <c:pt idx="70">
                    <c:v>1.4216698403632087E-4</c:v>
                  </c:pt>
                  <c:pt idx="71">
                    <c:v>1.4188739823718248E-4</c:v>
                  </c:pt>
                  <c:pt idx="72">
                    <c:v>1.4216698403632087E-4</c:v>
                  </c:pt>
                  <c:pt idx="73">
                    <c:v>1.4133152357833311E-4</c:v>
                  </c:pt>
                  <c:pt idx="74">
                    <c:v>1.4160891358135099E-4</c:v>
                  </c:pt>
                  <c:pt idx="75">
                    <c:v>1.418873945888896E-4</c:v>
                  </c:pt>
                  <c:pt idx="76">
                    <c:v>1.421669767109515E-4</c:v>
                  </c:pt>
                  <c:pt idx="77">
                    <c:v>1.427294520624159E-4</c:v>
                  </c:pt>
                  <c:pt idx="78">
                    <c:v>1.430123695118262E-4</c:v>
                  </c:pt>
                  <c:pt idx="79">
                    <c:v>1.4230718686142525E-4</c:v>
                  </c:pt>
                  <c:pt idx="80">
                    <c:v>1.4216698403632087E-4</c:v>
                  </c:pt>
                  <c:pt idx="81">
                    <c:v>1.4202704988751689E-4</c:v>
                  </c:pt>
                  <c:pt idx="82">
                    <c:v>1.4258842374401839E-4</c:v>
                  </c:pt>
                  <c:pt idx="83">
                    <c:v>1.4188739458888966E-4</c:v>
                  </c:pt>
                  <c:pt idx="84">
                    <c:v>1.427294520624159E-4</c:v>
                  </c:pt>
                  <c:pt idx="85">
                    <c:v>1.4244765913486401E-4</c:v>
                  </c:pt>
                  <c:pt idx="86">
                    <c:v>1.420270425746442E-4</c:v>
                  </c:pt>
                  <c:pt idx="87">
                    <c:v>1.427294594458647E-4</c:v>
                  </c:pt>
                  <c:pt idx="88">
                    <c:v>1.4230718686142525E-4</c:v>
                  </c:pt>
                  <c:pt idx="89">
                    <c:v>1.418873945888896E-4</c:v>
                  </c:pt>
                  <c:pt idx="90">
                    <c:v>1.3888304115528734E-4</c:v>
                  </c:pt>
                  <c:pt idx="91">
                    <c:v>1.4147007535093771E-4</c:v>
                  </c:pt>
                  <c:pt idx="92">
                    <c:v>1.4358156763883873E-4</c:v>
                  </c:pt>
                  <c:pt idx="93">
                    <c:v>1.4605210420511866E-4</c:v>
                  </c:pt>
                  <c:pt idx="94">
                    <c:v>1.4649694045134058E-4</c:v>
                  </c:pt>
                  <c:pt idx="95">
                    <c:v>1.4487899059167496E-4</c:v>
                  </c:pt>
                  <c:pt idx="96">
                    <c:v>1.442994838147316E-4</c:v>
                  </c:pt>
                  <c:pt idx="97">
                    <c:v>1.440114635698738E-4</c:v>
                  </c:pt>
                  <c:pt idx="98">
                    <c:v>1.4188739093868384E-4</c:v>
                  </c:pt>
                  <c:pt idx="99">
                    <c:v>1.4119323570027856E-4</c:v>
                  </c:pt>
                  <c:pt idx="100">
                    <c:v>1.410552073603798E-4</c:v>
                  </c:pt>
                  <c:pt idx="101">
                    <c:v>1.3742808256080654E-4</c:v>
                  </c:pt>
                  <c:pt idx="102">
                    <c:v>1.4091745942144333E-4</c:v>
                  </c:pt>
                  <c:pt idx="103">
                    <c:v>1.40642776252458E-4</c:v>
                  </c:pt>
                  <c:pt idx="104">
                    <c:v>1.4133151271714683E-4</c:v>
                  </c:pt>
                  <c:pt idx="105">
                    <c:v>1.4009658864562945E-4</c:v>
                  </c:pt>
                  <c:pt idx="106">
                    <c:v>1.4009658864562945E-4</c:v>
                  </c:pt>
                  <c:pt idx="107">
                    <c:v>1.3928521890626522E-4</c:v>
                  </c:pt>
                  <c:pt idx="108">
                    <c:v>1.3955462335015064E-4</c:v>
                  </c:pt>
                  <c:pt idx="109">
                    <c:v>1.3755909000140909E-4</c:v>
                  </c:pt>
                  <c:pt idx="110">
                    <c:v>1.39689722065633E-4</c:v>
                  </c:pt>
                  <c:pt idx="111">
                    <c:v>1.3915089759058418E-4</c:v>
                  </c:pt>
                  <c:pt idx="112">
                    <c:v>1.3848318619841165E-4</c:v>
                  </c:pt>
                  <c:pt idx="113">
                    <c:v>1.3848318619841165E-4</c:v>
                  </c:pt>
                  <c:pt idx="114">
                    <c:v>1.3874949752612473E-4</c:v>
                  </c:pt>
                  <c:pt idx="115">
                    <c:v>1.3928521890626522E-4</c:v>
                  </c:pt>
                  <c:pt idx="116">
                    <c:v>1.3874949752612473E-4</c:v>
                  </c:pt>
                  <c:pt idx="117">
                    <c:v>1.3874949752612473E-4</c:v>
                  </c:pt>
                  <c:pt idx="118">
                    <c:v>1.3769034401643266E-4</c:v>
                  </c:pt>
                  <c:pt idx="119">
                    <c:v>1.3901683509394414E-4</c:v>
                  </c:pt>
                  <c:pt idx="120">
                    <c:v>1.3848318619841165E-4</c:v>
                  </c:pt>
                  <c:pt idx="121">
                    <c:v>1.3848318619841165E-4</c:v>
                  </c:pt>
                  <c:pt idx="122">
                    <c:v>1.3782185907681166E-4</c:v>
                  </c:pt>
                  <c:pt idx="123">
                    <c:v>1.3769034745388521E-4</c:v>
                  </c:pt>
                  <c:pt idx="124">
                    <c:v>1.3861621395125042E-4</c:v>
                  </c:pt>
                  <c:pt idx="125">
                    <c:v>1.3848317924592798E-4</c:v>
                  </c:pt>
                  <c:pt idx="126">
                    <c:v>1.3901684209827842E-4</c:v>
                  </c:pt>
                  <c:pt idx="127">
                    <c:v>1.3861622091892426E-4</c:v>
                  </c:pt>
                  <c:pt idx="128">
                    <c:v>1.3835040659080709E-4</c:v>
                  </c:pt>
                  <c:pt idx="129">
                    <c:v>1.3928521890626522E-4</c:v>
                  </c:pt>
                  <c:pt idx="130">
                    <c:v>1.3808562360264511E-4</c:v>
                  </c:pt>
                  <c:pt idx="131">
                    <c:v>1.4009658153206703E-4</c:v>
                  </c:pt>
                  <c:pt idx="132">
                    <c:v>1.3848319315089595E-4</c:v>
                  </c:pt>
                  <c:pt idx="133">
                    <c:v>1.3848318619841165E-4</c:v>
                  </c:pt>
                  <c:pt idx="134">
                    <c:v>1.3996069862771859E-4</c:v>
                  </c:pt>
                  <c:pt idx="135">
                    <c:v>1.3821789521110235E-4</c:v>
                  </c:pt>
                  <c:pt idx="136">
                    <c:v>1.3385851205873463E-4</c:v>
                  </c:pt>
                  <c:pt idx="137">
                    <c:v>1.4091747021908365E-4</c:v>
                  </c:pt>
                  <c:pt idx="138">
                    <c:v>1.3808563051345588E-4</c:v>
                  </c:pt>
                  <c:pt idx="139">
                    <c:v>1.3928521187301702E-4</c:v>
                  </c:pt>
                  <c:pt idx="140">
                    <c:v>1.3821789521110235E-4</c:v>
                  </c:pt>
                  <c:pt idx="141">
                    <c:v>1.3795361181021784E-4</c:v>
                  </c:pt>
                  <c:pt idx="142">
                    <c:v>1.3795361181021784E-4</c:v>
                  </c:pt>
                  <c:pt idx="143">
                    <c:v>1.3888304814797871E-4</c:v>
                  </c:pt>
                  <c:pt idx="144">
                    <c:v>1.3755909000320727E-4</c:v>
                  </c:pt>
                  <c:pt idx="145">
                    <c:v>1.3915090109950924E-4</c:v>
                  </c:pt>
                  <c:pt idx="146">
                    <c:v>1.3848319315089595E-4</c:v>
                  </c:pt>
                  <c:pt idx="147">
                    <c:v>1.3808563396886151E-4</c:v>
                  </c:pt>
                  <c:pt idx="148">
                    <c:v>1.3795362215843175E-4</c:v>
                  </c:pt>
                  <c:pt idx="149">
                    <c:v>1.3848318967374251E-4</c:v>
                  </c:pt>
                  <c:pt idx="150">
                    <c:v>1.3821789174725879E-4</c:v>
                  </c:pt>
                  <c:pt idx="151">
                    <c:v>1.3888304814797871E-4</c:v>
                  </c:pt>
                  <c:pt idx="152">
                    <c:v>1.3835041005947677E-4</c:v>
                  </c:pt>
                  <c:pt idx="153">
                    <c:v>1.3874950450537484E-4</c:v>
                  </c:pt>
                  <c:pt idx="154">
                    <c:v>1.3848318967374251E-4</c:v>
                  </c:pt>
                  <c:pt idx="155">
                    <c:v>1.3821789867313067E-4</c:v>
                  </c:pt>
                  <c:pt idx="156">
                    <c:v>1.3795361871143827E-4</c:v>
                  </c:pt>
                  <c:pt idx="157">
                    <c:v>1.3821789867313067E-4</c:v>
                  </c:pt>
                  <c:pt idx="158">
                    <c:v>1.3742807571565603E-4</c:v>
                  </c:pt>
                  <c:pt idx="159">
                    <c:v>1.3848318967374251E-4</c:v>
                  </c:pt>
                  <c:pt idx="160">
                    <c:v>1.3808563051345588E-4</c:v>
                  </c:pt>
                  <c:pt idx="161">
                    <c:v>1.4009658508884812E-4</c:v>
                  </c:pt>
                  <c:pt idx="162">
                    <c:v>1.3901684560228231E-4</c:v>
                  </c:pt>
                  <c:pt idx="163">
                    <c:v>1.3782184874835601E-4</c:v>
                  </c:pt>
                  <c:pt idx="164">
                    <c:v>1.3861621046923965E-4</c:v>
                  </c:pt>
                  <c:pt idx="165">
                    <c:v>1.3821789867313067E-4</c:v>
                  </c:pt>
                  <c:pt idx="166">
                    <c:v>1.3821789867313067E-4</c:v>
                  </c:pt>
                  <c:pt idx="167">
                    <c:v>1.3821788828523085E-4</c:v>
                  </c:pt>
                  <c:pt idx="168">
                    <c:v>1.3703654297815703E-4</c:v>
                  </c:pt>
                  <c:pt idx="169">
                    <c:v>1.3821789521110235E-4</c:v>
                  </c:pt>
                  <c:pt idx="170">
                    <c:v>1.3835041352814662E-4</c:v>
                  </c:pt>
                  <c:pt idx="171">
                    <c:v>1.3821788828523085E-4</c:v>
                  </c:pt>
                  <c:pt idx="172">
                    <c:v>1.3861622091892426E-4</c:v>
                  </c:pt>
                  <c:pt idx="173">
                    <c:v>1.3821789521110235E-4</c:v>
                  </c:pt>
                  <c:pt idx="174">
                    <c:v>1.3835041005947677E-4</c:v>
                  </c:pt>
                  <c:pt idx="175">
                    <c:v>1.3835041352814662E-4</c:v>
                  </c:pt>
                  <c:pt idx="176">
                    <c:v>1.3808563051345588E-4</c:v>
                  </c:pt>
                  <c:pt idx="177">
                    <c:v>1.3769035088953633E-4</c:v>
                  </c:pt>
                  <c:pt idx="178">
                    <c:v>1.3769033714513128E-4</c:v>
                  </c:pt>
                  <c:pt idx="179">
                    <c:v>1.3835041005947677E-4</c:v>
                  </c:pt>
                  <c:pt idx="180">
                    <c:v>1.378218590750066E-4</c:v>
                  </c:pt>
                  <c:pt idx="181">
                    <c:v>1.3915090109950921E-4</c:v>
                  </c:pt>
                  <c:pt idx="182">
                    <c:v>1.3536537107847034E-4</c:v>
                  </c:pt>
                  <c:pt idx="183">
                    <c:v>1.3782185219057269E-4</c:v>
                  </c:pt>
                  <c:pt idx="184">
                    <c:v>1.39285208357315E-4</c:v>
                  </c:pt>
                  <c:pt idx="185">
                    <c:v>1.3821788828523079E-4</c:v>
                  </c:pt>
                  <c:pt idx="186">
                    <c:v>1.3874950101483498E-4</c:v>
                  </c:pt>
                  <c:pt idx="187">
                    <c:v>1.4119323208949027E-4</c:v>
                  </c:pt>
                  <c:pt idx="188">
                    <c:v>1.4444391883307363E-4</c:v>
                  </c:pt>
                  <c:pt idx="189">
                    <c:v>1.4473368081257661E-4</c:v>
                  </c:pt>
                  <c:pt idx="190">
                    <c:v>1.4620008248460164E-4</c:v>
                  </c:pt>
                  <c:pt idx="191">
                    <c:v>1.4754548513690006E-4</c:v>
                  </c:pt>
                  <c:pt idx="192">
                    <c:v>1.4922387259201018E-4</c:v>
                  </c:pt>
                  <c:pt idx="193">
                    <c:v>1.5078316253149129E-4</c:v>
                  </c:pt>
                  <c:pt idx="194">
                    <c:v>1.5141603038217296E-4</c:v>
                  </c:pt>
                  <c:pt idx="195">
                    <c:v>1.535100833566317E-4</c:v>
                  </c:pt>
                  <c:pt idx="196">
                    <c:v>1.5466182680881543E-4</c:v>
                  </c:pt>
                  <c:pt idx="197">
                    <c:v>1.5616826785712405E-4</c:v>
                  </c:pt>
                  <c:pt idx="198">
                    <c:v>1.5753218800219923E-4</c:v>
                  </c:pt>
                  <c:pt idx="199">
                    <c:v>1.5753217900783161E-4</c:v>
                  </c:pt>
                  <c:pt idx="200">
                    <c:v>1.6068984688706779E-4</c:v>
                  </c:pt>
                  <c:pt idx="201">
                    <c:v>1.6249940974948389E-4</c:v>
                  </c:pt>
                  <c:pt idx="202">
                    <c:v>1.6379055874558851E-4</c:v>
                  </c:pt>
                  <c:pt idx="203">
                    <c:v>1.6529149893809104E-4</c:v>
                  </c:pt>
                  <c:pt idx="204">
                    <c:v>1.6548105163906473E-4</c:v>
                  </c:pt>
                  <c:pt idx="205">
                    <c:v>1.6877131257281967E-4</c:v>
                  </c:pt>
                  <c:pt idx="206">
                    <c:v>1.7097096014179669E-4</c:v>
                  </c:pt>
                  <c:pt idx="207">
                    <c:v>1.7036538574972355E-4</c:v>
                  </c:pt>
                  <c:pt idx="208">
                    <c:v>1.7219508984499241E-4</c:v>
                  </c:pt>
                  <c:pt idx="209">
                    <c:v>1.7322867502534794E-4</c:v>
                  </c:pt>
                  <c:pt idx="210">
                    <c:v>1.753335049667608E-4</c:v>
                  </c:pt>
                  <c:pt idx="211">
                    <c:v>1.7683759985742976E-4</c:v>
                  </c:pt>
                  <c:pt idx="212">
                    <c:v>1.7903162307380068E-4</c:v>
                  </c:pt>
                  <c:pt idx="213">
                    <c:v>1.8037434768959981E-4</c:v>
                  </c:pt>
                  <c:pt idx="214">
                    <c:v>1.8128075484446075E-4</c:v>
                  </c:pt>
                  <c:pt idx="215">
                    <c:v>1.8288908496996449E-4</c:v>
                  </c:pt>
                  <c:pt idx="216">
                    <c:v>1.8429053310285349E-4</c:v>
                  </c:pt>
                  <c:pt idx="217">
                    <c:v>1.845261842120502E-4</c:v>
                  </c:pt>
                  <c:pt idx="218">
                    <c:v>1.849993238343079E-4</c:v>
                  </c:pt>
                  <c:pt idx="219">
                    <c:v>1.89121208351847E-4</c:v>
                  </c:pt>
                  <c:pt idx="220">
                    <c:v>1.906201866330708E-4</c:v>
                  </c:pt>
                  <c:pt idx="221">
                    <c:v>1.9395090454047467E-4</c:v>
                  </c:pt>
                  <c:pt idx="222">
                    <c:v>1.939509113573553E-4</c:v>
                  </c:pt>
                  <c:pt idx="223">
                    <c:v>1.9317198576412103E-4</c:v>
                  </c:pt>
                  <c:pt idx="224">
                    <c:v>1.9686149849628394E-4</c:v>
                  </c:pt>
                  <c:pt idx="225">
                    <c:v>1.9848622837584411E-4</c:v>
                  </c:pt>
                  <c:pt idx="226">
                    <c:v>2.0041595207468356E-4</c:v>
                  </c:pt>
                  <c:pt idx="227">
                    <c:v>2.0181746386638771E-4</c:v>
                  </c:pt>
                  <c:pt idx="228">
                    <c:v>2.02952861364632E-4</c:v>
                  </c:pt>
                  <c:pt idx="229">
                    <c:v>2.0381281554753217E-4</c:v>
                  </c:pt>
                  <c:pt idx="230">
                    <c:v>2.0732684281529195E-4</c:v>
                  </c:pt>
                  <c:pt idx="231">
                    <c:v>2.0852526840066876E-4</c:v>
                  </c:pt>
                  <c:pt idx="232">
                    <c:v>2.1096413748737593E-4</c:v>
                  </c:pt>
                  <c:pt idx="233">
                    <c:v>2.1220510758753776E-4</c:v>
                  </c:pt>
                  <c:pt idx="234">
                    <c:v>2.1377701554307199E-4</c:v>
                  </c:pt>
                  <c:pt idx="235">
                    <c:v>2.1569429707172952E-4</c:v>
                  </c:pt>
                  <c:pt idx="236">
                    <c:v>2.179750482562253E-4</c:v>
                  </c:pt>
                  <c:pt idx="237">
                    <c:v>2.1930011210504754E-4</c:v>
                  </c:pt>
                  <c:pt idx="238">
                    <c:v>2.2165819109083598E-4</c:v>
                  </c:pt>
                  <c:pt idx="239">
                    <c:v>2.2064141983094395E-4</c:v>
                  </c:pt>
                  <c:pt idx="240">
                    <c:v>2.2406753295476083E-4</c:v>
                  </c:pt>
                  <c:pt idx="241">
                    <c:v>2.2652979048436254E-4</c:v>
                  </c:pt>
                  <c:pt idx="242">
                    <c:v>2.2796128254584463E-4</c:v>
                  </c:pt>
                  <c:pt idx="243">
                    <c:v>2.3051034651653632E-4</c:v>
                  </c:pt>
                  <c:pt idx="244">
                    <c:v>2.3236630949793245E-4</c:v>
                  </c:pt>
                  <c:pt idx="245">
                    <c:v>2.3311710183075352E-4</c:v>
                  </c:pt>
                  <c:pt idx="246">
                    <c:v>2.3616934283217215E-4</c:v>
                  </c:pt>
                  <c:pt idx="247">
                    <c:v>2.3772567444181123E-4</c:v>
                  </c:pt>
                  <c:pt idx="248">
                    <c:v>2.385115267911923E-4</c:v>
                  </c:pt>
                  <c:pt idx="249">
                    <c:v>2.4170766253592805E-4</c:v>
                  </c:pt>
                  <c:pt idx="250">
                    <c:v>2.4130349401061841E-4</c:v>
                  </c:pt>
                  <c:pt idx="251">
                    <c:v>2.4457539673026514E-4</c:v>
                  </c:pt>
                  <c:pt idx="252">
                    <c:v>2.4708815615826559E-4</c:v>
                  </c:pt>
                  <c:pt idx="253">
                    <c:v>2.4922188529307235E-4</c:v>
                  </c:pt>
                  <c:pt idx="254">
                    <c:v>2.5183153675868757E-4</c:v>
                  </c:pt>
                  <c:pt idx="255">
                    <c:v>2.445753858903079E-4</c:v>
                  </c:pt>
                  <c:pt idx="256">
                    <c:v>2.5585013418026256E-4</c:v>
                  </c:pt>
                  <c:pt idx="257">
                    <c:v>2.5585012231784163E-4</c:v>
                  </c:pt>
                  <c:pt idx="258">
                    <c:v>2.5953144492590733E-4</c:v>
                  </c:pt>
                  <c:pt idx="259">
                    <c:v>2.604683727904035E-4</c:v>
                  </c:pt>
                  <c:pt idx="260">
                    <c:v>2.6236272029852079E-4</c:v>
                  </c:pt>
                  <c:pt idx="261">
                    <c:v>2.647696953289461E-4</c:v>
                  </c:pt>
                  <c:pt idx="262">
                    <c:v>2.6722126942612583E-4</c:v>
                  </c:pt>
                  <c:pt idx="263">
                    <c:v>2.7022375383848295E-4</c:v>
                  </c:pt>
                  <c:pt idx="264">
                    <c:v>2.7175042742663718E-4</c:v>
                  </c:pt>
                  <c:pt idx="265">
                    <c:v>2.7965015811975502E-4</c:v>
                  </c:pt>
                  <c:pt idx="266">
                    <c:v>2.7643579042220469E-4</c:v>
                  </c:pt>
                  <c:pt idx="267">
                    <c:v>2.8073829513098421E-4</c:v>
                  </c:pt>
                  <c:pt idx="268">
                    <c:v>2.8859895253194952E-4</c:v>
                  </c:pt>
                  <c:pt idx="269">
                    <c:v>2.8294015795940659E-4</c:v>
                  </c:pt>
                  <c:pt idx="270">
                    <c:v>2.8183493323722406E-4</c:v>
                  </c:pt>
                  <c:pt idx="271">
                    <c:v>2.8630847621717652E-4</c:v>
                  </c:pt>
                  <c:pt idx="272">
                    <c:v>2.9210421614550558E-4</c:v>
                  </c:pt>
                  <c:pt idx="273">
                    <c:v>2.9388896587764822E-4</c:v>
                  </c:pt>
                  <c:pt idx="274">
                    <c:v>2.9448874939396092E-4</c:v>
                  </c:pt>
                  <c:pt idx="275">
                    <c:v>2.9630283151493451E-4</c:v>
                  </c:pt>
                  <c:pt idx="276">
                    <c:v>3.0062392265283952E-4</c:v>
                  </c:pt>
                  <c:pt idx="277">
                    <c:v>2.9875669442524421E-4</c:v>
                  </c:pt>
                  <c:pt idx="278">
                    <c:v>3.0125152415028556E-4</c:v>
                  </c:pt>
                  <c:pt idx="279">
                    <c:v>3.0442930324348414E-4</c:v>
                  </c:pt>
                  <c:pt idx="280">
                    <c:v>3.063683253032957E-4</c:v>
                  </c:pt>
                  <c:pt idx="281">
                    <c:v>3.0767480495951752E-4</c:v>
                  </c:pt>
                  <c:pt idx="282">
                    <c:v>3.1924664398687638E-4</c:v>
                  </c:pt>
                  <c:pt idx="283">
                    <c:v>3.157538064100254E-4</c:v>
                  </c:pt>
                  <c:pt idx="284">
                    <c:v>3.1784026583575646E-4</c:v>
                  </c:pt>
                  <c:pt idx="285">
                    <c:v>3.1784024751904373E-4</c:v>
                  </c:pt>
                  <c:pt idx="286">
                    <c:v>3.2209705245501969E-4</c:v>
                  </c:pt>
                  <c:pt idx="287">
                    <c:v>3.2426847283932955E-4</c:v>
                  </c:pt>
                  <c:pt idx="288">
                    <c:v>3.2426851095955012E-4</c:v>
                  </c:pt>
                  <c:pt idx="289">
                    <c:v>3.2720969438758526E-4</c:v>
                  </c:pt>
                  <c:pt idx="290">
                    <c:v>3.2945085519316743E-4</c:v>
                  </c:pt>
                  <c:pt idx="291">
                    <c:v>3.324872999917771E-4</c:v>
                  </c:pt>
                  <c:pt idx="292">
                    <c:v>3.348015751170947E-4</c:v>
                  </c:pt>
                  <c:pt idx="293">
                    <c:v>3.4357018928465318E-4</c:v>
                  </c:pt>
                  <c:pt idx="294">
                    <c:v>3.3873117551016857E-4</c:v>
                  </c:pt>
                  <c:pt idx="295">
                    <c:v>3.4521405035677511E-4</c:v>
                  </c:pt>
                  <c:pt idx="296">
                    <c:v>3.4687373945213736E-4</c:v>
                  </c:pt>
                  <c:pt idx="297">
                    <c:v>3.4604193742356044E-4</c:v>
                  </c:pt>
                  <c:pt idx="298">
                    <c:v>3.4939344602390285E-4</c:v>
                  </c:pt>
                  <c:pt idx="299">
                    <c:v>3.5806322290764188E-4</c:v>
                  </c:pt>
                  <c:pt idx="300">
                    <c:v>3.5367518837496701E-4</c:v>
                  </c:pt>
                  <c:pt idx="301">
                    <c:v>3.5806322290764188E-4</c:v>
                  </c:pt>
                  <c:pt idx="302">
                    <c:v>3.5454418381270652E-4</c:v>
                  </c:pt>
                  <c:pt idx="303">
                    <c:v>3.3325516190604512E-4</c:v>
                  </c:pt>
                  <c:pt idx="304">
                    <c:v>3.634747782645951E-4</c:v>
                  </c:pt>
                  <c:pt idx="305">
                    <c:v>3.6811091710271826E-4</c:v>
                  </c:pt>
                  <c:pt idx="306">
                    <c:v>3.7094984192891989E-4</c:v>
                  </c:pt>
                  <c:pt idx="307">
                    <c:v>3.7286687749300655E-4</c:v>
                  </c:pt>
                  <c:pt idx="308">
                    <c:v>3.7676106330695699E-4</c:v>
                  </c:pt>
                  <c:pt idx="309">
                    <c:v>3.931865946447685E-4</c:v>
                  </c:pt>
                  <c:pt idx="310">
                    <c:v>3.8174468117502534E-4</c:v>
                  </c:pt>
                  <c:pt idx="311">
                    <c:v>3.8275725712812745E-4</c:v>
                  </c:pt>
                  <c:pt idx="312">
                    <c:v>3.8999859718513139E-4</c:v>
                  </c:pt>
                  <c:pt idx="313">
                    <c:v>3.7480385559347042E-4</c:v>
                  </c:pt>
                  <c:pt idx="314">
                    <c:v>3.9105549405495891E-4</c:v>
                  </c:pt>
                  <c:pt idx="315">
                    <c:v>3.9972154780133198E-4</c:v>
                  </c:pt>
                  <c:pt idx="316">
                    <c:v>3.9642714149523505E-4</c:v>
                  </c:pt>
                  <c:pt idx="317">
                    <c:v>3.9861732612158539E-4</c:v>
                  </c:pt>
                  <c:pt idx="318">
                    <c:v>4.0307116758592232E-4</c:v>
                  </c:pt>
                  <c:pt idx="319">
                    <c:v>4.0647743056803081E-4</c:v>
                  </c:pt>
                  <c:pt idx="320">
                    <c:v>4.0762566121395067E-4</c:v>
                  </c:pt>
                  <c:pt idx="321">
                    <c:v>4.1228425796629889E-4</c:v>
                  </c:pt>
                  <c:pt idx="322">
                    <c:v>4.1584864185375121E-4</c:v>
                  </c:pt>
                  <c:pt idx="323">
                    <c:v>4.182593359686743E-4</c:v>
                  </c:pt>
                  <c:pt idx="324">
                    <c:v>4.1947525844883237E-4</c:v>
                  </c:pt>
                  <c:pt idx="325">
                    <c:v>4.0994169441996731E-4</c:v>
                  </c:pt>
                  <c:pt idx="326">
                    <c:v>4.3203434560362165E-4</c:v>
                  </c:pt>
                  <c:pt idx="327">
                    <c:v>4.2946273661983796E-4</c:v>
                  </c:pt>
                  <c:pt idx="328">
                    <c:v>4.3463700602081718E-4</c:v>
                  </c:pt>
                  <c:pt idx="329">
                    <c:v>4.3993740743128305E-4</c:v>
                  </c:pt>
                  <c:pt idx="330">
                    <c:v>4.3860022421923534E-4</c:v>
                  </c:pt>
                  <c:pt idx="331">
                    <c:v>4.4813502950681068E-4</c:v>
                  </c:pt>
                  <c:pt idx="332">
                    <c:v>4.4399840102172231E-4</c:v>
                  </c:pt>
                  <c:pt idx="333">
                    <c:v>4.5377196943939622E-4</c:v>
                  </c:pt>
                  <c:pt idx="334">
                    <c:v>4.5093588397925944E-4</c:v>
                  </c:pt>
                  <c:pt idx="335">
                    <c:v>4.5520337584783728E-4</c:v>
                  </c:pt>
                  <c:pt idx="336">
                    <c:v>4.5809360474711943E-4</c:v>
                  </c:pt>
                  <c:pt idx="337">
                    <c:v>4.4536875361313253E-4</c:v>
                  </c:pt>
                  <c:pt idx="338">
                    <c:v>4.6398550644884199E-4</c:v>
                  </c:pt>
                  <c:pt idx="339">
                    <c:v>4.6698862091895085E-4</c:v>
                  </c:pt>
                  <c:pt idx="340">
                    <c:v>4.7003086354960365E-4</c:v>
                  </c:pt>
                  <c:pt idx="341">
                    <c:v>4.8260698801017038E-4</c:v>
                  </c:pt>
                  <c:pt idx="342">
                    <c:v>4.7466936380625801E-4</c:v>
                  </c:pt>
                  <c:pt idx="343">
                    <c:v>4.7623587364531764E-4</c:v>
                  </c:pt>
                  <c:pt idx="344">
                    <c:v>4.8099831293027453E-4</c:v>
                  </c:pt>
                  <c:pt idx="345">
                    <c:v>4.9081459980370205E-4</c:v>
                  </c:pt>
                  <c:pt idx="346">
                    <c:v>4.8585683639764624E-4</c:v>
                  </c:pt>
                  <c:pt idx="347">
                    <c:v>4.9248971939108612E-4</c:v>
                  </c:pt>
                  <c:pt idx="348">
                    <c:v>4.8099827098173933E-4</c:v>
                  </c:pt>
                  <c:pt idx="349">
                    <c:v>4.9248971939108612E-4</c:v>
                  </c:pt>
                  <c:pt idx="350">
                    <c:v>4.9930621230841307E-4</c:v>
                  </c:pt>
                  <c:pt idx="351">
                    <c:v>5.0278566575938507E-4</c:v>
                  </c:pt>
                  <c:pt idx="352">
                    <c:v>5.0989220421180238E-4</c:v>
                  </c:pt>
                  <c:pt idx="353">
                    <c:v>5.1352129643549255E-4</c:v>
                  </c:pt>
                  <c:pt idx="354">
                    <c:v>5.1720241816738182E-4</c:v>
                  </c:pt>
                  <c:pt idx="355">
                    <c:v>5.2282422940820887E-4</c:v>
                  </c:pt>
                  <c:pt idx="356">
                    <c:v>5.2664042895364494E-4</c:v>
                  </c:pt>
                  <c:pt idx="357">
                    <c:v>5.2664042895364494E-4</c:v>
                  </c:pt>
                  <c:pt idx="358">
                    <c:v>5.3247044445141713E-4</c:v>
                  </c:pt>
                  <c:pt idx="359">
                    <c:v>5.1906288985181489E-4</c:v>
                  </c:pt>
                  <c:pt idx="360">
                    <c:v>5.3642929555534804E-4</c:v>
                  </c:pt>
                  <c:pt idx="361">
                    <c:v>5.4247929960022322E-4</c:v>
                  </c:pt>
                  <c:pt idx="362">
                    <c:v>5.2664042895364483E-4</c:v>
                  </c:pt>
                  <c:pt idx="363">
                    <c:v>5.486672185601747E-4</c:v>
                  </c:pt>
                  <c:pt idx="364">
                    <c:v>5.6366986648954433E-4</c:v>
                  </c:pt>
                  <c:pt idx="365">
                    <c:v>5.5499804593850258E-4</c:v>
                  </c:pt>
                  <c:pt idx="366">
                    <c:v>5.7261692274008385E-4</c:v>
                  </c:pt>
                  <c:pt idx="367">
                    <c:v>5.6147661882704472E-4</c:v>
                  </c:pt>
                  <c:pt idx="368">
                    <c:v>5.5930037295737905E-4</c:v>
                  </c:pt>
                  <c:pt idx="369">
                    <c:v>5.6588031590359836E-4</c:v>
                  </c:pt>
                  <c:pt idx="370">
                    <c:v>5.7719787487678972E-4</c:v>
                  </c:pt>
                  <c:pt idx="371">
                    <c:v>5.7951603844984799E-4</c:v>
                  </c:pt>
                  <c:pt idx="372">
                    <c:v>5.8420843227479453E-4</c:v>
                  </c:pt>
                  <c:pt idx="373">
                    <c:v>5.8658324109333746E-4</c:v>
                  </c:pt>
                  <c:pt idx="374">
                    <c:v>5.9627886855727797E-4</c:v>
                  </c:pt>
                  <c:pt idx="375">
                    <c:v>6.0124787806079536E-4</c:v>
                  </c:pt>
                  <c:pt idx="376">
                    <c:v>6.1931115522430356E-4</c:v>
                  </c:pt>
                  <c:pt idx="377">
                    <c:v>6.0376353613687491E-4</c:v>
                  </c:pt>
                  <c:pt idx="378">
                    <c:v>6.037635361715155E-4</c:v>
                  </c:pt>
                  <c:pt idx="379">
                    <c:v>6.1666448168659562E-4</c:v>
                  </c:pt>
                  <c:pt idx="380">
                    <c:v>6.1404026508106902E-4</c:v>
                  </c:pt>
                  <c:pt idx="381">
                    <c:v>6.2198057519551465E-4</c:v>
                  </c:pt>
                  <c:pt idx="382">
                    <c:v>6.2198050505267791E-4</c:v>
                  </c:pt>
                  <c:pt idx="383">
                    <c:v>6.2738905149427803E-4</c:v>
                  </c:pt>
                  <c:pt idx="384">
                    <c:v>6.301286440386658E-4</c:v>
                  </c:pt>
                  <c:pt idx="385">
                    <c:v>6.3012871603132633E-4</c:v>
                  </c:pt>
                  <c:pt idx="386">
                    <c:v>6.3568053169071295E-4</c:v>
                  </c:pt>
                  <c:pt idx="387">
                    <c:v>6.4999760071585003E-4</c:v>
                  </c:pt>
                  <c:pt idx="388">
                    <c:v>6.711604338937591E-4</c:v>
                  </c:pt>
                  <c:pt idx="389">
                    <c:v>6.5590676956943958E-4</c:v>
                  </c:pt>
                  <c:pt idx="390">
                    <c:v>6.5890174972443253E-4</c:v>
                  </c:pt>
                  <c:pt idx="391">
                    <c:v>6.5890167104824219E-4</c:v>
                  </c:pt>
                  <c:pt idx="392">
                    <c:v>6.9042810073619975E-4</c:v>
                  </c:pt>
                  <c:pt idx="393">
                    <c:v>6.6192420654585013E-4</c:v>
                  </c:pt>
                  <c:pt idx="394">
                    <c:v>6.5293881575766719E-4</c:v>
                  </c:pt>
                  <c:pt idx="395">
                    <c:v>6.8065789820205547E-4</c:v>
                  </c:pt>
                  <c:pt idx="396">
                    <c:v>6.7746243423504916E-4</c:v>
                  </c:pt>
                  <c:pt idx="397">
                    <c:v>6.8388381935614655E-4</c:v>
                  </c:pt>
                  <c:pt idx="398">
                    <c:v>6.9042810073619986E-4</c:v>
                  </c:pt>
                  <c:pt idx="399">
                    <c:v>6.8714046417856292E-4</c:v>
                  </c:pt>
                  <c:pt idx="400">
                    <c:v>7.0048287208320068E-4</c:v>
                  </c:pt>
                  <c:pt idx="401">
                    <c:v>7.3622183420543651E-4</c:v>
                  </c:pt>
                  <c:pt idx="402">
                    <c:v>6.8714029300494001E-4</c:v>
                  </c:pt>
                  <c:pt idx="403">
                    <c:v>7.1435387211861272E-4</c:v>
                  </c:pt>
                  <c:pt idx="404">
                    <c:v>7.2149734356630646E-4</c:v>
                  </c:pt>
                  <c:pt idx="405">
                    <c:v>7.3999729531121314E-4</c:v>
                  </c:pt>
                  <c:pt idx="406">
                    <c:v>7.2878531874638706E-4</c:v>
                  </c:pt>
                  <c:pt idx="407">
                    <c:v>7.3248470224650578E-4</c:v>
                  </c:pt>
                  <c:pt idx="408">
                    <c:v>7.3248470224650578E-4</c:v>
                  </c:pt>
                  <c:pt idx="409">
                    <c:v>7.4381187895413662E-4</c:v>
                  </c:pt>
                  <c:pt idx="410">
                    <c:v>7.4766558830931425E-4</c:v>
                  </c:pt>
                  <c:pt idx="411">
                    <c:v>7.5155984757599415E-4</c:v>
                  </c:pt>
                  <c:pt idx="412">
                    <c:v>7.4766579096593924E-4</c:v>
                  </c:pt>
                  <c:pt idx="413">
                    <c:v>7.5947092979959945E-4</c:v>
                  </c:pt>
                  <c:pt idx="414">
                    <c:v>7.6755054490853364E-4</c:v>
                  </c:pt>
                  <c:pt idx="415">
                    <c:v>7.7165505540902882E-4</c:v>
                  </c:pt>
                  <c:pt idx="416">
                    <c:v>7.7580369996447173E-4</c:v>
                  </c:pt>
                  <c:pt idx="417">
                    <c:v>7.8423626980959839E-4</c:v>
                  </c:pt>
                  <c:pt idx="418">
                    <c:v>7.8852189885646759E-4</c:v>
                  </c:pt>
                  <c:pt idx="419">
                    <c:v>8.0166380829873425E-4</c:v>
                  </c:pt>
                  <c:pt idx="420">
                    <c:v>7.9723476742247482E-4</c:v>
                  </c:pt>
                  <c:pt idx="421">
                    <c:v>8.1525132242790113E-4</c:v>
                  </c:pt>
                  <c:pt idx="422">
                    <c:v>8.2456851593259778E-4</c:v>
                  </c:pt>
                  <c:pt idx="423">
                    <c:v>8.1525132242790113E-4</c:v>
                  </c:pt>
                  <c:pt idx="424">
                    <c:v>8.106713011927912E-4</c:v>
                  </c:pt>
                  <c:pt idx="425">
                    <c:v>8.1988351068842339E-4</c:v>
                  </c:pt>
                  <c:pt idx="426">
                    <c:v>8.3895038928247896E-4</c:v>
                  </c:pt>
                  <c:pt idx="427">
                    <c:v>8.1988338887187425E-4</c:v>
                  </c:pt>
                  <c:pt idx="428">
                    <c:v>8.2930724661183191E-4</c:v>
                  </c:pt>
                  <c:pt idx="429">
                    <c:v>8.4385674356696281E-4</c:v>
                  </c:pt>
                  <c:pt idx="430">
                    <c:v>8.341011367078078E-4</c:v>
                  </c:pt>
                  <c:pt idx="431">
                    <c:v>8.5892547323967593E-4</c:v>
                  </c:pt>
                  <c:pt idx="432">
                    <c:v>8.5892547323967593E-4</c:v>
                  </c:pt>
                  <c:pt idx="433">
                    <c:v>8.7454242878051811E-4</c:v>
                  </c:pt>
                  <c:pt idx="434">
                    <c:v>8.7987495519490082E-4</c:v>
                  </c:pt>
                  <c:pt idx="435">
                    <c:v>7.972346521827727E-4</c:v>
                  </c:pt>
                  <c:pt idx="436">
                    <c:v>8.9626998622729524E-4</c:v>
                  </c:pt>
                  <c:pt idx="437">
                    <c:v>8.9073750722626539E-4</c:v>
                  </c:pt>
                  <c:pt idx="438">
                    <c:v>8.9073750722626539E-4</c:v>
                  </c:pt>
                  <c:pt idx="439">
                    <c:v>9.0187162056052663E-4</c:v>
                  </c:pt>
                  <c:pt idx="440">
                    <c:v>8.9073750722626539E-4</c:v>
                  </c:pt>
                  <c:pt idx="441">
                    <c:v>9.2499677424160223E-4</c:v>
                  </c:pt>
                  <c:pt idx="442">
                    <c:v>9.1910497590988688E-4</c:v>
                  </c:pt>
                  <c:pt idx="443">
                    <c:v>9.1328775855081324E-4</c:v>
                  </c:pt>
                  <c:pt idx="444">
                    <c:v>9.370097663196123E-4</c:v>
                  </c:pt>
                  <c:pt idx="445">
                    <c:v>9.4313395657261352E-4</c:v>
                  </c:pt>
                  <c:pt idx="446">
                    <c:v>9.4933872761251612E-4</c:v>
                  </c:pt>
                  <c:pt idx="447">
                    <c:v>9.370097662361785E-4</c:v>
                  </c:pt>
                  <c:pt idx="448">
                    <c:v>9.4313379537866199E-4</c:v>
                  </c:pt>
                  <c:pt idx="449">
                    <c:v>9.5562568019526718E-4</c:v>
                  </c:pt>
                  <c:pt idx="450">
                    <c:v>9.6845274901291112E-4</c:v>
                  </c:pt>
                  <c:pt idx="451">
                    <c:v>9.749966307964408E-4</c:v>
                  </c:pt>
                  <c:pt idx="452">
                    <c:v>9.3700960712883878E-4</c:v>
                  </c:pt>
                  <c:pt idx="453">
                    <c:v>9.8162902489465744E-4</c:v>
                  </c:pt>
                  <c:pt idx="454">
                    <c:v>9.9516878568563574E-4</c:v>
                  </c:pt>
                  <c:pt idx="455">
                    <c:v>9.8835244756523082E-4</c:v>
                  </c:pt>
                  <c:pt idx="456">
                    <c:v>1.0020796147951466E-3</c:v>
                  </c:pt>
                  <c:pt idx="457">
                    <c:v>1.0090874669921395E-3</c:v>
                  </c:pt>
                  <c:pt idx="458">
                    <c:v>1.0532808579072897E-3</c:v>
                  </c:pt>
                  <c:pt idx="459">
                    <c:v>1.0532808579072897E-3</c:v>
                  </c:pt>
                  <c:pt idx="460">
                    <c:v>9.6199645811039468E-4</c:v>
                  </c:pt>
                  <c:pt idx="461">
                    <c:v>1.0381256820024864E-3</c:v>
                  </c:pt>
                  <c:pt idx="462">
                    <c:v>1.0381256820024864E-3</c:v>
                  </c:pt>
                  <c:pt idx="463">
                    <c:v>1.0610257011679633E-3</c:v>
                  </c:pt>
                  <c:pt idx="464">
                    <c:v>1.0381258774047918E-3</c:v>
                  </c:pt>
                  <c:pt idx="465">
                    <c:v>1.0849583857142641E-3</c:v>
                  </c:pt>
                  <c:pt idx="466">
                    <c:v>1.0688850777587884E-3</c:v>
                  </c:pt>
                  <c:pt idx="467">
                    <c:v>1.0768617572692507E-3</c:v>
                  </c:pt>
                  <c:pt idx="468">
                    <c:v>1.0931776894071482E-3</c:v>
                  </c:pt>
                  <c:pt idx="469">
                    <c:v>1.0768615471228884E-3</c:v>
                  </c:pt>
                  <c:pt idx="470">
                    <c:v>1.0768619675258931E-3</c:v>
                  </c:pt>
                  <c:pt idx="471">
                    <c:v>1.0931776894071482E-3</c:v>
                  </c:pt>
                  <c:pt idx="472">
                    <c:v>1.1015229171003785E-3</c:v>
                  </c:pt>
                  <c:pt idx="473">
                    <c:v>1.2883882097017732E-3</c:v>
                  </c:pt>
                  <c:pt idx="474">
                    <c:v>1.1273396178243964E-3</c:v>
                  </c:pt>
                  <c:pt idx="475">
                    <c:v>1.17316648212128E-3</c:v>
                  </c:pt>
                  <c:pt idx="476">
                    <c:v>1.1452342020607607E-3</c:v>
                  </c:pt>
                  <c:pt idx="477">
                    <c:v>1.1452342020607598E-3</c:v>
                  </c:pt>
                  <c:pt idx="478">
                    <c:v>1.1362162236832182E-3</c:v>
                  </c:pt>
                  <c:pt idx="479">
                    <c:v>1.1637055499896041E-3</c:v>
                  </c:pt>
                  <c:pt idx="480">
                    <c:v>1.2999952015119985E-3</c:v>
                  </c:pt>
                  <c:pt idx="481">
                    <c:v>1.1186006324790201E-3</c:v>
                  </c:pt>
                  <c:pt idx="482">
                    <c:v>1.1827825101696093E-3</c:v>
                  </c:pt>
                  <c:pt idx="483">
                    <c:v>1.1731662327070349E-3</c:v>
                  </c:pt>
                  <c:pt idx="484">
                    <c:v>1.1637057953974002E-3</c:v>
                  </c:pt>
                  <c:pt idx="485">
                    <c:v>1.1637055499896032E-3</c:v>
                  </c:pt>
                  <c:pt idx="486">
                    <c:v>1.1827827636894388E-3</c:v>
                  </c:pt>
                  <c:pt idx="487">
                    <c:v>1.2999955077687376E-3</c:v>
                  </c:pt>
                  <c:pt idx="488">
                    <c:v>1.233328549751957E-3</c:v>
                  </c:pt>
                  <c:pt idx="489">
                    <c:v>1.2333288255475983E-3</c:v>
                  </c:pt>
                  <c:pt idx="490">
                    <c:v>1.233328549751957E-3</c:v>
                  </c:pt>
                  <c:pt idx="491">
                    <c:v>1.2439611503910295E-3</c:v>
                  </c:pt>
                  <c:pt idx="492">
                    <c:v>1.254778102913747E-3</c:v>
                  </c:pt>
                  <c:pt idx="493">
                    <c:v>1.254778102913747E-3</c:v>
                  </c:pt>
                  <c:pt idx="494">
                    <c:v>1.2439611503910289E-3</c:v>
                  </c:pt>
                  <c:pt idx="495">
                    <c:v>1.2999952013514012E-3</c:v>
                  </c:pt>
                  <c:pt idx="496">
                    <c:v>1.3118132272068128E-3</c:v>
                  </c:pt>
                  <c:pt idx="497">
                    <c:v>1.2547783883858619E-3</c:v>
                  </c:pt>
                  <c:pt idx="498">
                    <c:v>1.3118132272068128E-3</c:v>
                  </c:pt>
                  <c:pt idx="499">
                    <c:v>1.3361064765674967E-3</c:v>
                  </c:pt>
                  <c:pt idx="500">
                    <c:v>1.3118135390571138E-3</c:v>
                  </c:pt>
                  <c:pt idx="501">
                    <c:v>1.3742809282673886E-3</c:v>
                  </c:pt>
                  <c:pt idx="502">
                    <c:v>1.3485933370630185E-3</c:v>
                  </c:pt>
                  <c:pt idx="503">
                    <c:v>1.3238487306903703E-3</c:v>
                  </c:pt>
                  <c:pt idx="504">
                    <c:v>1.5189418597088219E-3</c:v>
                  </c:pt>
                  <c:pt idx="505">
                    <c:v>1.4009660999378156E-3</c:v>
                  </c:pt>
                  <c:pt idx="506">
                    <c:v>1.3238484130917005E-3</c:v>
                  </c:pt>
                  <c:pt idx="507">
                    <c:v>1.3742809282673886E-3</c:v>
                  </c:pt>
                  <c:pt idx="508">
                    <c:v>1.3874950450720432E-3</c:v>
                  </c:pt>
                  <c:pt idx="509">
                    <c:v>1.3874950450720425E-3</c:v>
                  </c:pt>
                  <c:pt idx="510">
                    <c:v>1.4287077442372256E-3</c:v>
                  </c:pt>
                  <c:pt idx="511">
                    <c:v>1.4724436685138878E-3</c:v>
                  </c:pt>
                  <c:pt idx="512">
                    <c:v>1.4009660999378156E-3</c:v>
                  </c:pt>
                  <c:pt idx="513">
                    <c:v>1.4575706375937181E-3</c:v>
                  </c:pt>
                  <c:pt idx="514">
                    <c:v>1.4575706375937181E-3</c:v>
                  </c:pt>
                  <c:pt idx="515">
                    <c:v>1.4724436683078578E-3</c:v>
                  </c:pt>
                  <c:pt idx="516">
                    <c:v>1.4575702523914476E-3</c:v>
                  </c:pt>
                  <c:pt idx="517">
                    <c:v>1.4147009349857122E-3</c:v>
                  </c:pt>
                  <c:pt idx="518">
                    <c:v>1.5351006626578858E-3</c:v>
                  </c:pt>
                  <c:pt idx="519">
                    <c:v>1.5031196951519889E-3</c:v>
                  </c:pt>
                  <c:pt idx="520">
                    <c:v>1.5351006626578858E-3</c:v>
                  </c:pt>
                  <c:pt idx="521">
                    <c:v>1.5516073999289439E-3</c:v>
                  </c:pt>
                  <c:pt idx="522">
                    <c:v>1.6779012887582409E-3</c:v>
                  </c:pt>
                  <c:pt idx="523">
                    <c:v>1.5351010897050989E-3</c:v>
                  </c:pt>
                  <c:pt idx="524">
                    <c:v>1.5516073999289439E-3</c:v>
                  </c:pt>
                  <c:pt idx="525">
                    <c:v>1.8499938587535252E-3</c:v>
                  </c:pt>
                  <c:pt idx="526">
                    <c:v>1.5516073999289439E-3</c:v>
                  </c:pt>
                  <c:pt idx="527">
                    <c:v>1.6033276167196117E-3</c:v>
                  </c:pt>
                  <c:pt idx="528">
                    <c:v>1.6213423641966481E-3</c:v>
                  </c:pt>
                  <c:pt idx="529">
                    <c:v>1.3874946960181361E-3</c:v>
                  </c:pt>
                  <c:pt idx="530">
                    <c:v>1.6033276167196117E-3</c:v>
                  </c:pt>
                  <c:pt idx="531">
                    <c:v>1.6779007785649575E-3</c:v>
                  </c:pt>
                  <c:pt idx="532">
                    <c:v>1.658614742358947E-3</c:v>
                  </c:pt>
                  <c:pt idx="533">
                    <c:v>1.7178509461989236E-3</c:v>
                  </c:pt>
                  <c:pt idx="534">
                    <c:v>1.6976411218002751E-3</c:v>
                  </c:pt>
                  <c:pt idx="535">
                    <c:v>1.6976405992580738E-3</c:v>
                  </c:pt>
                  <c:pt idx="536">
                    <c:v>1.6779007785649583E-3</c:v>
                  </c:pt>
                  <c:pt idx="537">
                    <c:v>1.7597493490605523E-3</c:v>
                  </c:pt>
                  <c:pt idx="538">
                    <c:v>1.7178509464793521E-3</c:v>
                  </c:pt>
                  <c:pt idx="539">
                    <c:v>1.7597499102426641E-3</c:v>
                  </c:pt>
                  <c:pt idx="540">
                    <c:v>1.7178509464793512E-3</c:v>
                  </c:pt>
                  <c:pt idx="541">
                    <c:v>1.8265752146367656E-3</c:v>
                  </c:pt>
                  <c:pt idx="542">
                    <c:v>1.6976411218002751E-3</c:v>
                  </c:pt>
                  <c:pt idx="543">
                    <c:v>1.8499932385382173E-3</c:v>
                  </c:pt>
                  <c:pt idx="544">
                    <c:v>1.8037432408118815E-3</c:v>
                  </c:pt>
                  <c:pt idx="545">
                    <c:v>1.8265752146367656E-3</c:v>
                  </c:pt>
                  <c:pt idx="546">
                    <c:v>1.8499932385382173E-3</c:v>
                  </c:pt>
                  <c:pt idx="547">
                    <c:v>1.7385477499972746E-3</c:v>
                  </c:pt>
                  <c:pt idx="548">
                    <c:v>1.8265758195665886E-3</c:v>
                  </c:pt>
                  <c:pt idx="549">
                    <c:v>1.8499932382129867E-3</c:v>
                  </c:pt>
                  <c:pt idx="550">
                    <c:v>2.0912965212478239E-3</c:v>
                  </c:pt>
                  <c:pt idx="551">
                    <c:v>2.4049907261206012E-3</c:v>
                  </c:pt>
                  <c:pt idx="552">
                    <c:v>2.0323873027051484E-3</c:v>
                  </c:pt>
                  <c:pt idx="553">
                    <c:v>1.9239929160449042E-3</c:v>
                  </c:pt>
                  <c:pt idx="554">
                    <c:v>1.9239929160449042E-3</c:v>
                  </c:pt>
                  <c:pt idx="555">
                    <c:v>1.9499925723346296E-3</c:v>
                  </c:pt>
                  <c:pt idx="556">
                    <c:v>1.9767052491732979E-3</c:v>
                  </c:pt>
                  <c:pt idx="557">
                    <c:v>1.9767052491732979E-3</c:v>
                  </c:pt>
                  <c:pt idx="558">
                    <c:v>2.0041592292085984E-3</c:v>
                  </c:pt>
                  <c:pt idx="559">
                    <c:v>2.0614211355733142E-3</c:v>
                  </c:pt>
                  <c:pt idx="560">
                    <c:v>2.0041592292085984E-3</c:v>
                  </c:pt>
                  <c:pt idx="561">
                    <c:v>2.0041592295902927E-3</c:v>
                  </c:pt>
                  <c:pt idx="562">
                    <c:v>2.1863553785871725E-3</c:v>
                  </c:pt>
                  <c:pt idx="563">
                    <c:v>2.0614211355733142E-3</c:v>
                  </c:pt>
                  <c:pt idx="564">
                    <c:v>1.8265758195665886E-3</c:v>
                  </c:pt>
                  <c:pt idx="565">
                    <c:v>2.4457539674731799E-3</c:v>
                  </c:pt>
                  <c:pt idx="566">
                    <c:v>1.8740195324723576E-3</c:v>
                  </c:pt>
                  <c:pt idx="567">
                    <c:v>2.1220505858638001E-3</c:v>
                  </c:pt>
                  <c:pt idx="568">
                    <c:v>2.1220514023359274E-3</c:v>
                  </c:pt>
                  <c:pt idx="569">
                    <c:v>2.091297313810192E-3</c:v>
                  </c:pt>
                  <c:pt idx="570">
                    <c:v>1.8986768015950449E-3</c:v>
                  </c:pt>
                  <c:pt idx="571">
                    <c:v>2.1220514023359274E-3</c:v>
                  </c:pt>
                  <c:pt idx="572">
                    <c:v>2.2546792351657097E-3</c:v>
                  </c:pt>
                  <c:pt idx="573">
                    <c:v>2.1537235143181065E-3</c:v>
                  </c:pt>
                  <c:pt idx="574">
                    <c:v>2.0614211355733142E-3</c:v>
                  </c:pt>
                  <c:pt idx="575">
                    <c:v>2.2904674529076784E-3</c:v>
                  </c:pt>
                  <c:pt idx="576">
                    <c:v>2.1220505858638001E-3</c:v>
                  </c:pt>
                  <c:pt idx="577">
                    <c:v>2.3274101180912662E-3</c:v>
                  </c:pt>
                  <c:pt idx="578">
                    <c:v>2.2199921836369278E-3</c:v>
                  </c:pt>
                </c:numCache>
              </c:numRef>
            </c:plus>
            <c:minus>
              <c:numRef>
                <c:f>Água!$H$5:$H$583</c:f>
                <c:numCache>
                  <c:formatCode>General</c:formatCode>
                  <c:ptCount val="579"/>
                  <c:pt idx="0">
                    <c:v>2.49076324587338E-4</c:v>
                  </c:pt>
                  <c:pt idx="1">
                    <c:v>2.4170766253592811E-4</c:v>
                  </c:pt>
                  <c:pt idx="2">
                    <c:v>2.3463329643471918E-4</c:v>
                  </c:pt>
                  <c:pt idx="3">
                    <c:v>2.3311711168396993E-4</c:v>
                  </c:pt>
                  <c:pt idx="4">
                    <c:v>2.2724329152185133E-4</c:v>
                  </c:pt>
                  <c:pt idx="5">
                    <c:v>2.2511621038449181E-4</c:v>
                  </c:pt>
                  <c:pt idx="6">
                    <c:v>2.2064139335976711E-4</c:v>
                  </c:pt>
                  <c:pt idx="7">
                    <c:v>2.1830481075382947E-4</c:v>
                  </c:pt>
                  <c:pt idx="8">
                    <c:v>2.1377699069337013E-4</c:v>
                  </c:pt>
                  <c:pt idx="9">
                    <c:v>2.1127302135101299E-4</c:v>
                  </c:pt>
                  <c:pt idx="10">
                    <c:v>2.0762515984877204E-4</c:v>
                  </c:pt>
                  <c:pt idx="11">
                    <c:v>2.0468010354823531E-4</c:v>
                  </c:pt>
                  <c:pt idx="12">
                    <c:v>2.0097420124935472E-4</c:v>
                  </c:pt>
                  <c:pt idx="13">
                    <c:v>1.9903376431598834E-4</c:v>
                  </c:pt>
                  <c:pt idx="14">
                    <c:v>1.9659330432994965E-4</c:v>
                  </c:pt>
                  <c:pt idx="15">
                    <c:v>1.942119533190427E-4</c:v>
                  </c:pt>
                  <c:pt idx="16">
                    <c:v>1.9137863520132548E-4</c:v>
                  </c:pt>
                  <c:pt idx="17">
                    <c:v>1.8813492697558241E-4</c:v>
                  </c:pt>
                  <c:pt idx="18">
                    <c:v>1.8547490225894969E-4</c:v>
                  </c:pt>
                  <c:pt idx="19">
                    <c:v>1.8335384986639748E-4</c:v>
                  </c:pt>
                  <c:pt idx="20">
                    <c:v>1.8128074888601323E-4</c:v>
                  </c:pt>
                  <c:pt idx="21">
                    <c:v>1.7880977097919665E-4</c:v>
                  </c:pt>
                  <c:pt idx="22">
                    <c:v>1.7597497420057028E-4</c:v>
                  </c:pt>
                  <c:pt idx="23">
                    <c:v>1.7343687518003685E-4</c:v>
                  </c:pt>
                  <c:pt idx="24">
                    <c:v>1.7178509999570891E-4</c:v>
                  </c:pt>
                  <c:pt idx="25">
                    <c:v>1.693655929560033E-4</c:v>
                  </c:pt>
                  <c:pt idx="26">
                    <c:v>1.6896893520352923E-4</c:v>
                  </c:pt>
                  <c:pt idx="27">
                    <c:v>1.6682020715585357E-4</c:v>
                  </c:pt>
                  <c:pt idx="28">
                    <c:v>1.6397668751714272E-4</c:v>
                  </c:pt>
                  <c:pt idx="29">
                    <c:v>1.6104853093016627E-4</c:v>
                  </c:pt>
                  <c:pt idx="30">
                    <c:v>1.6397668751714272E-4</c:v>
                  </c:pt>
                  <c:pt idx="31">
                    <c:v>1.5857085659450986E-4</c:v>
                  </c:pt>
                  <c:pt idx="32">
                    <c:v>1.6051110100135955E-4</c:v>
                  </c:pt>
                  <c:pt idx="33">
                    <c:v>1.551607356346657E-4</c:v>
                  </c:pt>
                  <c:pt idx="34">
                    <c:v>1.5302172072598948E-4</c:v>
                  </c:pt>
                  <c:pt idx="35">
                    <c:v>1.5189418177887965E-4</c:v>
                  </c:pt>
                  <c:pt idx="36">
                    <c:v>1.5031195722988352E-4</c:v>
                  </c:pt>
                  <c:pt idx="37">
                    <c:v>1.4860915184570125E-4</c:v>
                  </c:pt>
                  <c:pt idx="38">
                    <c:v>1.4694448685181321E-4</c:v>
                  </c:pt>
                  <c:pt idx="39">
                    <c:v>1.453166950097038E-4</c:v>
                  </c:pt>
                  <c:pt idx="40">
                    <c:v>1.4546318991219377E-4</c:v>
                  </c:pt>
                  <c:pt idx="41">
                    <c:v>1.4473368461069902E-4</c:v>
                  </c:pt>
                  <c:pt idx="42">
                    <c:v>1.4343884002908765E-4</c:v>
                  </c:pt>
                  <c:pt idx="43">
                    <c:v>1.4315424182231959E-4</c:v>
                  </c:pt>
                  <c:pt idx="44">
                    <c:v>1.4258841637322195E-4</c:v>
                  </c:pt>
                  <c:pt idx="45">
                    <c:v>1.4216698037363608E-4</c:v>
                  </c:pt>
                  <c:pt idx="46">
                    <c:v>1.417480245920716E-4</c:v>
                  </c:pt>
                  <c:pt idx="47">
                    <c:v>1.4188740188738862E-4</c:v>
                  </c:pt>
                  <c:pt idx="48">
                    <c:v>1.4077998025834769E-4</c:v>
                  </c:pt>
                  <c:pt idx="49">
                    <c:v>1.4023273923362219E-4</c:v>
                  </c:pt>
                  <c:pt idx="50">
                    <c:v>1.4119322847491329E-4</c:v>
                  </c:pt>
                  <c:pt idx="51">
                    <c:v>1.4119322847491329E-4</c:v>
                  </c:pt>
                  <c:pt idx="52">
                    <c:v>1.4105520375286623E-4</c:v>
                  </c:pt>
                  <c:pt idx="53">
                    <c:v>1.3769034401643266E-4</c:v>
                  </c:pt>
                  <c:pt idx="54">
                    <c:v>1.4133151995857022E-4</c:v>
                  </c:pt>
                  <c:pt idx="55">
                    <c:v>1.4064277266788932E-4</c:v>
                  </c:pt>
                  <c:pt idx="56">
                    <c:v>1.410552073603798E-4</c:v>
                  </c:pt>
                  <c:pt idx="57">
                    <c:v>1.3982507197386073E-4</c:v>
                  </c:pt>
                  <c:pt idx="58">
                    <c:v>1.4174801730981368E-4</c:v>
                  </c:pt>
                  <c:pt idx="59">
                    <c:v>1.4064276549687285E-4</c:v>
                  </c:pt>
                  <c:pt idx="60">
                    <c:v>1.4105521457351663E-4</c:v>
                  </c:pt>
                  <c:pt idx="61">
                    <c:v>1.4077997666489848E-4</c:v>
                  </c:pt>
                  <c:pt idx="62">
                    <c:v>1.4105521457351663E-4</c:v>
                  </c:pt>
                  <c:pt idx="63">
                    <c:v>1.4119322847491329E-4</c:v>
                  </c:pt>
                  <c:pt idx="64">
                    <c:v>1.4105521457351663E-4</c:v>
                  </c:pt>
                  <c:pt idx="65">
                    <c:v>1.4133151995857022E-4</c:v>
                  </c:pt>
                  <c:pt idx="66">
                    <c:v>1.4258841637322195E-4</c:v>
                  </c:pt>
                  <c:pt idx="67">
                    <c:v>1.4119322847491329E-4</c:v>
                  </c:pt>
                  <c:pt idx="68">
                    <c:v>1.4147008623343127E-4</c:v>
                  </c:pt>
                  <c:pt idx="69">
                    <c:v>1.4077997666489848E-4</c:v>
                  </c:pt>
                  <c:pt idx="70">
                    <c:v>1.4216698403632087E-4</c:v>
                  </c:pt>
                  <c:pt idx="71">
                    <c:v>1.4188739823718248E-4</c:v>
                  </c:pt>
                  <c:pt idx="72">
                    <c:v>1.4216698403632087E-4</c:v>
                  </c:pt>
                  <c:pt idx="73">
                    <c:v>1.4133152357833311E-4</c:v>
                  </c:pt>
                  <c:pt idx="74">
                    <c:v>1.4160891358135099E-4</c:v>
                  </c:pt>
                  <c:pt idx="75">
                    <c:v>1.418873945888896E-4</c:v>
                  </c:pt>
                  <c:pt idx="76">
                    <c:v>1.421669767109515E-4</c:v>
                  </c:pt>
                  <c:pt idx="77">
                    <c:v>1.427294520624159E-4</c:v>
                  </c:pt>
                  <c:pt idx="78">
                    <c:v>1.430123695118262E-4</c:v>
                  </c:pt>
                  <c:pt idx="79">
                    <c:v>1.4230718686142525E-4</c:v>
                  </c:pt>
                  <c:pt idx="80">
                    <c:v>1.4216698403632087E-4</c:v>
                  </c:pt>
                  <c:pt idx="81">
                    <c:v>1.4202704988751689E-4</c:v>
                  </c:pt>
                  <c:pt idx="82">
                    <c:v>1.4258842374401839E-4</c:v>
                  </c:pt>
                  <c:pt idx="83">
                    <c:v>1.4188739458888966E-4</c:v>
                  </c:pt>
                  <c:pt idx="84">
                    <c:v>1.427294520624159E-4</c:v>
                  </c:pt>
                  <c:pt idx="85">
                    <c:v>1.4244765913486401E-4</c:v>
                  </c:pt>
                  <c:pt idx="86">
                    <c:v>1.420270425746442E-4</c:v>
                  </c:pt>
                  <c:pt idx="87">
                    <c:v>1.427294594458647E-4</c:v>
                  </c:pt>
                  <c:pt idx="88">
                    <c:v>1.4230718686142525E-4</c:v>
                  </c:pt>
                  <c:pt idx="89">
                    <c:v>1.418873945888896E-4</c:v>
                  </c:pt>
                  <c:pt idx="90">
                    <c:v>1.3888304115528734E-4</c:v>
                  </c:pt>
                  <c:pt idx="91">
                    <c:v>1.4147007535093771E-4</c:v>
                  </c:pt>
                  <c:pt idx="92">
                    <c:v>1.4358156763883873E-4</c:v>
                  </c:pt>
                  <c:pt idx="93">
                    <c:v>1.4605210420511866E-4</c:v>
                  </c:pt>
                  <c:pt idx="94">
                    <c:v>1.4649694045134058E-4</c:v>
                  </c:pt>
                  <c:pt idx="95">
                    <c:v>1.4487899059167496E-4</c:v>
                  </c:pt>
                  <c:pt idx="96">
                    <c:v>1.442994838147316E-4</c:v>
                  </c:pt>
                  <c:pt idx="97">
                    <c:v>1.440114635698738E-4</c:v>
                  </c:pt>
                  <c:pt idx="98">
                    <c:v>1.4188739093868384E-4</c:v>
                  </c:pt>
                  <c:pt idx="99">
                    <c:v>1.4119323570027856E-4</c:v>
                  </c:pt>
                  <c:pt idx="100">
                    <c:v>1.410552073603798E-4</c:v>
                  </c:pt>
                  <c:pt idx="101">
                    <c:v>1.3742808256080654E-4</c:v>
                  </c:pt>
                  <c:pt idx="102">
                    <c:v>1.4091745942144333E-4</c:v>
                  </c:pt>
                  <c:pt idx="103">
                    <c:v>1.40642776252458E-4</c:v>
                  </c:pt>
                  <c:pt idx="104">
                    <c:v>1.4133151271714683E-4</c:v>
                  </c:pt>
                  <c:pt idx="105">
                    <c:v>1.4009658864562945E-4</c:v>
                  </c:pt>
                  <c:pt idx="106">
                    <c:v>1.4009658864562945E-4</c:v>
                  </c:pt>
                  <c:pt idx="107">
                    <c:v>1.3928521890626522E-4</c:v>
                  </c:pt>
                  <c:pt idx="108">
                    <c:v>1.3955462335015064E-4</c:v>
                  </c:pt>
                  <c:pt idx="109">
                    <c:v>1.3755909000140909E-4</c:v>
                  </c:pt>
                  <c:pt idx="110">
                    <c:v>1.39689722065633E-4</c:v>
                  </c:pt>
                  <c:pt idx="111">
                    <c:v>1.3915089759058418E-4</c:v>
                  </c:pt>
                  <c:pt idx="112">
                    <c:v>1.3848318619841165E-4</c:v>
                  </c:pt>
                  <c:pt idx="113">
                    <c:v>1.3848318619841165E-4</c:v>
                  </c:pt>
                  <c:pt idx="114">
                    <c:v>1.3874949752612473E-4</c:v>
                  </c:pt>
                  <c:pt idx="115">
                    <c:v>1.3928521890626522E-4</c:v>
                  </c:pt>
                  <c:pt idx="116">
                    <c:v>1.3874949752612473E-4</c:v>
                  </c:pt>
                  <c:pt idx="117">
                    <c:v>1.3874949752612473E-4</c:v>
                  </c:pt>
                  <c:pt idx="118">
                    <c:v>1.3769034401643266E-4</c:v>
                  </c:pt>
                  <c:pt idx="119">
                    <c:v>1.3901683509394414E-4</c:v>
                  </c:pt>
                  <c:pt idx="120">
                    <c:v>1.3848318619841165E-4</c:v>
                  </c:pt>
                  <c:pt idx="121">
                    <c:v>1.3848318619841165E-4</c:v>
                  </c:pt>
                  <c:pt idx="122">
                    <c:v>1.3782185907681166E-4</c:v>
                  </c:pt>
                  <c:pt idx="123">
                    <c:v>1.3769034745388521E-4</c:v>
                  </c:pt>
                  <c:pt idx="124">
                    <c:v>1.3861621395125042E-4</c:v>
                  </c:pt>
                  <c:pt idx="125">
                    <c:v>1.3848317924592798E-4</c:v>
                  </c:pt>
                  <c:pt idx="126">
                    <c:v>1.3901684209827842E-4</c:v>
                  </c:pt>
                  <c:pt idx="127">
                    <c:v>1.3861622091892426E-4</c:v>
                  </c:pt>
                  <c:pt idx="128">
                    <c:v>1.3835040659080709E-4</c:v>
                  </c:pt>
                  <c:pt idx="129">
                    <c:v>1.3928521890626522E-4</c:v>
                  </c:pt>
                  <c:pt idx="130">
                    <c:v>1.3808562360264511E-4</c:v>
                  </c:pt>
                  <c:pt idx="131">
                    <c:v>1.4009658153206703E-4</c:v>
                  </c:pt>
                  <c:pt idx="132">
                    <c:v>1.3848319315089595E-4</c:v>
                  </c:pt>
                  <c:pt idx="133">
                    <c:v>1.3848318619841165E-4</c:v>
                  </c:pt>
                  <c:pt idx="134">
                    <c:v>1.3996069862771859E-4</c:v>
                  </c:pt>
                  <c:pt idx="135">
                    <c:v>1.3821789521110235E-4</c:v>
                  </c:pt>
                  <c:pt idx="136">
                    <c:v>1.3385851205873463E-4</c:v>
                  </c:pt>
                  <c:pt idx="137">
                    <c:v>1.4091747021908365E-4</c:v>
                  </c:pt>
                  <c:pt idx="138">
                    <c:v>1.3808563051345588E-4</c:v>
                  </c:pt>
                  <c:pt idx="139">
                    <c:v>1.3928521187301702E-4</c:v>
                  </c:pt>
                  <c:pt idx="140">
                    <c:v>1.3821789521110235E-4</c:v>
                  </c:pt>
                  <c:pt idx="141">
                    <c:v>1.3795361181021784E-4</c:v>
                  </c:pt>
                  <c:pt idx="142">
                    <c:v>1.3795361181021784E-4</c:v>
                  </c:pt>
                  <c:pt idx="143">
                    <c:v>1.3888304814797871E-4</c:v>
                  </c:pt>
                  <c:pt idx="144">
                    <c:v>1.3755909000320727E-4</c:v>
                  </c:pt>
                  <c:pt idx="145">
                    <c:v>1.3915090109950924E-4</c:v>
                  </c:pt>
                  <c:pt idx="146">
                    <c:v>1.3848319315089595E-4</c:v>
                  </c:pt>
                  <c:pt idx="147">
                    <c:v>1.3808563396886151E-4</c:v>
                  </c:pt>
                  <c:pt idx="148">
                    <c:v>1.3795362215843175E-4</c:v>
                  </c:pt>
                  <c:pt idx="149">
                    <c:v>1.3848318967374251E-4</c:v>
                  </c:pt>
                  <c:pt idx="150">
                    <c:v>1.3821789174725879E-4</c:v>
                  </c:pt>
                  <c:pt idx="151">
                    <c:v>1.3888304814797871E-4</c:v>
                  </c:pt>
                  <c:pt idx="152">
                    <c:v>1.3835041005947677E-4</c:v>
                  </c:pt>
                  <c:pt idx="153">
                    <c:v>1.3874950450537484E-4</c:v>
                  </c:pt>
                  <c:pt idx="154">
                    <c:v>1.3848318967374251E-4</c:v>
                  </c:pt>
                  <c:pt idx="155">
                    <c:v>1.3821789867313067E-4</c:v>
                  </c:pt>
                  <c:pt idx="156">
                    <c:v>1.3795361871143827E-4</c:v>
                  </c:pt>
                  <c:pt idx="157">
                    <c:v>1.3821789867313067E-4</c:v>
                  </c:pt>
                  <c:pt idx="158">
                    <c:v>1.3742807571565603E-4</c:v>
                  </c:pt>
                  <c:pt idx="159">
                    <c:v>1.3848318967374251E-4</c:v>
                  </c:pt>
                  <c:pt idx="160">
                    <c:v>1.3808563051345588E-4</c:v>
                  </c:pt>
                  <c:pt idx="161">
                    <c:v>1.4009658508884812E-4</c:v>
                  </c:pt>
                  <c:pt idx="162">
                    <c:v>1.3901684560228231E-4</c:v>
                  </c:pt>
                  <c:pt idx="163">
                    <c:v>1.3782184874835601E-4</c:v>
                  </c:pt>
                  <c:pt idx="164">
                    <c:v>1.3861621046923965E-4</c:v>
                  </c:pt>
                  <c:pt idx="165">
                    <c:v>1.3821789867313067E-4</c:v>
                  </c:pt>
                  <c:pt idx="166">
                    <c:v>1.3821789867313067E-4</c:v>
                  </c:pt>
                  <c:pt idx="167">
                    <c:v>1.3821788828523085E-4</c:v>
                  </c:pt>
                  <c:pt idx="168">
                    <c:v>1.3703654297815703E-4</c:v>
                  </c:pt>
                  <c:pt idx="169">
                    <c:v>1.3821789521110235E-4</c:v>
                  </c:pt>
                  <c:pt idx="170">
                    <c:v>1.3835041352814662E-4</c:v>
                  </c:pt>
                  <c:pt idx="171">
                    <c:v>1.3821788828523085E-4</c:v>
                  </c:pt>
                  <c:pt idx="172">
                    <c:v>1.3861622091892426E-4</c:v>
                  </c:pt>
                  <c:pt idx="173">
                    <c:v>1.3821789521110235E-4</c:v>
                  </c:pt>
                  <c:pt idx="174">
                    <c:v>1.3835041005947677E-4</c:v>
                  </c:pt>
                  <c:pt idx="175">
                    <c:v>1.3835041352814662E-4</c:v>
                  </c:pt>
                  <c:pt idx="176">
                    <c:v>1.3808563051345588E-4</c:v>
                  </c:pt>
                  <c:pt idx="177">
                    <c:v>1.3769035088953633E-4</c:v>
                  </c:pt>
                  <c:pt idx="178">
                    <c:v>1.3769033714513128E-4</c:v>
                  </c:pt>
                  <c:pt idx="179">
                    <c:v>1.3835041005947677E-4</c:v>
                  </c:pt>
                  <c:pt idx="180">
                    <c:v>1.378218590750066E-4</c:v>
                  </c:pt>
                  <c:pt idx="181">
                    <c:v>1.3915090109950921E-4</c:v>
                  </c:pt>
                  <c:pt idx="182">
                    <c:v>1.3536537107847034E-4</c:v>
                  </c:pt>
                  <c:pt idx="183">
                    <c:v>1.3782185219057269E-4</c:v>
                  </c:pt>
                  <c:pt idx="184">
                    <c:v>1.39285208357315E-4</c:v>
                  </c:pt>
                  <c:pt idx="185">
                    <c:v>1.3821788828523079E-4</c:v>
                  </c:pt>
                  <c:pt idx="186">
                    <c:v>1.3874950101483498E-4</c:v>
                  </c:pt>
                  <c:pt idx="187">
                    <c:v>1.4119323208949027E-4</c:v>
                  </c:pt>
                  <c:pt idx="188">
                    <c:v>1.4444391883307363E-4</c:v>
                  </c:pt>
                  <c:pt idx="189">
                    <c:v>1.4473368081257661E-4</c:v>
                  </c:pt>
                  <c:pt idx="190">
                    <c:v>1.4620008248460164E-4</c:v>
                  </c:pt>
                  <c:pt idx="191">
                    <c:v>1.4754548513690006E-4</c:v>
                  </c:pt>
                  <c:pt idx="192">
                    <c:v>1.4922387259201018E-4</c:v>
                  </c:pt>
                  <c:pt idx="193">
                    <c:v>1.5078316253149129E-4</c:v>
                  </c:pt>
                  <c:pt idx="194">
                    <c:v>1.5141603038217296E-4</c:v>
                  </c:pt>
                  <c:pt idx="195">
                    <c:v>1.535100833566317E-4</c:v>
                  </c:pt>
                  <c:pt idx="196">
                    <c:v>1.5466182680881543E-4</c:v>
                  </c:pt>
                  <c:pt idx="197">
                    <c:v>1.5616826785712405E-4</c:v>
                  </c:pt>
                  <c:pt idx="198">
                    <c:v>1.5753218800219923E-4</c:v>
                  </c:pt>
                  <c:pt idx="199">
                    <c:v>1.5753217900783161E-4</c:v>
                  </c:pt>
                  <c:pt idx="200">
                    <c:v>1.6068984688706779E-4</c:v>
                  </c:pt>
                  <c:pt idx="201">
                    <c:v>1.6249940974948389E-4</c:v>
                  </c:pt>
                  <c:pt idx="202">
                    <c:v>1.6379055874558851E-4</c:v>
                  </c:pt>
                  <c:pt idx="203">
                    <c:v>1.6529149893809104E-4</c:v>
                  </c:pt>
                  <c:pt idx="204">
                    <c:v>1.6548105163906473E-4</c:v>
                  </c:pt>
                  <c:pt idx="205">
                    <c:v>1.6877131257281967E-4</c:v>
                  </c:pt>
                  <c:pt idx="206">
                    <c:v>1.7097096014179669E-4</c:v>
                  </c:pt>
                  <c:pt idx="207">
                    <c:v>1.7036538574972355E-4</c:v>
                  </c:pt>
                  <c:pt idx="208">
                    <c:v>1.7219508984499241E-4</c:v>
                  </c:pt>
                  <c:pt idx="209">
                    <c:v>1.7322867502534794E-4</c:v>
                  </c:pt>
                  <c:pt idx="210">
                    <c:v>1.753335049667608E-4</c:v>
                  </c:pt>
                  <c:pt idx="211">
                    <c:v>1.7683759985742976E-4</c:v>
                  </c:pt>
                  <c:pt idx="212">
                    <c:v>1.7903162307380068E-4</c:v>
                  </c:pt>
                  <c:pt idx="213">
                    <c:v>1.8037434768959981E-4</c:v>
                  </c:pt>
                  <c:pt idx="214">
                    <c:v>1.8128075484446075E-4</c:v>
                  </c:pt>
                  <c:pt idx="215">
                    <c:v>1.8288908496996449E-4</c:v>
                  </c:pt>
                  <c:pt idx="216">
                    <c:v>1.8429053310285349E-4</c:v>
                  </c:pt>
                  <c:pt idx="217">
                    <c:v>1.845261842120502E-4</c:v>
                  </c:pt>
                  <c:pt idx="218">
                    <c:v>1.849993238343079E-4</c:v>
                  </c:pt>
                  <c:pt idx="219">
                    <c:v>1.89121208351847E-4</c:v>
                  </c:pt>
                  <c:pt idx="220">
                    <c:v>1.906201866330708E-4</c:v>
                  </c:pt>
                  <c:pt idx="221">
                    <c:v>1.9395090454047467E-4</c:v>
                  </c:pt>
                  <c:pt idx="222">
                    <c:v>1.939509113573553E-4</c:v>
                  </c:pt>
                  <c:pt idx="223">
                    <c:v>1.9317198576412103E-4</c:v>
                  </c:pt>
                  <c:pt idx="224">
                    <c:v>1.9686149849628394E-4</c:v>
                  </c:pt>
                  <c:pt idx="225">
                    <c:v>1.9848622837584411E-4</c:v>
                  </c:pt>
                  <c:pt idx="226">
                    <c:v>2.0041595207468356E-4</c:v>
                  </c:pt>
                  <c:pt idx="227">
                    <c:v>2.0181746386638771E-4</c:v>
                  </c:pt>
                  <c:pt idx="228">
                    <c:v>2.02952861364632E-4</c:v>
                  </c:pt>
                  <c:pt idx="229">
                    <c:v>2.0381281554753217E-4</c:v>
                  </c:pt>
                  <c:pt idx="230">
                    <c:v>2.0732684281529195E-4</c:v>
                  </c:pt>
                  <c:pt idx="231">
                    <c:v>2.0852526840066876E-4</c:v>
                  </c:pt>
                  <c:pt idx="232">
                    <c:v>2.1096413748737593E-4</c:v>
                  </c:pt>
                  <c:pt idx="233">
                    <c:v>2.1220510758753776E-4</c:v>
                  </c:pt>
                  <c:pt idx="234">
                    <c:v>2.1377701554307199E-4</c:v>
                  </c:pt>
                  <c:pt idx="235">
                    <c:v>2.1569429707172952E-4</c:v>
                  </c:pt>
                  <c:pt idx="236">
                    <c:v>2.179750482562253E-4</c:v>
                  </c:pt>
                  <c:pt idx="237">
                    <c:v>2.1930011210504754E-4</c:v>
                  </c:pt>
                  <c:pt idx="238">
                    <c:v>2.2165819109083598E-4</c:v>
                  </c:pt>
                  <c:pt idx="239">
                    <c:v>2.2064141983094395E-4</c:v>
                  </c:pt>
                  <c:pt idx="240">
                    <c:v>2.2406753295476083E-4</c:v>
                  </c:pt>
                  <c:pt idx="241">
                    <c:v>2.2652979048436254E-4</c:v>
                  </c:pt>
                  <c:pt idx="242">
                    <c:v>2.2796128254584463E-4</c:v>
                  </c:pt>
                  <c:pt idx="243">
                    <c:v>2.3051034651653632E-4</c:v>
                  </c:pt>
                  <c:pt idx="244">
                    <c:v>2.3236630949793245E-4</c:v>
                  </c:pt>
                  <c:pt idx="245">
                    <c:v>2.3311710183075352E-4</c:v>
                  </c:pt>
                  <c:pt idx="246">
                    <c:v>2.3616934283217215E-4</c:v>
                  </c:pt>
                  <c:pt idx="247">
                    <c:v>2.3772567444181123E-4</c:v>
                  </c:pt>
                  <c:pt idx="248">
                    <c:v>2.385115267911923E-4</c:v>
                  </c:pt>
                  <c:pt idx="249">
                    <c:v>2.4170766253592805E-4</c:v>
                  </c:pt>
                  <c:pt idx="250">
                    <c:v>2.4130349401061841E-4</c:v>
                  </c:pt>
                  <c:pt idx="251">
                    <c:v>2.4457539673026514E-4</c:v>
                  </c:pt>
                  <c:pt idx="252">
                    <c:v>2.4708815615826559E-4</c:v>
                  </c:pt>
                  <c:pt idx="253">
                    <c:v>2.4922188529307235E-4</c:v>
                  </c:pt>
                  <c:pt idx="254">
                    <c:v>2.5183153675868757E-4</c:v>
                  </c:pt>
                  <c:pt idx="255">
                    <c:v>2.445753858903079E-4</c:v>
                  </c:pt>
                  <c:pt idx="256">
                    <c:v>2.5585013418026256E-4</c:v>
                  </c:pt>
                  <c:pt idx="257">
                    <c:v>2.5585012231784163E-4</c:v>
                  </c:pt>
                  <c:pt idx="258">
                    <c:v>2.5953144492590733E-4</c:v>
                  </c:pt>
                  <c:pt idx="259">
                    <c:v>2.604683727904035E-4</c:v>
                  </c:pt>
                  <c:pt idx="260">
                    <c:v>2.6236272029852079E-4</c:v>
                  </c:pt>
                  <c:pt idx="261">
                    <c:v>2.647696953289461E-4</c:v>
                  </c:pt>
                  <c:pt idx="262">
                    <c:v>2.6722126942612583E-4</c:v>
                  </c:pt>
                  <c:pt idx="263">
                    <c:v>2.7022375383848295E-4</c:v>
                  </c:pt>
                  <c:pt idx="264">
                    <c:v>2.7175042742663718E-4</c:v>
                  </c:pt>
                  <c:pt idx="265">
                    <c:v>2.7965015811975502E-4</c:v>
                  </c:pt>
                  <c:pt idx="266">
                    <c:v>2.7643579042220469E-4</c:v>
                  </c:pt>
                  <c:pt idx="267">
                    <c:v>2.8073829513098421E-4</c:v>
                  </c:pt>
                  <c:pt idx="268">
                    <c:v>2.8859895253194952E-4</c:v>
                  </c:pt>
                  <c:pt idx="269">
                    <c:v>2.8294015795940659E-4</c:v>
                  </c:pt>
                  <c:pt idx="270">
                    <c:v>2.8183493323722406E-4</c:v>
                  </c:pt>
                  <c:pt idx="271">
                    <c:v>2.8630847621717652E-4</c:v>
                  </c:pt>
                  <c:pt idx="272">
                    <c:v>2.9210421614550558E-4</c:v>
                  </c:pt>
                  <c:pt idx="273">
                    <c:v>2.9388896587764822E-4</c:v>
                  </c:pt>
                  <c:pt idx="274">
                    <c:v>2.9448874939396092E-4</c:v>
                  </c:pt>
                  <c:pt idx="275">
                    <c:v>2.9630283151493451E-4</c:v>
                  </c:pt>
                  <c:pt idx="276">
                    <c:v>3.0062392265283952E-4</c:v>
                  </c:pt>
                  <c:pt idx="277">
                    <c:v>2.9875669442524421E-4</c:v>
                  </c:pt>
                  <c:pt idx="278">
                    <c:v>3.0125152415028556E-4</c:v>
                  </c:pt>
                  <c:pt idx="279">
                    <c:v>3.0442930324348414E-4</c:v>
                  </c:pt>
                  <c:pt idx="280">
                    <c:v>3.063683253032957E-4</c:v>
                  </c:pt>
                  <c:pt idx="281">
                    <c:v>3.0767480495951752E-4</c:v>
                  </c:pt>
                  <c:pt idx="282">
                    <c:v>3.1924664398687638E-4</c:v>
                  </c:pt>
                  <c:pt idx="283">
                    <c:v>3.157538064100254E-4</c:v>
                  </c:pt>
                  <c:pt idx="284">
                    <c:v>3.1784026583575646E-4</c:v>
                  </c:pt>
                  <c:pt idx="285">
                    <c:v>3.1784024751904373E-4</c:v>
                  </c:pt>
                  <c:pt idx="286">
                    <c:v>3.2209705245501969E-4</c:v>
                  </c:pt>
                  <c:pt idx="287">
                    <c:v>3.2426847283932955E-4</c:v>
                  </c:pt>
                  <c:pt idx="288">
                    <c:v>3.2426851095955012E-4</c:v>
                  </c:pt>
                  <c:pt idx="289">
                    <c:v>3.2720969438758526E-4</c:v>
                  </c:pt>
                  <c:pt idx="290">
                    <c:v>3.2945085519316743E-4</c:v>
                  </c:pt>
                  <c:pt idx="291">
                    <c:v>3.324872999917771E-4</c:v>
                  </c:pt>
                  <c:pt idx="292">
                    <c:v>3.348015751170947E-4</c:v>
                  </c:pt>
                  <c:pt idx="293">
                    <c:v>3.4357018928465318E-4</c:v>
                  </c:pt>
                  <c:pt idx="294">
                    <c:v>3.3873117551016857E-4</c:v>
                  </c:pt>
                  <c:pt idx="295">
                    <c:v>3.4521405035677511E-4</c:v>
                  </c:pt>
                  <c:pt idx="296">
                    <c:v>3.4687373945213736E-4</c:v>
                  </c:pt>
                  <c:pt idx="297">
                    <c:v>3.4604193742356044E-4</c:v>
                  </c:pt>
                  <c:pt idx="298">
                    <c:v>3.4939344602390285E-4</c:v>
                  </c:pt>
                  <c:pt idx="299">
                    <c:v>3.5806322290764188E-4</c:v>
                  </c:pt>
                  <c:pt idx="300">
                    <c:v>3.5367518837496701E-4</c:v>
                  </c:pt>
                  <c:pt idx="301">
                    <c:v>3.5806322290764188E-4</c:v>
                  </c:pt>
                  <c:pt idx="302">
                    <c:v>3.5454418381270652E-4</c:v>
                  </c:pt>
                  <c:pt idx="303">
                    <c:v>3.3325516190604512E-4</c:v>
                  </c:pt>
                  <c:pt idx="304">
                    <c:v>3.634747782645951E-4</c:v>
                  </c:pt>
                  <c:pt idx="305">
                    <c:v>3.6811091710271826E-4</c:v>
                  </c:pt>
                  <c:pt idx="306">
                    <c:v>3.7094984192891989E-4</c:v>
                  </c:pt>
                  <c:pt idx="307">
                    <c:v>3.7286687749300655E-4</c:v>
                  </c:pt>
                  <c:pt idx="308">
                    <c:v>3.7676106330695699E-4</c:v>
                  </c:pt>
                  <c:pt idx="309">
                    <c:v>3.931865946447685E-4</c:v>
                  </c:pt>
                  <c:pt idx="310">
                    <c:v>3.8174468117502534E-4</c:v>
                  </c:pt>
                  <c:pt idx="311">
                    <c:v>3.8275725712812745E-4</c:v>
                  </c:pt>
                  <c:pt idx="312">
                    <c:v>3.8999859718513139E-4</c:v>
                  </c:pt>
                  <c:pt idx="313">
                    <c:v>3.7480385559347042E-4</c:v>
                  </c:pt>
                  <c:pt idx="314">
                    <c:v>3.9105549405495891E-4</c:v>
                  </c:pt>
                  <c:pt idx="315">
                    <c:v>3.9972154780133198E-4</c:v>
                  </c:pt>
                  <c:pt idx="316">
                    <c:v>3.9642714149523505E-4</c:v>
                  </c:pt>
                  <c:pt idx="317">
                    <c:v>3.9861732612158539E-4</c:v>
                  </c:pt>
                  <c:pt idx="318">
                    <c:v>4.0307116758592232E-4</c:v>
                  </c:pt>
                  <c:pt idx="319">
                    <c:v>4.0647743056803081E-4</c:v>
                  </c:pt>
                  <c:pt idx="320">
                    <c:v>4.0762566121395067E-4</c:v>
                  </c:pt>
                  <c:pt idx="321">
                    <c:v>4.1228425796629889E-4</c:v>
                  </c:pt>
                  <c:pt idx="322">
                    <c:v>4.1584864185375121E-4</c:v>
                  </c:pt>
                  <c:pt idx="323">
                    <c:v>4.182593359686743E-4</c:v>
                  </c:pt>
                  <c:pt idx="324">
                    <c:v>4.1947525844883237E-4</c:v>
                  </c:pt>
                  <c:pt idx="325">
                    <c:v>4.0994169441996731E-4</c:v>
                  </c:pt>
                  <c:pt idx="326">
                    <c:v>4.3203434560362165E-4</c:v>
                  </c:pt>
                  <c:pt idx="327">
                    <c:v>4.2946273661983796E-4</c:v>
                  </c:pt>
                  <c:pt idx="328">
                    <c:v>4.3463700602081718E-4</c:v>
                  </c:pt>
                  <c:pt idx="329">
                    <c:v>4.3993740743128305E-4</c:v>
                  </c:pt>
                  <c:pt idx="330">
                    <c:v>4.3860022421923534E-4</c:v>
                  </c:pt>
                  <c:pt idx="331">
                    <c:v>4.4813502950681068E-4</c:v>
                  </c:pt>
                  <c:pt idx="332">
                    <c:v>4.4399840102172231E-4</c:v>
                  </c:pt>
                  <c:pt idx="333">
                    <c:v>4.5377196943939622E-4</c:v>
                  </c:pt>
                  <c:pt idx="334">
                    <c:v>4.5093588397925944E-4</c:v>
                  </c:pt>
                  <c:pt idx="335">
                    <c:v>4.5520337584783728E-4</c:v>
                  </c:pt>
                  <c:pt idx="336">
                    <c:v>4.5809360474711943E-4</c:v>
                  </c:pt>
                  <c:pt idx="337">
                    <c:v>4.4536875361313253E-4</c:v>
                  </c:pt>
                  <c:pt idx="338">
                    <c:v>4.6398550644884199E-4</c:v>
                  </c:pt>
                  <c:pt idx="339">
                    <c:v>4.6698862091895085E-4</c:v>
                  </c:pt>
                  <c:pt idx="340">
                    <c:v>4.7003086354960365E-4</c:v>
                  </c:pt>
                  <c:pt idx="341">
                    <c:v>4.8260698801017038E-4</c:v>
                  </c:pt>
                  <c:pt idx="342">
                    <c:v>4.7466936380625801E-4</c:v>
                  </c:pt>
                  <c:pt idx="343">
                    <c:v>4.7623587364531764E-4</c:v>
                  </c:pt>
                  <c:pt idx="344">
                    <c:v>4.8099831293027453E-4</c:v>
                  </c:pt>
                  <c:pt idx="345">
                    <c:v>4.9081459980370205E-4</c:v>
                  </c:pt>
                  <c:pt idx="346">
                    <c:v>4.8585683639764624E-4</c:v>
                  </c:pt>
                  <c:pt idx="347">
                    <c:v>4.9248971939108612E-4</c:v>
                  </c:pt>
                  <c:pt idx="348">
                    <c:v>4.8099827098173933E-4</c:v>
                  </c:pt>
                  <c:pt idx="349">
                    <c:v>4.9248971939108612E-4</c:v>
                  </c:pt>
                  <c:pt idx="350">
                    <c:v>4.9930621230841307E-4</c:v>
                  </c:pt>
                  <c:pt idx="351">
                    <c:v>5.0278566575938507E-4</c:v>
                  </c:pt>
                  <c:pt idx="352">
                    <c:v>5.0989220421180238E-4</c:v>
                  </c:pt>
                  <c:pt idx="353">
                    <c:v>5.1352129643549255E-4</c:v>
                  </c:pt>
                  <c:pt idx="354">
                    <c:v>5.1720241816738182E-4</c:v>
                  </c:pt>
                  <c:pt idx="355">
                    <c:v>5.2282422940820887E-4</c:v>
                  </c:pt>
                  <c:pt idx="356">
                    <c:v>5.2664042895364494E-4</c:v>
                  </c:pt>
                  <c:pt idx="357">
                    <c:v>5.2664042895364494E-4</c:v>
                  </c:pt>
                  <c:pt idx="358">
                    <c:v>5.3247044445141713E-4</c:v>
                  </c:pt>
                  <c:pt idx="359">
                    <c:v>5.1906288985181489E-4</c:v>
                  </c:pt>
                  <c:pt idx="360">
                    <c:v>5.3642929555534804E-4</c:v>
                  </c:pt>
                  <c:pt idx="361">
                    <c:v>5.4247929960022322E-4</c:v>
                  </c:pt>
                  <c:pt idx="362">
                    <c:v>5.2664042895364483E-4</c:v>
                  </c:pt>
                  <c:pt idx="363">
                    <c:v>5.486672185601747E-4</c:v>
                  </c:pt>
                  <c:pt idx="364">
                    <c:v>5.6366986648954433E-4</c:v>
                  </c:pt>
                  <c:pt idx="365">
                    <c:v>5.5499804593850258E-4</c:v>
                  </c:pt>
                  <c:pt idx="366">
                    <c:v>5.7261692274008385E-4</c:v>
                  </c:pt>
                  <c:pt idx="367">
                    <c:v>5.6147661882704472E-4</c:v>
                  </c:pt>
                  <c:pt idx="368">
                    <c:v>5.5930037295737905E-4</c:v>
                  </c:pt>
                  <c:pt idx="369">
                    <c:v>5.6588031590359836E-4</c:v>
                  </c:pt>
                  <c:pt idx="370">
                    <c:v>5.7719787487678972E-4</c:v>
                  </c:pt>
                  <c:pt idx="371">
                    <c:v>5.7951603844984799E-4</c:v>
                  </c:pt>
                  <c:pt idx="372">
                    <c:v>5.8420843227479453E-4</c:v>
                  </c:pt>
                  <c:pt idx="373">
                    <c:v>5.8658324109333746E-4</c:v>
                  </c:pt>
                  <c:pt idx="374">
                    <c:v>5.9627886855727797E-4</c:v>
                  </c:pt>
                  <c:pt idx="375">
                    <c:v>6.0124787806079536E-4</c:v>
                  </c:pt>
                  <c:pt idx="376">
                    <c:v>6.1931115522430356E-4</c:v>
                  </c:pt>
                  <c:pt idx="377">
                    <c:v>6.0376353613687491E-4</c:v>
                  </c:pt>
                  <c:pt idx="378">
                    <c:v>6.037635361715155E-4</c:v>
                  </c:pt>
                  <c:pt idx="379">
                    <c:v>6.1666448168659562E-4</c:v>
                  </c:pt>
                  <c:pt idx="380">
                    <c:v>6.1404026508106902E-4</c:v>
                  </c:pt>
                  <c:pt idx="381">
                    <c:v>6.2198057519551465E-4</c:v>
                  </c:pt>
                  <c:pt idx="382">
                    <c:v>6.2198050505267791E-4</c:v>
                  </c:pt>
                  <c:pt idx="383">
                    <c:v>6.2738905149427803E-4</c:v>
                  </c:pt>
                  <c:pt idx="384">
                    <c:v>6.301286440386658E-4</c:v>
                  </c:pt>
                  <c:pt idx="385">
                    <c:v>6.3012871603132633E-4</c:v>
                  </c:pt>
                  <c:pt idx="386">
                    <c:v>6.3568053169071295E-4</c:v>
                  </c:pt>
                  <c:pt idx="387">
                    <c:v>6.4999760071585003E-4</c:v>
                  </c:pt>
                  <c:pt idx="388">
                    <c:v>6.711604338937591E-4</c:v>
                  </c:pt>
                  <c:pt idx="389">
                    <c:v>6.5590676956943958E-4</c:v>
                  </c:pt>
                  <c:pt idx="390">
                    <c:v>6.5890174972443253E-4</c:v>
                  </c:pt>
                  <c:pt idx="391">
                    <c:v>6.5890167104824219E-4</c:v>
                  </c:pt>
                  <c:pt idx="392">
                    <c:v>6.9042810073619975E-4</c:v>
                  </c:pt>
                  <c:pt idx="393">
                    <c:v>6.6192420654585013E-4</c:v>
                  </c:pt>
                  <c:pt idx="394">
                    <c:v>6.5293881575766719E-4</c:v>
                  </c:pt>
                  <c:pt idx="395">
                    <c:v>6.8065789820205547E-4</c:v>
                  </c:pt>
                  <c:pt idx="396">
                    <c:v>6.7746243423504916E-4</c:v>
                  </c:pt>
                  <c:pt idx="397">
                    <c:v>6.8388381935614655E-4</c:v>
                  </c:pt>
                  <c:pt idx="398">
                    <c:v>6.9042810073619986E-4</c:v>
                  </c:pt>
                  <c:pt idx="399">
                    <c:v>6.8714046417856292E-4</c:v>
                  </c:pt>
                  <c:pt idx="400">
                    <c:v>7.0048287208320068E-4</c:v>
                  </c:pt>
                  <c:pt idx="401">
                    <c:v>7.3622183420543651E-4</c:v>
                  </c:pt>
                  <c:pt idx="402">
                    <c:v>6.8714029300494001E-4</c:v>
                  </c:pt>
                  <c:pt idx="403">
                    <c:v>7.1435387211861272E-4</c:v>
                  </c:pt>
                  <c:pt idx="404">
                    <c:v>7.2149734356630646E-4</c:v>
                  </c:pt>
                  <c:pt idx="405">
                    <c:v>7.3999729531121314E-4</c:v>
                  </c:pt>
                  <c:pt idx="406">
                    <c:v>7.2878531874638706E-4</c:v>
                  </c:pt>
                  <c:pt idx="407">
                    <c:v>7.3248470224650578E-4</c:v>
                  </c:pt>
                  <c:pt idx="408">
                    <c:v>7.3248470224650578E-4</c:v>
                  </c:pt>
                  <c:pt idx="409">
                    <c:v>7.4381187895413662E-4</c:v>
                  </c:pt>
                  <c:pt idx="410">
                    <c:v>7.4766558830931425E-4</c:v>
                  </c:pt>
                  <c:pt idx="411">
                    <c:v>7.5155984757599415E-4</c:v>
                  </c:pt>
                  <c:pt idx="412">
                    <c:v>7.4766579096593924E-4</c:v>
                  </c:pt>
                  <c:pt idx="413">
                    <c:v>7.5947092979959945E-4</c:v>
                  </c:pt>
                  <c:pt idx="414">
                    <c:v>7.6755054490853364E-4</c:v>
                  </c:pt>
                  <c:pt idx="415">
                    <c:v>7.7165505540902882E-4</c:v>
                  </c:pt>
                  <c:pt idx="416">
                    <c:v>7.7580369996447173E-4</c:v>
                  </c:pt>
                  <c:pt idx="417">
                    <c:v>7.8423626980959839E-4</c:v>
                  </c:pt>
                  <c:pt idx="418">
                    <c:v>7.8852189885646759E-4</c:v>
                  </c:pt>
                  <c:pt idx="419">
                    <c:v>8.0166380829873425E-4</c:v>
                  </c:pt>
                  <c:pt idx="420">
                    <c:v>7.9723476742247482E-4</c:v>
                  </c:pt>
                  <c:pt idx="421">
                    <c:v>8.1525132242790113E-4</c:v>
                  </c:pt>
                  <c:pt idx="422">
                    <c:v>8.2456851593259778E-4</c:v>
                  </c:pt>
                  <c:pt idx="423">
                    <c:v>8.1525132242790113E-4</c:v>
                  </c:pt>
                  <c:pt idx="424">
                    <c:v>8.106713011927912E-4</c:v>
                  </c:pt>
                  <c:pt idx="425">
                    <c:v>8.1988351068842339E-4</c:v>
                  </c:pt>
                  <c:pt idx="426">
                    <c:v>8.3895038928247896E-4</c:v>
                  </c:pt>
                  <c:pt idx="427">
                    <c:v>8.1988338887187425E-4</c:v>
                  </c:pt>
                  <c:pt idx="428">
                    <c:v>8.2930724661183191E-4</c:v>
                  </c:pt>
                  <c:pt idx="429">
                    <c:v>8.4385674356696281E-4</c:v>
                  </c:pt>
                  <c:pt idx="430">
                    <c:v>8.341011367078078E-4</c:v>
                  </c:pt>
                  <c:pt idx="431">
                    <c:v>8.5892547323967593E-4</c:v>
                  </c:pt>
                  <c:pt idx="432">
                    <c:v>8.5892547323967593E-4</c:v>
                  </c:pt>
                  <c:pt idx="433">
                    <c:v>8.7454242878051811E-4</c:v>
                  </c:pt>
                  <c:pt idx="434">
                    <c:v>8.7987495519490082E-4</c:v>
                  </c:pt>
                  <c:pt idx="435">
                    <c:v>7.972346521827727E-4</c:v>
                  </c:pt>
                  <c:pt idx="436">
                    <c:v>8.9626998622729524E-4</c:v>
                  </c:pt>
                  <c:pt idx="437">
                    <c:v>8.9073750722626539E-4</c:v>
                  </c:pt>
                  <c:pt idx="438">
                    <c:v>8.9073750722626539E-4</c:v>
                  </c:pt>
                  <c:pt idx="439">
                    <c:v>9.0187162056052663E-4</c:v>
                  </c:pt>
                  <c:pt idx="440">
                    <c:v>8.9073750722626539E-4</c:v>
                  </c:pt>
                  <c:pt idx="441">
                    <c:v>9.2499677424160223E-4</c:v>
                  </c:pt>
                  <c:pt idx="442">
                    <c:v>9.1910497590988688E-4</c:v>
                  </c:pt>
                  <c:pt idx="443">
                    <c:v>9.1328775855081324E-4</c:v>
                  </c:pt>
                  <c:pt idx="444">
                    <c:v>9.370097663196123E-4</c:v>
                  </c:pt>
                  <c:pt idx="445">
                    <c:v>9.4313395657261352E-4</c:v>
                  </c:pt>
                  <c:pt idx="446">
                    <c:v>9.4933872761251612E-4</c:v>
                  </c:pt>
                  <c:pt idx="447">
                    <c:v>9.370097662361785E-4</c:v>
                  </c:pt>
                  <c:pt idx="448">
                    <c:v>9.4313379537866199E-4</c:v>
                  </c:pt>
                  <c:pt idx="449">
                    <c:v>9.5562568019526718E-4</c:v>
                  </c:pt>
                  <c:pt idx="450">
                    <c:v>9.6845274901291112E-4</c:v>
                  </c:pt>
                  <c:pt idx="451">
                    <c:v>9.749966307964408E-4</c:v>
                  </c:pt>
                  <c:pt idx="452">
                    <c:v>9.3700960712883878E-4</c:v>
                  </c:pt>
                  <c:pt idx="453">
                    <c:v>9.8162902489465744E-4</c:v>
                  </c:pt>
                  <c:pt idx="454">
                    <c:v>9.9516878568563574E-4</c:v>
                  </c:pt>
                  <c:pt idx="455">
                    <c:v>9.8835244756523082E-4</c:v>
                  </c:pt>
                  <c:pt idx="456">
                    <c:v>1.0020796147951466E-3</c:v>
                  </c:pt>
                  <c:pt idx="457">
                    <c:v>1.0090874669921395E-3</c:v>
                  </c:pt>
                  <c:pt idx="458">
                    <c:v>1.0532808579072897E-3</c:v>
                  </c:pt>
                  <c:pt idx="459">
                    <c:v>1.0532808579072897E-3</c:v>
                  </c:pt>
                  <c:pt idx="460">
                    <c:v>9.6199645811039468E-4</c:v>
                  </c:pt>
                  <c:pt idx="461">
                    <c:v>1.0381256820024864E-3</c:v>
                  </c:pt>
                  <c:pt idx="462">
                    <c:v>1.0381256820024864E-3</c:v>
                  </c:pt>
                  <c:pt idx="463">
                    <c:v>1.0610257011679633E-3</c:v>
                  </c:pt>
                  <c:pt idx="464">
                    <c:v>1.0381258774047918E-3</c:v>
                  </c:pt>
                  <c:pt idx="465">
                    <c:v>1.0849583857142641E-3</c:v>
                  </c:pt>
                  <c:pt idx="466">
                    <c:v>1.0688850777587884E-3</c:v>
                  </c:pt>
                  <c:pt idx="467">
                    <c:v>1.0768617572692507E-3</c:v>
                  </c:pt>
                  <c:pt idx="468">
                    <c:v>1.0931776894071482E-3</c:v>
                  </c:pt>
                  <c:pt idx="469">
                    <c:v>1.0768615471228884E-3</c:v>
                  </c:pt>
                  <c:pt idx="470">
                    <c:v>1.0768619675258931E-3</c:v>
                  </c:pt>
                  <c:pt idx="471">
                    <c:v>1.0931776894071482E-3</c:v>
                  </c:pt>
                  <c:pt idx="472">
                    <c:v>1.1015229171003785E-3</c:v>
                  </c:pt>
                  <c:pt idx="473">
                    <c:v>1.2883882097017732E-3</c:v>
                  </c:pt>
                  <c:pt idx="474">
                    <c:v>1.1273396178243964E-3</c:v>
                  </c:pt>
                  <c:pt idx="475">
                    <c:v>1.17316648212128E-3</c:v>
                  </c:pt>
                  <c:pt idx="476">
                    <c:v>1.1452342020607607E-3</c:v>
                  </c:pt>
                  <c:pt idx="477">
                    <c:v>1.1452342020607598E-3</c:v>
                  </c:pt>
                  <c:pt idx="478">
                    <c:v>1.1362162236832182E-3</c:v>
                  </c:pt>
                  <c:pt idx="479">
                    <c:v>1.1637055499896041E-3</c:v>
                  </c:pt>
                  <c:pt idx="480">
                    <c:v>1.2999952015119985E-3</c:v>
                  </c:pt>
                  <c:pt idx="481">
                    <c:v>1.1186006324790201E-3</c:v>
                  </c:pt>
                  <c:pt idx="482">
                    <c:v>1.1827825101696093E-3</c:v>
                  </c:pt>
                  <c:pt idx="483">
                    <c:v>1.1731662327070349E-3</c:v>
                  </c:pt>
                  <c:pt idx="484">
                    <c:v>1.1637057953974002E-3</c:v>
                  </c:pt>
                  <c:pt idx="485">
                    <c:v>1.1637055499896032E-3</c:v>
                  </c:pt>
                  <c:pt idx="486">
                    <c:v>1.1827827636894388E-3</c:v>
                  </c:pt>
                  <c:pt idx="487">
                    <c:v>1.2999955077687376E-3</c:v>
                  </c:pt>
                  <c:pt idx="488">
                    <c:v>1.233328549751957E-3</c:v>
                  </c:pt>
                  <c:pt idx="489">
                    <c:v>1.2333288255475983E-3</c:v>
                  </c:pt>
                  <c:pt idx="490">
                    <c:v>1.233328549751957E-3</c:v>
                  </c:pt>
                  <c:pt idx="491">
                    <c:v>1.2439611503910295E-3</c:v>
                  </c:pt>
                  <c:pt idx="492">
                    <c:v>1.254778102913747E-3</c:v>
                  </c:pt>
                  <c:pt idx="493">
                    <c:v>1.254778102913747E-3</c:v>
                  </c:pt>
                  <c:pt idx="494">
                    <c:v>1.2439611503910289E-3</c:v>
                  </c:pt>
                  <c:pt idx="495">
                    <c:v>1.2999952013514012E-3</c:v>
                  </c:pt>
                  <c:pt idx="496">
                    <c:v>1.3118132272068128E-3</c:v>
                  </c:pt>
                  <c:pt idx="497">
                    <c:v>1.2547783883858619E-3</c:v>
                  </c:pt>
                  <c:pt idx="498">
                    <c:v>1.3118132272068128E-3</c:v>
                  </c:pt>
                  <c:pt idx="499">
                    <c:v>1.3361064765674967E-3</c:v>
                  </c:pt>
                  <c:pt idx="500">
                    <c:v>1.3118135390571138E-3</c:v>
                  </c:pt>
                  <c:pt idx="501">
                    <c:v>1.3742809282673886E-3</c:v>
                  </c:pt>
                  <c:pt idx="502">
                    <c:v>1.3485933370630185E-3</c:v>
                  </c:pt>
                  <c:pt idx="503">
                    <c:v>1.3238487306903703E-3</c:v>
                  </c:pt>
                  <c:pt idx="504">
                    <c:v>1.5189418597088219E-3</c:v>
                  </c:pt>
                  <c:pt idx="505">
                    <c:v>1.4009660999378156E-3</c:v>
                  </c:pt>
                  <c:pt idx="506">
                    <c:v>1.3238484130917005E-3</c:v>
                  </c:pt>
                  <c:pt idx="507">
                    <c:v>1.3742809282673886E-3</c:v>
                  </c:pt>
                  <c:pt idx="508">
                    <c:v>1.3874950450720432E-3</c:v>
                  </c:pt>
                  <c:pt idx="509">
                    <c:v>1.3874950450720425E-3</c:v>
                  </c:pt>
                  <c:pt idx="510">
                    <c:v>1.4287077442372256E-3</c:v>
                  </c:pt>
                  <c:pt idx="511">
                    <c:v>1.4724436685138878E-3</c:v>
                  </c:pt>
                  <c:pt idx="512">
                    <c:v>1.4009660999378156E-3</c:v>
                  </c:pt>
                  <c:pt idx="513">
                    <c:v>1.4575706375937181E-3</c:v>
                  </c:pt>
                  <c:pt idx="514">
                    <c:v>1.4575706375937181E-3</c:v>
                  </c:pt>
                  <c:pt idx="515">
                    <c:v>1.4724436683078578E-3</c:v>
                  </c:pt>
                  <c:pt idx="516">
                    <c:v>1.4575702523914476E-3</c:v>
                  </c:pt>
                  <c:pt idx="517">
                    <c:v>1.4147009349857122E-3</c:v>
                  </c:pt>
                  <c:pt idx="518">
                    <c:v>1.5351006626578858E-3</c:v>
                  </c:pt>
                  <c:pt idx="519">
                    <c:v>1.5031196951519889E-3</c:v>
                  </c:pt>
                  <c:pt idx="520">
                    <c:v>1.5351006626578858E-3</c:v>
                  </c:pt>
                  <c:pt idx="521">
                    <c:v>1.5516073999289439E-3</c:v>
                  </c:pt>
                  <c:pt idx="522">
                    <c:v>1.6779012887582409E-3</c:v>
                  </c:pt>
                  <c:pt idx="523">
                    <c:v>1.5351010897050989E-3</c:v>
                  </c:pt>
                  <c:pt idx="524">
                    <c:v>1.5516073999289439E-3</c:v>
                  </c:pt>
                  <c:pt idx="525">
                    <c:v>1.8499938587535252E-3</c:v>
                  </c:pt>
                  <c:pt idx="526">
                    <c:v>1.5516073999289439E-3</c:v>
                  </c:pt>
                  <c:pt idx="527">
                    <c:v>1.6033276167196117E-3</c:v>
                  </c:pt>
                  <c:pt idx="528">
                    <c:v>1.6213423641966481E-3</c:v>
                  </c:pt>
                  <c:pt idx="529">
                    <c:v>1.3874946960181361E-3</c:v>
                  </c:pt>
                  <c:pt idx="530">
                    <c:v>1.6033276167196117E-3</c:v>
                  </c:pt>
                  <c:pt idx="531">
                    <c:v>1.6779007785649575E-3</c:v>
                  </c:pt>
                  <c:pt idx="532">
                    <c:v>1.658614742358947E-3</c:v>
                  </c:pt>
                  <c:pt idx="533">
                    <c:v>1.7178509461989236E-3</c:v>
                  </c:pt>
                  <c:pt idx="534">
                    <c:v>1.6976411218002751E-3</c:v>
                  </c:pt>
                  <c:pt idx="535">
                    <c:v>1.6976405992580738E-3</c:v>
                  </c:pt>
                  <c:pt idx="536">
                    <c:v>1.6779007785649583E-3</c:v>
                  </c:pt>
                  <c:pt idx="537">
                    <c:v>1.7597493490605523E-3</c:v>
                  </c:pt>
                  <c:pt idx="538">
                    <c:v>1.7178509464793521E-3</c:v>
                  </c:pt>
                  <c:pt idx="539">
                    <c:v>1.7597499102426641E-3</c:v>
                  </c:pt>
                  <c:pt idx="540">
                    <c:v>1.7178509464793512E-3</c:v>
                  </c:pt>
                  <c:pt idx="541">
                    <c:v>1.8265752146367656E-3</c:v>
                  </c:pt>
                  <c:pt idx="542">
                    <c:v>1.6976411218002751E-3</c:v>
                  </c:pt>
                  <c:pt idx="543">
                    <c:v>1.8499932385382173E-3</c:v>
                  </c:pt>
                  <c:pt idx="544">
                    <c:v>1.8037432408118815E-3</c:v>
                  </c:pt>
                  <c:pt idx="545">
                    <c:v>1.8265752146367656E-3</c:v>
                  </c:pt>
                  <c:pt idx="546">
                    <c:v>1.8499932385382173E-3</c:v>
                  </c:pt>
                  <c:pt idx="547">
                    <c:v>1.7385477499972746E-3</c:v>
                  </c:pt>
                  <c:pt idx="548">
                    <c:v>1.8265758195665886E-3</c:v>
                  </c:pt>
                  <c:pt idx="549">
                    <c:v>1.8499932382129867E-3</c:v>
                  </c:pt>
                  <c:pt idx="550">
                    <c:v>2.0912965212478239E-3</c:v>
                  </c:pt>
                  <c:pt idx="551">
                    <c:v>2.4049907261206012E-3</c:v>
                  </c:pt>
                  <c:pt idx="552">
                    <c:v>2.0323873027051484E-3</c:v>
                  </c:pt>
                  <c:pt idx="553">
                    <c:v>1.9239929160449042E-3</c:v>
                  </c:pt>
                  <c:pt idx="554">
                    <c:v>1.9239929160449042E-3</c:v>
                  </c:pt>
                  <c:pt idx="555">
                    <c:v>1.9499925723346296E-3</c:v>
                  </c:pt>
                  <c:pt idx="556">
                    <c:v>1.9767052491732979E-3</c:v>
                  </c:pt>
                  <c:pt idx="557">
                    <c:v>1.9767052491732979E-3</c:v>
                  </c:pt>
                  <c:pt idx="558">
                    <c:v>2.0041592292085984E-3</c:v>
                  </c:pt>
                  <c:pt idx="559">
                    <c:v>2.0614211355733142E-3</c:v>
                  </c:pt>
                  <c:pt idx="560">
                    <c:v>2.0041592292085984E-3</c:v>
                  </c:pt>
                  <c:pt idx="561">
                    <c:v>2.0041592295902927E-3</c:v>
                  </c:pt>
                  <c:pt idx="562">
                    <c:v>2.1863553785871725E-3</c:v>
                  </c:pt>
                  <c:pt idx="563">
                    <c:v>2.0614211355733142E-3</c:v>
                  </c:pt>
                  <c:pt idx="564">
                    <c:v>1.8265758195665886E-3</c:v>
                  </c:pt>
                  <c:pt idx="565">
                    <c:v>2.4457539674731799E-3</c:v>
                  </c:pt>
                  <c:pt idx="566">
                    <c:v>1.8740195324723576E-3</c:v>
                  </c:pt>
                  <c:pt idx="567">
                    <c:v>2.1220505858638001E-3</c:v>
                  </c:pt>
                  <c:pt idx="568">
                    <c:v>2.1220514023359274E-3</c:v>
                  </c:pt>
                  <c:pt idx="569">
                    <c:v>2.091297313810192E-3</c:v>
                  </c:pt>
                  <c:pt idx="570">
                    <c:v>1.8986768015950449E-3</c:v>
                  </c:pt>
                  <c:pt idx="571">
                    <c:v>2.1220514023359274E-3</c:v>
                  </c:pt>
                  <c:pt idx="572">
                    <c:v>2.2546792351657097E-3</c:v>
                  </c:pt>
                  <c:pt idx="573">
                    <c:v>2.1537235143181065E-3</c:v>
                  </c:pt>
                  <c:pt idx="574">
                    <c:v>2.0614211355733142E-3</c:v>
                  </c:pt>
                  <c:pt idx="575">
                    <c:v>2.2904674529076784E-3</c:v>
                  </c:pt>
                  <c:pt idx="576">
                    <c:v>2.1220505858638001E-3</c:v>
                  </c:pt>
                  <c:pt idx="577">
                    <c:v>2.3274101180912662E-3</c:v>
                  </c:pt>
                  <c:pt idx="578">
                    <c:v>2.2199921836369278E-3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Água!$C$5:$C$583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Água!$G$5:$G$583</c:f>
              <c:numCache>
                <c:formatCode>0.000000000</c:formatCode>
                <c:ptCount val="579"/>
                <c:pt idx="0">
                  <c:v>3.7435801251353684</c:v>
                </c:pt>
                <c:pt idx="1">
                  <c:v>3.7736105091988406</c:v>
                </c:pt>
                <c:pt idx="2">
                  <c:v>3.8033156443929834</c:v>
                </c:pt>
                <c:pt idx="3">
                  <c:v>3.8097985465331679</c:v>
                </c:pt>
                <c:pt idx="4">
                  <c:v>3.8353182867122193</c:v>
                </c:pt>
                <c:pt idx="5">
                  <c:v>3.8447227396113943</c:v>
                </c:pt>
                <c:pt idx="6">
                  <c:v>3.8648007699708065</c:v>
                </c:pt>
                <c:pt idx="7">
                  <c:v>3.8754471984136307</c:v>
                </c:pt>
                <c:pt idx="8">
                  <c:v>3.8964061269833112</c:v>
                </c:pt>
                <c:pt idx="9">
                  <c:v>3.9081882619689252</c:v>
                </c:pt>
                <c:pt idx="10">
                  <c:v>3.9256051612532961</c:v>
                </c:pt>
                <c:pt idx="11">
                  <c:v>3.9398912092383878</c:v>
                </c:pt>
                <c:pt idx="12">
                  <c:v>3.9581629512502028</c:v>
                </c:pt>
                <c:pt idx="13">
                  <c:v>3.9678650188164291</c:v>
                </c:pt>
                <c:pt idx="14">
                  <c:v>3.980202349269867</c:v>
                </c:pt>
                <c:pt idx="15">
                  <c:v>3.9923893935238302</c:v>
                </c:pt>
                <c:pt idx="16">
                  <c:v>4.0070856501072702</c:v>
                </c:pt>
                <c:pt idx="17">
                  <c:v>4.0241800969907189</c:v>
                </c:pt>
                <c:pt idx="18">
                  <c:v>4.0384199239796983</c:v>
                </c:pt>
                <c:pt idx="19">
                  <c:v>4.0499216074188951</c:v>
                </c:pt>
                <c:pt idx="20">
                  <c:v>4.0612925707059011</c:v>
                </c:pt>
                <c:pt idx="21">
                  <c:v>4.0750169902972475</c:v>
                </c:pt>
                <c:pt idx="22">
                  <c:v>4.0909977061925051</c:v>
                </c:pt>
                <c:pt idx="23">
                  <c:v>4.1055257977094852</c:v>
                </c:pt>
                <c:pt idx="24">
                  <c:v>4.1150952220685424</c:v>
                </c:pt>
                <c:pt idx="25">
                  <c:v>4.1292798487297739</c:v>
                </c:pt>
                <c:pt idx="26">
                  <c:v>4.1316246164149701</c:v>
                </c:pt>
                <c:pt idx="27">
                  <c:v>4.1444228704728294</c:v>
                </c:pt>
                <c:pt idx="28">
                  <c:v>4.1616152306438803</c:v>
                </c:pt>
                <c:pt idx="29">
                  <c:v>4.17963374516708</c:v>
                </c:pt>
                <c:pt idx="30">
                  <c:v>4.1616152306438803</c:v>
                </c:pt>
                <c:pt idx="31">
                  <c:v>4.195137960895285</c:v>
                </c:pt>
                <c:pt idx="32">
                  <c:v>4.1829763937824174</c:v>
                </c:pt>
                <c:pt idx="33">
                  <c:v>4.2168779153816436</c:v>
                </c:pt>
                <c:pt idx="34">
                  <c:v>4.2307596222325703</c:v>
                </c:pt>
                <c:pt idx="35">
                  <c:v>4.2381553931798974</c:v>
                </c:pt>
                <c:pt idx="36">
                  <c:v>4.2486266497292773</c:v>
                </c:pt>
                <c:pt idx="37">
                  <c:v>4.2600197815731722</c:v>
                </c:pt>
                <c:pt idx="38">
                  <c:v>4.2712846240874329</c:v>
                </c:pt>
                <c:pt idx="39">
                  <c:v>4.2824240348292362</c:v>
                </c:pt>
                <c:pt idx="40">
                  <c:v>4.2814164347682926</c:v>
                </c:pt>
                <c:pt idx="41">
                  <c:v>4.286444103238968</c:v>
                </c:pt>
                <c:pt idx="42">
                  <c:v>4.2954307566162502</c:v>
                </c:pt>
                <c:pt idx="43">
                  <c:v>4.2974168359624763</c:v>
                </c:pt>
                <c:pt idx="44">
                  <c:v>4.3013772260017999</c:v>
                </c:pt>
                <c:pt idx="45">
                  <c:v>4.3043372142029197</c:v>
                </c:pt>
                <c:pt idx="46">
                  <c:v>4.3072884924258412</c:v>
                </c:pt>
                <c:pt idx="47">
                  <c:v>4.3063057004786893</c:v>
                </c:pt>
                <c:pt idx="48">
                  <c:v>4.3141412511287385</c:v>
                </c:pt>
                <c:pt idx="49">
                  <c:v>4.3180360336673225</c:v>
                </c:pt>
                <c:pt idx="50">
                  <c:v>4.311210132145562</c:v>
                </c:pt>
                <c:pt idx="51">
                  <c:v>4.311210132145562</c:v>
                </c:pt>
                <c:pt idx="52">
                  <c:v>4.3121881693446351</c:v>
                </c:pt>
                <c:pt idx="53">
                  <c:v>4.3363322191397966</c:v>
                </c:pt>
                <c:pt idx="54">
                  <c:v>4.3102311630784742</c:v>
                </c:pt>
                <c:pt idx="55">
                  <c:v>4.315116350689121</c:v>
                </c:pt>
                <c:pt idx="56">
                  <c:v>4.312188143769446</c:v>
                </c:pt>
                <c:pt idx="57">
                  <c:v>4.3209473436282435</c:v>
                </c:pt>
                <c:pt idx="58">
                  <c:v>4.307288543800512</c:v>
                </c:pt>
                <c:pt idx="59">
                  <c:v>4.3151164016765735</c:v>
                </c:pt>
                <c:pt idx="60">
                  <c:v>4.3121880926324705</c:v>
                </c:pt>
                <c:pt idx="61">
                  <c:v>4.3141412766540244</c:v>
                </c:pt>
                <c:pt idx="62">
                  <c:v>4.3121880926324705</c:v>
                </c:pt>
                <c:pt idx="63">
                  <c:v>4.311210132145562</c:v>
                </c:pt>
                <c:pt idx="64">
                  <c:v>4.3121880926324705</c:v>
                </c:pt>
                <c:pt idx="65">
                  <c:v>4.3102311630784742</c:v>
                </c:pt>
                <c:pt idx="66">
                  <c:v>4.3013772260017999</c:v>
                </c:pt>
                <c:pt idx="67">
                  <c:v>4.311210132145562</c:v>
                </c:pt>
                <c:pt idx="68">
                  <c:v>4.3092512090547626</c:v>
                </c:pt>
                <c:pt idx="69">
                  <c:v>4.3141412766540244</c:v>
                </c:pt>
                <c:pt idx="70">
                  <c:v>4.3043371884396606</c:v>
                </c:pt>
                <c:pt idx="71">
                  <c:v>4.3063057262047657</c:v>
                </c:pt>
                <c:pt idx="72">
                  <c:v>4.3043371884396606</c:v>
                </c:pt>
                <c:pt idx="73">
                  <c:v>4.3102311374666158</c:v>
                </c:pt>
                <c:pt idx="74">
                  <c:v>4.3082703707789429</c:v>
                </c:pt>
                <c:pt idx="75">
                  <c:v>4.3063057519173595</c:v>
                </c:pt>
                <c:pt idx="76">
                  <c:v>4.3043372399661779</c:v>
                </c:pt>
                <c:pt idx="77">
                  <c:v>4.3003886044236692</c:v>
                </c:pt>
                <c:pt idx="78">
                  <c:v>4.298408372476505</c:v>
                </c:pt>
                <c:pt idx="79">
                  <c:v>4.3033514902582493</c:v>
                </c:pt>
                <c:pt idx="80">
                  <c:v>4.3043371884396606</c:v>
                </c:pt>
                <c:pt idx="81">
                  <c:v>4.3053219674526524</c:v>
                </c:pt>
                <c:pt idx="82">
                  <c:v>4.3013771743089881</c:v>
                </c:pt>
                <c:pt idx="83">
                  <c:v>4.3063057519173586</c:v>
                </c:pt>
                <c:pt idx="84">
                  <c:v>4.3003886044236692</c:v>
                </c:pt>
                <c:pt idx="85">
                  <c:v>4.3023648711589884</c:v>
                </c:pt>
                <c:pt idx="86">
                  <c:v>4.3053220189419488</c:v>
                </c:pt>
                <c:pt idx="87">
                  <c:v>4.3003885526932901</c:v>
                </c:pt>
                <c:pt idx="88">
                  <c:v>4.3033514902582493</c:v>
                </c:pt>
                <c:pt idx="89">
                  <c:v>4.3063057519173595</c:v>
                </c:pt>
                <c:pt idx="90">
                  <c:v>4.327707350686385</c:v>
                </c:pt>
                <c:pt idx="91">
                  <c:v>4.3092512859791094</c:v>
                </c:pt>
                <c:pt idx="92">
                  <c:v>4.2944362097638136</c:v>
                </c:pt>
                <c:pt idx="93">
                  <c:v>4.2773760629184574</c:v>
                </c:pt>
                <c:pt idx="94">
                  <c:v>4.2743349551303451</c:v>
                </c:pt>
                <c:pt idx="95">
                  <c:v>4.2854406527299949</c:v>
                </c:pt>
                <c:pt idx="96">
                  <c:v>4.2894486104722569</c:v>
                </c:pt>
                <c:pt idx="97">
                  <c:v>4.2914465945466311</c:v>
                </c:pt>
                <c:pt idx="98">
                  <c:v>4.306305777643435</c:v>
                </c:pt>
                <c:pt idx="99">
                  <c:v>4.3112100809719669</c:v>
                </c:pt>
                <c:pt idx="100">
                  <c:v>4.312188143769446</c:v>
                </c:pt>
                <c:pt idx="101">
                  <c:v>4.3382387547239789</c:v>
                </c:pt>
                <c:pt idx="102">
                  <c:v>4.3131651742842569</c:v>
                </c:pt>
                <c:pt idx="103">
                  <c:v>4.3151163252020766</c:v>
                </c:pt>
                <c:pt idx="104">
                  <c:v>4.3102312143156194</c:v>
                </c:pt>
                <c:pt idx="105">
                  <c:v>4.3190073954561736</c:v>
                </c:pt>
                <c:pt idx="106">
                  <c:v>4.3190073954561736</c:v>
                </c:pt>
                <c:pt idx="107">
                  <c:v>4.3248157337123905</c:v>
                </c:pt>
                <c:pt idx="108">
                  <c:v>4.3228834092243815</c:v>
                </c:pt>
                <c:pt idx="109">
                  <c:v>4.3372859288209122</c:v>
                </c:pt>
                <c:pt idx="110">
                  <c:v>4.3219158069918509</c:v>
                </c:pt>
                <c:pt idx="111">
                  <c:v>4.3257805606018822</c:v>
                </c:pt>
                <c:pt idx="112">
                  <c:v>4.3305905801097397</c:v>
                </c:pt>
                <c:pt idx="113">
                  <c:v>4.3305905801097397</c:v>
                </c:pt>
                <c:pt idx="114">
                  <c:v>4.3286693678915453</c:v>
                </c:pt>
                <c:pt idx="115">
                  <c:v>4.3248157337123905</c:v>
                </c:pt>
                <c:pt idx="116">
                  <c:v>4.3286693678915453</c:v>
                </c:pt>
                <c:pt idx="117">
                  <c:v>4.3286693678915453</c:v>
                </c:pt>
                <c:pt idx="118">
                  <c:v>4.3363322191397966</c:v>
                </c:pt>
                <c:pt idx="119">
                  <c:v>4.3267444574976581</c:v>
                </c:pt>
                <c:pt idx="120">
                  <c:v>4.3305905801097397</c:v>
                </c:pt>
                <c:pt idx="121">
                  <c:v>4.3305905801097397</c:v>
                </c:pt>
                <c:pt idx="122">
                  <c:v>4.3353775240744499</c:v>
                </c:pt>
                <c:pt idx="123">
                  <c:v>4.3363321941747017</c:v>
                </c:pt>
                <c:pt idx="124">
                  <c:v>4.3296304353892063</c:v>
                </c:pt>
                <c:pt idx="125">
                  <c:v>4.3305906303142736</c:v>
                </c:pt>
                <c:pt idx="126">
                  <c:v>4.3267444071128676</c:v>
                </c:pt>
                <c:pt idx="127">
                  <c:v>4.3296303851232709</c:v>
                </c:pt>
                <c:pt idx="128">
                  <c:v>4.3315498539930051</c:v>
                </c:pt>
                <c:pt idx="129">
                  <c:v>4.3248157337123905</c:v>
                </c:pt>
                <c:pt idx="130">
                  <c:v>4.3334655454385329</c:v>
                </c:pt>
                <c:pt idx="131">
                  <c:v>4.3190074462323036</c:v>
                </c:pt>
                <c:pt idx="132">
                  <c:v>4.3305905299052032</c:v>
                </c:pt>
                <c:pt idx="133">
                  <c:v>4.3305905801097397</c:v>
                </c:pt>
                <c:pt idx="134">
                  <c:v>4.3199778399669988</c:v>
                </c:pt>
                <c:pt idx="135">
                  <c:v>4.3325081083481232</c:v>
                </c:pt>
                <c:pt idx="136">
                  <c:v>4.3645561371201422</c:v>
                </c:pt>
                <c:pt idx="137">
                  <c:v>4.313165097660395</c:v>
                </c:pt>
                <c:pt idx="138">
                  <c:v>4.3334654953912484</c:v>
                </c:pt>
                <c:pt idx="139">
                  <c:v>4.3248157842076864</c:v>
                </c:pt>
                <c:pt idx="140">
                  <c:v>4.3325081083481232</c:v>
                </c:pt>
                <c:pt idx="141">
                  <c:v>4.3344220167335932</c:v>
                </c:pt>
                <c:pt idx="142">
                  <c:v>4.3344220167335932</c:v>
                </c:pt>
                <c:pt idx="143">
                  <c:v>4.3277073003368889</c:v>
                </c:pt>
                <c:pt idx="144">
                  <c:v>4.3372859288078409</c:v>
                </c:pt>
                <c:pt idx="145">
                  <c:v>4.325780535385193</c:v>
                </c:pt>
                <c:pt idx="146">
                  <c:v>4.3305905299052032</c:v>
                </c:pt>
                <c:pt idx="147">
                  <c:v>4.3334654703676048</c:v>
                </c:pt>
                <c:pt idx="148">
                  <c:v>4.3344219417213239</c:v>
                </c:pt>
                <c:pt idx="149">
                  <c:v>4.3305905550140515</c:v>
                </c:pt>
                <c:pt idx="150">
                  <c:v>4.3325081334088695</c:v>
                </c:pt>
                <c:pt idx="151">
                  <c:v>4.3277073003368889</c:v>
                </c:pt>
                <c:pt idx="152">
                  <c:v>4.3315498289213794</c:v>
                </c:pt>
                <c:pt idx="153">
                  <c:v>4.3286693175904629</c:v>
                </c:pt>
                <c:pt idx="154">
                  <c:v>4.3305905550140515</c:v>
                </c:pt>
                <c:pt idx="155">
                  <c:v>4.3325080833005112</c:v>
                </c:pt>
                <c:pt idx="156">
                  <c:v>4.3344219667079349</c:v>
                </c:pt>
                <c:pt idx="157">
                  <c:v>4.3325080833005112</c:v>
                </c:pt>
                <c:pt idx="158">
                  <c:v>4.3382388045329447</c:v>
                </c:pt>
                <c:pt idx="159">
                  <c:v>4.3305905550140515</c:v>
                </c:pt>
                <c:pt idx="160">
                  <c:v>4.3334654953912484</c:v>
                </c:pt>
                <c:pt idx="161">
                  <c:v>4.3190074208442386</c:v>
                </c:pt>
                <c:pt idx="162">
                  <c:v>4.3267443819072611</c:v>
                </c:pt>
                <c:pt idx="163">
                  <c:v>4.3353775990150725</c:v>
                </c:pt>
                <c:pt idx="164">
                  <c:v>4.3296304605090006</c:v>
                </c:pt>
                <c:pt idx="165">
                  <c:v>4.3325080833005112</c:v>
                </c:pt>
                <c:pt idx="166">
                  <c:v>4.3325080833005112</c:v>
                </c:pt>
                <c:pt idx="167">
                  <c:v>4.3325081584564806</c:v>
                </c:pt>
                <c:pt idx="168">
                  <c:v>4.3410918717512388</c:v>
                </c:pt>
                <c:pt idx="169">
                  <c:v>4.3325081083481232</c:v>
                </c:pt>
                <c:pt idx="170">
                  <c:v>4.3315498038497529</c:v>
                </c:pt>
                <c:pt idx="171">
                  <c:v>4.3325081584564806</c:v>
                </c:pt>
                <c:pt idx="172">
                  <c:v>4.3296303851232709</c:v>
                </c:pt>
                <c:pt idx="173">
                  <c:v>4.3325081083481232</c:v>
                </c:pt>
                <c:pt idx="174">
                  <c:v>4.3315498289213794</c:v>
                </c:pt>
                <c:pt idx="175">
                  <c:v>4.3315498038497529</c:v>
                </c:pt>
                <c:pt idx="176">
                  <c:v>4.3334654953912484</c:v>
                </c:pt>
                <c:pt idx="177">
                  <c:v>4.3363321692226906</c:v>
                </c:pt>
                <c:pt idx="178">
                  <c:v>4.3363322690438162</c:v>
                </c:pt>
                <c:pt idx="179">
                  <c:v>4.3315498289213794</c:v>
                </c:pt>
                <c:pt idx="180">
                  <c:v>4.3353775240875461</c:v>
                </c:pt>
                <c:pt idx="181">
                  <c:v>4.325780535385193</c:v>
                </c:pt>
                <c:pt idx="182">
                  <c:v>4.3533619240542736</c:v>
                </c:pt>
                <c:pt idx="183">
                  <c:v>4.3353775740392315</c:v>
                </c:pt>
                <c:pt idx="184">
                  <c:v>4.3248158094487161</c:v>
                </c:pt>
                <c:pt idx="185">
                  <c:v>4.3325081584564806</c:v>
                </c:pt>
                <c:pt idx="186">
                  <c:v>4.3286693427475971</c:v>
                </c:pt>
                <c:pt idx="187">
                  <c:v>4.3112101065453476</c:v>
                </c:pt>
                <c:pt idx="188">
                  <c:v>4.2884481718193603</c:v>
                </c:pt>
                <c:pt idx="189">
                  <c:v>4.2864441294811142</c:v>
                </c:pt>
                <c:pt idx="190">
                  <c:v>4.2763633875725153</c:v>
                </c:pt>
                <c:pt idx="191">
                  <c:v>4.2672029970262608</c:v>
                </c:pt>
                <c:pt idx="192">
                  <c:v>4.255891820139909</c:v>
                </c:pt>
                <c:pt idx="193">
                  <c:v>4.2454967040386018</c:v>
                </c:pt>
                <c:pt idx="194">
                  <c:v>4.2413082826879487</c:v>
                </c:pt>
                <c:pt idx="195">
                  <c:v>4.2275732445886627</c:v>
                </c:pt>
                <c:pt idx="196">
                  <c:v>4.2200985281940442</c:v>
                </c:pt>
                <c:pt idx="197">
                  <c:v>4.2104054330331513</c:v>
                </c:pt>
                <c:pt idx="198">
                  <c:v>4.2017096934249265</c:v>
                </c:pt>
                <c:pt idx="199">
                  <c:v>4.2017097505203553</c:v>
                </c:pt>
                <c:pt idx="200">
                  <c:v>4.1818634088716635</c:v>
                </c:pt>
                <c:pt idx="201">
                  <c:v>4.1706651296258697</c:v>
                </c:pt>
                <c:pt idx="202">
                  <c:v>4.1627509682362343</c:v>
                </c:pt>
                <c:pt idx="203">
                  <c:v>4.1536289236554111</c:v>
                </c:pt>
                <c:pt idx="204">
                  <c:v>4.152482802422603</c:v>
                </c:pt>
                <c:pt idx="205">
                  <c:v>4.1327948805724972</c:v>
                </c:pt>
                <c:pt idx="206">
                  <c:v>4.1198457807294027</c:v>
                </c:pt>
                <c:pt idx="207">
                  <c:v>4.1233940405893197</c:v>
                </c:pt>
                <c:pt idx="208">
                  <c:v>4.1127114217478278</c:v>
                </c:pt>
                <c:pt idx="209">
                  <c:v>4.1067269564608981</c:v>
                </c:pt>
                <c:pt idx="210">
                  <c:v>4.0946495961111999</c:v>
                </c:pt>
                <c:pt idx="211">
                  <c:v>4.0861077026086079</c:v>
                </c:pt>
                <c:pt idx="212">
                  <c:v>4.0737770436241396</c:v>
                </c:pt>
                <c:pt idx="213">
                  <c:v>4.0663050984031752</c:v>
                </c:pt>
                <c:pt idx="214">
                  <c:v>4.0612925378372848</c:v>
                </c:pt>
                <c:pt idx="215">
                  <c:v>4.0524596230457277</c:v>
                </c:pt>
                <c:pt idx="216">
                  <c:v>4.0448260024995255</c:v>
                </c:pt>
                <c:pt idx="217">
                  <c:v>4.0435481258187727</c:v>
                </c:pt>
                <c:pt idx="218">
                  <c:v>4.0409873289562377</c:v>
                </c:pt>
                <c:pt idx="219">
                  <c:v>4.0189513755415822</c:v>
                </c:pt>
                <c:pt idx="220">
                  <c:v>4.0110566024847829</c:v>
                </c:pt>
                <c:pt idx="221">
                  <c:v>3.9937344414213238</c:v>
                </c:pt>
                <c:pt idx="222">
                  <c:v>3.9937344062738696</c:v>
                </c:pt>
                <c:pt idx="223">
                  <c:v>3.9977585890343779</c:v>
                </c:pt>
                <c:pt idx="224">
                  <c:v>3.9788390709164445</c:v>
                </c:pt>
                <c:pt idx="225">
                  <c:v>3.9706197798169716</c:v>
                </c:pt>
                <c:pt idx="226">
                  <c:v>3.9609445318644161</c:v>
                </c:pt>
                <c:pt idx="227">
                  <c:v>3.9539758544353689</c:v>
                </c:pt>
                <c:pt idx="228">
                  <c:v>3.948365757027775</c:v>
                </c:pt>
                <c:pt idx="229">
                  <c:v>3.9441374973052281</c:v>
                </c:pt>
                <c:pt idx="230">
                  <c:v>3.9270430002465262</c:v>
                </c:pt>
                <c:pt idx="231">
                  <c:v>3.9212792738123072</c:v>
                </c:pt>
                <c:pt idx="232">
                  <c:v>3.9096513445625409</c:v>
                </c:pt>
                <c:pt idx="233">
                  <c:v>3.9037862035011894</c:v>
                </c:pt>
                <c:pt idx="234">
                  <c:v>3.8964060107420808</c:v>
                </c:pt>
                <c:pt idx="235">
                  <c:v>3.887477385199368</c:v>
                </c:pt>
                <c:pt idx="236">
                  <c:v>3.8769589003801221</c:v>
                </c:pt>
                <c:pt idx="237">
                  <c:v>3.8708983324595572</c:v>
                </c:pt>
                <c:pt idx="238">
                  <c:v>3.8602029835018934</c:v>
                </c:pt>
                <c:pt idx="239">
                  <c:v>3.8648006499970569</c:v>
                </c:pt>
                <c:pt idx="240">
                  <c:v>3.8493920062558682</c:v>
                </c:pt>
                <c:pt idx="241">
                  <c:v>3.8384630374865298</c:v>
                </c:pt>
                <c:pt idx="242">
                  <c:v>3.8321636979391007</c:v>
                </c:pt>
                <c:pt idx="243">
                  <c:v>3.8210437503754204</c:v>
                </c:pt>
                <c:pt idx="244">
                  <c:v>3.8130244523462298</c:v>
                </c:pt>
                <c:pt idx="245">
                  <c:v>3.8097985888004069</c:v>
                </c:pt>
                <c:pt idx="246">
                  <c:v>3.7967903969980288</c:v>
                </c:pt>
                <c:pt idx="247">
                  <c:v>3.7902221185894662</c:v>
                </c:pt>
                <c:pt idx="248">
                  <c:v>3.7869218595562812</c:v>
                </c:pt>
                <c:pt idx="249">
                  <c:v>3.773610509198841</c:v>
                </c:pt>
                <c:pt idx="250">
                  <c:v>3.7752840466074997</c:v>
                </c:pt>
                <c:pt idx="251">
                  <c:v>3.7618158666149313</c:v>
                </c:pt>
                <c:pt idx="252">
                  <c:v>3.7515943186032161</c:v>
                </c:pt>
                <c:pt idx="253">
                  <c:v>3.7429958938177021</c:v>
                </c:pt>
                <c:pt idx="254">
                  <c:v>3.7325791400416688</c:v>
                </c:pt>
                <c:pt idx="255">
                  <c:v>3.7618159109364679</c:v>
                </c:pt>
                <c:pt idx="256">
                  <c:v>3.7167476393782879</c:v>
                </c:pt>
                <c:pt idx="257">
                  <c:v>3.7167476857430133</c:v>
                </c:pt>
                <c:pt idx="258">
                  <c:v>3.7024616287616903</c:v>
                </c:pt>
                <c:pt idx="259">
                  <c:v>3.6988580548892886</c:v>
                </c:pt>
                <c:pt idx="260">
                  <c:v>3.691611524134526</c:v>
                </c:pt>
                <c:pt idx="261">
                  <c:v>3.6824791251863189</c:v>
                </c:pt>
                <c:pt idx="262">
                  <c:v>3.6732624594380283</c:v>
                </c:pt>
                <c:pt idx="263">
                  <c:v>3.6620891653566141</c:v>
                </c:pt>
                <c:pt idx="264">
                  <c:v>3.6564554002110041</c:v>
                </c:pt>
                <c:pt idx="265">
                  <c:v>3.627800112390573</c:v>
                </c:pt>
                <c:pt idx="266">
                  <c:v>3.6393609277881778</c:v>
                </c:pt>
                <c:pt idx="267">
                  <c:v>3.6239165977589098</c:v>
                </c:pt>
                <c:pt idx="268">
                  <c:v>3.5963014822254369</c:v>
                </c:pt>
                <c:pt idx="269">
                  <c:v>3.6161040797687538</c:v>
                </c:pt>
                <c:pt idx="270">
                  <c:v>3.6200179426506649</c:v>
                </c:pt>
                <c:pt idx="271">
                  <c:v>3.6042696813446988</c:v>
                </c:pt>
                <c:pt idx="272">
                  <c:v>3.5842288558773179</c:v>
                </c:pt>
                <c:pt idx="273">
                  <c:v>3.5781374701565176</c:v>
                </c:pt>
                <c:pt idx="274">
                  <c:v>3.5760986991137012</c:v>
                </c:pt>
                <c:pt idx="275">
                  <c:v>3.5699574883008864</c:v>
                </c:pt>
                <c:pt idx="276">
                  <c:v>3.5554794419157703</c:v>
                </c:pt>
                <c:pt idx="277">
                  <c:v>3.5617099879655618</c:v>
                </c:pt>
                <c:pt idx="278">
                  <c:v>3.5533939548660953</c:v>
                </c:pt>
                <c:pt idx="279">
                  <c:v>3.5429006121408371</c:v>
                </c:pt>
                <c:pt idx="280">
                  <c:v>3.5365514435029932</c:v>
                </c:pt>
                <c:pt idx="281">
                  <c:v>3.5322961019372228</c:v>
                </c:pt>
                <c:pt idx="282">
                  <c:v>3.4953755163997315</c:v>
                </c:pt>
                <c:pt idx="283">
                  <c:v>3.5063766827816192</c:v>
                </c:pt>
                <c:pt idx="284">
                  <c:v>3.4997905511898826</c:v>
                </c:pt>
                <c:pt idx="285">
                  <c:v>3.4997906088185577</c:v>
                </c:pt>
                <c:pt idx="286">
                  <c:v>3.4864865938073795</c:v>
                </c:pt>
                <c:pt idx="287">
                  <c:v>3.4797677065273125</c:v>
                </c:pt>
                <c:pt idx="288">
                  <c:v>3.4797675889697284</c:v>
                </c:pt>
                <c:pt idx="289">
                  <c:v>3.4707382664645987</c:v>
                </c:pt>
                <c:pt idx="290">
                  <c:v>3.4639123059009216</c:v>
                </c:pt>
                <c:pt idx="291">
                  <c:v>3.4547378352252069</c:v>
                </c:pt>
                <c:pt idx="292">
                  <c:v>3.4478014558231225</c:v>
                </c:pt>
                <c:pt idx="293">
                  <c:v>3.421948072671849</c:v>
                </c:pt>
                <c:pt idx="294">
                  <c:v>3.4361326988780672</c:v>
                </c:pt>
                <c:pt idx="295">
                  <c:v>3.4171748386208249</c:v>
                </c:pt>
                <c:pt idx="296">
                  <c:v>3.4123786485959569</c:v>
                </c:pt>
                <c:pt idx="297">
                  <c:v>3.4147795249389024</c:v>
                </c:pt>
                <c:pt idx="298">
                  <c:v>3.4051408593563943</c:v>
                </c:pt>
                <c:pt idx="299">
                  <c:v>3.3806299279688181</c:v>
                </c:pt>
                <c:pt idx="300">
                  <c:v>3.3929605541116761</c:v>
                </c:pt>
                <c:pt idx="301">
                  <c:v>3.3806299279688181</c:v>
                </c:pt>
                <c:pt idx="302">
                  <c:v>3.3905065238832592</c:v>
                </c:pt>
                <c:pt idx="303">
                  <c:v>3.4524310505488081</c:v>
                </c:pt>
                <c:pt idx="304">
                  <c:v>3.3656295903039632</c:v>
                </c:pt>
                <c:pt idx="305">
                  <c:v>3.3529552011522488</c:v>
                </c:pt>
                <c:pt idx="306">
                  <c:v>3.3452726425677826</c:v>
                </c:pt>
                <c:pt idx="307">
                  <c:v>3.3401180399387926</c:v>
                </c:pt>
                <c:pt idx="308">
                  <c:v>3.3297282968880548</c:v>
                </c:pt>
                <c:pt idx="309">
                  <c:v>3.2870552043549073</c:v>
                </c:pt>
                <c:pt idx="310">
                  <c:v>3.3165874878203923</c:v>
                </c:pt>
                <c:pt idx="311">
                  <c:v>3.3139385042286356</c:v>
                </c:pt>
                <c:pt idx="312">
                  <c:v>3.2951963569221747</c:v>
                </c:pt>
                <c:pt idx="313">
                  <c:v>3.3349366616978164</c:v>
                </c:pt>
                <c:pt idx="314">
                  <c:v>3.2924900206344248</c:v>
                </c:pt>
                <c:pt idx="315">
                  <c:v>3.2705713248782247</c:v>
                </c:pt>
                <c:pt idx="316">
                  <c:v>3.2788472289985271</c:v>
                </c:pt>
                <c:pt idx="317">
                  <c:v>3.2733376248041801</c:v>
                </c:pt>
                <c:pt idx="318">
                  <c:v>3.262226358216477</c:v>
                </c:pt>
                <c:pt idx="319">
                  <c:v>3.2538110929895563</c:v>
                </c:pt>
                <c:pt idx="320">
                  <c:v>3.2509902428566879</c:v>
                </c:pt>
                <c:pt idx="321">
                  <c:v>3.2396264411122067</c:v>
                </c:pt>
                <c:pt idx="322">
                  <c:v>3.2310181467210963</c:v>
                </c:pt>
                <c:pt idx="323">
                  <c:v>3.2252378379572777</c:v>
                </c:pt>
                <c:pt idx="324">
                  <c:v>3.2223349535781063</c:v>
                </c:pt>
                <c:pt idx="325">
                  <c:v>3.24532455822425</c:v>
                </c:pt>
                <c:pt idx="326">
                  <c:v>3.1928344102822512</c:v>
                </c:pt>
                <c:pt idx="327">
                  <c:v>3.1988045213249903</c:v>
                </c:pt>
                <c:pt idx="328">
                  <c:v>3.1868282852701735</c:v>
                </c:pt>
                <c:pt idx="329">
                  <c:v>3.1747070381232039</c:v>
                </c:pt>
                <c:pt idx="330">
                  <c:v>3.1777511518787724</c:v>
                </c:pt>
                <c:pt idx="331">
                  <c:v>3.1562449069274869</c:v>
                </c:pt>
                <c:pt idx="332">
                  <c:v>3.1655185379548834</c:v>
                </c:pt>
                <c:pt idx="333">
                  <c:v>3.1437446971739331</c:v>
                </c:pt>
                <c:pt idx="334">
                  <c:v>3.1500143338076056</c:v>
                </c:pt>
                <c:pt idx="335">
                  <c:v>3.1405952001076405</c:v>
                </c:pt>
                <c:pt idx="336">
                  <c:v>3.1342659586690651</c:v>
                </c:pt>
                <c:pt idx="337">
                  <c:v>3.1624369002561439</c:v>
                </c:pt>
                <c:pt idx="338">
                  <c:v>3.1214861834414318</c:v>
                </c:pt>
                <c:pt idx="339">
                  <c:v>3.1150346080467393</c:v>
                </c:pt>
                <c:pt idx="340">
                  <c:v>3.1085411394032674</c:v>
                </c:pt>
                <c:pt idx="341">
                  <c:v>3.0821368660704853</c:v>
                </c:pt>
                <c:pt idx="342">
                  <c:v>3.0987210136144232</c:v>
                </c:pt>
                <c:pt idx="343">
                  <c:v>3.0954262347143291</c:v>
                </c:pt>
                <c:pt idx="344">
                  <c:v>3.0854757364000531</c:v>
                </c:pt>
                <c:pt idx="345">
                  <c:v>3.0652730397325634</c:v>
                </c:pt>
                <c:pt idx="346">
                  <c:v>3.0754254938870176</c:v>
                </c:pt>
                <c:pt idx="347">
                  <c:v>3.0618659130167445</c:v>
                </c:pt>
                <c:pt idx="348">
                  <c:v>3.0854758236114543</c:v>
                </c:pt>
                <c:pt idx="349">
                  <c:v>3.0618659130167445</c:v>
                </c:pt>
                <c:pt idx="350">
                  <c:v>3.048119939613358</c:v>
                </c:pt>
                <c:pt idx="351">
                  <c:v>3.0411755316002602</c:v>
                </c:pt>
                <c:pt idx="352">
                  <c:v>3.0271401599909882</c:v>
                </c:pt>
                <c:pt idx="353">
                  <c:v>3.0200479974722119</c:v>
                </c:pt>
                <c:pt idx="354">
                  <c:v>3.0129051766937796</c:v>
                </c:pt>
                <c:pt idx="355">
                  <c:v>3.0020941729387558</c:v>
                </c:pt>
                <c:pt idx="356">
                  <c:v>2.9948214814087195</c:v>
                </c:pt>
                <c:pt idx="357">
                  <c:v>2.9948214814087195</c:v>
                </c:pt>
                <c:pt idx="358">
                  <c:v>2.9838121064126057</c:v>
                </c:pt>
                <c:pt idx="359">
                  <c:v>3.0093144482017449</c:v>
                </c:pt>
                <c:pt idx="360">
                  <c:v>2.9764047340327404</c:v>
                </c:pt>
                <c:pt idx="361">
                  <c:v>2.9651895718105377</c:v>
                </c:pt>
                <c:pt idx="362">
                  <c:v>2.99482148140872</c:v>
                </c:pt>
                <c:pt idx="363">
                  <c:v>2.9538474006285549</c:v>
                </c:pt>
                <c:pt idx="364">
                  <c:v>2.9268707620639374</c:v>
                </c:pt>
                <c:pt idx="365">
                  <c:v>2.942374906169487</c:v>
                </c:pt>
                <c:pt idx="366">
                  <c:v>2.9111225526418805</c:v>
                </c:pt>
                <c:pt idx="367">
                  <c:v>2.9307693663240464</c:v>
                </c:pt>
                <c:pt idx="368">
                  <c:v>2.9346528304220207</c:v>
                </c:pt>
                <c:pt idx="369">
                  <c:v>2.9229568992356953</c:v>
                </c:pt>
                <c:pt idx="370">
                  <c:v>2.9031543539649021</c:v>
                </c:pt>
                <c:pt idx="371">
                  <c:v>2.8991461603227053</c:v>
                </c:pt>
                <c:pt idx="372">
                  <c:v>2.8910816753451312</c:v>
                </c:pt>
                <c:pt idx="373">
                  <c:v>2.8870249125076799</c:v>
                </c:pt>
                <c:pt idx="374">
                  <c:v>2.8706310411801521</c:v>
                </c:pt>
                <c:pt idx="375">
                  <c:v>2.8623322068772672</c:v>
                </c:pt>
                <c:pt idx="376">
                  <c:v>2.8327316786622978</c:v>
                </c:pt>
                <c:pt idx="377">
                  <c:v>2.8581568742602563</c:v>
                </c:pt>
                <c:pt idx="378">
                  <c:v>2.8581568742028818</c:v>
                </c:pt>
                <c:pt idx="379">
                  <c:v>2.837014412891139</c:v>
                </c:pt>
                <c:pt idx="380">
                  <c:v>2.8412789947732868</c:v>
                </c:pt>
                <c:pt idx="381">
                  <c:v>2.8284306364158756</c:v>
                </c:pt>
                <c:pt idx="382">
                  <c:v>2.8284307491892378</c:v>
                </c:pt>
                <c:pt idx="383">
                  <c:v>2.8197726540727373</c:v>
                </c:pt>
                <c:pt idx="384">
                  <c:v>2.8154155036511934</c:v>
                </c:pt>
                <c:pt idx="385">
                  <c:v>2.8154153894004654</c:v>
                </c:pt>
                <c:pt idx="386">
                  <c:v>2.8066433705997338</c:v>
                </c:pt>
                <c:pt idx="387">
                  <c:v>2.7843708274017107</c:v>
                </c:pt>
                <c:pt idx="388">
                  <c:v>2.7523312939735676</c:v>
                </c:pt>
                <c:pt idx="389">
                  <c:v>2.7753208397928297</c:v>
                </c:pt>
                <c:pt idx="390">
                  <c:v>2.7707650656384502</c:v>
                </c:pt>
                <c:pt idx="391">
                  <c:v>2.7707651850434987</c:v>
                </c:pt>
                <c:pt idx="392">
                  <c:v>2.7240276580280747</c:v>
                </c:pt>
                <c:pt idx="393">
                  <c:v>2.7661884413184374</c:v>
                </c:pt>
                <c:pt idx="394">
                  <c:v>2.7798560713467984</c:v>
                </c:pt>
                <c:pt idx="395">
                  <c:v>2.7382796712759898</c:v>
                </c:pt>
                <c:pt idx="396">
                  <c:v>2.7429853954851602</c:v>
                </c:pt>
                <c:pt idx="397">
                  <c:v>2.7335514506250722</c:v>
                </c:pt>
                <c:pt idx="398">
                  <c:v>2.7240276580280747</c:v>
                </c:pt>
                <c:pt idx="399">
                  <c:v>2.7288007675241865</c:v>
                </c:pt>
                <c:pt idx="400">
                  <c:v>2.7095695845876442</c:v>
                </c:pt>
                <c:pt idx="401">
                  <c:v>2.6598080205923034</c:v>
                </c:pt>
                <c:pt idx="402">
                  <c:v>2.7288010166343075</c:v>
                </c:pt>
                <c:pt idx="403">
                  <c:v>2.6899610403035052</c:v>
                </c:pt>
                <c:pt idx="404">
                  <c:v>2.6800108026918297</c:v>
                </c:pt>
                <c:pt idx="405">
                  <c:v>2.6546929678715072</c:v>
                </c:pt>
                <c:pt idx="406">
                  <c:v>2.6699602977557841</c:v>
                </c:pt>
                <c:pt idx="407">
                  <c:v>2.6648970427101655</c:v>
                </c:pt>
                <c:pt idx="408">
                  <c:v>2.6648970427101655</c:v>
                </c:pt>
                <c:pt idx="409">
                  <c:v>2.6495513470853709</c:v>
                </c:pt>
                <c:pt idx="410">
                  <c:v>2.6443836955240871</c:v>
                </c:pt>
                <c:pt idx="411">
                  <c:v>2.6391886555630575</c:v>
                </c:pt>
                <c:pt idx="412">
                  <c:v>2.6443834244716267</c:v>
                </c:pt>
                <c:pt idx="413">
                  <c:v>2.628717453219791</c:v>
                </c:pt>
                <c:pt idx="414">
                  <c:v>2.618135165226942</c:v>
                </c:pt>
                <c:pt idx="415">
                  <c:v>2.6128018683253185</c:v>
                </c:pt>
                <c:pt idx="416">
                  <c:v>2.6074399748590675</c:v>
                </c:pt>
                <c:pt idx="417">
                  <c:v>2.596629159575905</c:v>
                </c:pt>
                <c:pt idx="418">
                  <c:v>2.5911793202561091</c:v>
                </c:pt>
                <c:pt idx="419">
                  <c:v>2.5746501707445253</c:v>
                </c:pt>
                <c:pt idx="420">
                  <c:v>2.5801902997707158</c:v>
                </c:pt>
                <c:pt idx="421">
                  <c:v>2.5578430622967425</c:v>
                </c:pt>
                <c:pt idx="422">
                  <c:v>2.5464792605522608</c:v>
                </c:pt>
                <c:pt idx="423">
                  <c:v>2.5578430622967425</c:v>
                </c:pt>
                <c:pt idx="424">
                  <c:v>2.5634768277446929</c:v>
                </c:pt>
                <c:pt idx="425">
                  <c:v>2.5521772290474636</c:v>
                </c:pt>
                <c:pt idx="426">
                  <c:v>2.5291879251310605</c:v>
                </c:pt>
                <c:pt idx="427">
                  <c:v>2.5521773776253487</c:v>
                </c:pt>
                <c:pt idx="428">
                  <c:v>2.5407487894319982</c:v>
                </c:pt>
                <c:pt idx="429">
                  <c:v>2.5233567539991069</c:v>
                </c:pt>
                <c:pt idx="430">
                  <c:v>2.5349848370359611</c:v>
                </c:pt>
                <c:pt idx="431">
                  <c:v>2.5056573407650453</c:v>
                </c:pt>
                <c:pt idx="432">
                  <c:v>2.5056573407650453</c:v>
                </c:pt>
                <c:pt idx="433">
                  <c:v>2.4876386880371761</c:v>
                </c:pt>
                <c:pt idx="434">
                  <c:v>2.4815596980720205</c:v>
                </c:pt>
                <c:pt idx="435">
                  <c:v>2.5801904443199946</c:v>
                </c:pt>
                <c:pt idx="436">
                  <c:v>2.4630978075778067</c:v>
                </c:pt>
                <c:pt idx="437">
                  <c:v>2.469289719696198</c:v>
                </c:pt>
                <c:pt idx="438">
                  <c:v>2.469289719696198</c:v>
                </c:pt>
                <c:pt idx="439">
                  <c:v>2.4568673166833168</c:v>
                </c:pt>
                <c:pt idx="440">
                  <c:v>2.469289719696198</c:v>
                </c:pt>
                <c:pt idx="441">
                  <c:v>2.4315492488782278</c:v>
                </c:pt>
                <c:pt idx="442">
                  <c:v>2.4379391548348837</c:v>
                </c:pt>
                <c:pt idx="443">
                  <c:v>2.4442884890061261</c:v>
                </c:pt>
                <c:pt idx="444">
                  <c:v>2.4186457939275909</c:v>
                </c:pt>
                <c:pt idx="445">
                  <c:v>2.4121311729039054</c:v>
                </c:pt>
                <c:pt idx="446">
                  <c:v>2.4055738330544778</c:v>
                </c:pt>
                <c:pt idx="447">
                  <c:v>2.4186457940166335</c:v>
                </c:pt>
                <c:pt idx="448">
                  <c:v>2.4121313438170238</c:v>
                </c:pt>
                <c:pt idx="449">
                  <c:v>2.3989732106145949</c:v>
                </c:pt>
                <c:pt idx="450">
                  <c:v>2.3856398052241889</c:v>
                </c:pt>
                <c:pt idx="451">
                  <c:v>2.3789054836797137</c:v>
                </c:pt>
                <c:pt idx="452">
                  <c:v>2.4186459638199365</c:v>
                </c:pt>
                <c:pt idx="453">
                  <c:v>2.3721260371550605</c:v>
                </c:pt>
                <c:pt idx="454">
                  <c:v>2.3584271424508887</c:v>
                </c:pt>
                <c:pt idx="455">
                  <c:v>2.365300136637853</c:v>
                </c:pt>
                <c:pt idx="456">
                  <c:v>2.3515067647064578</c:v>
                </c:pt>
                <c:pt idx="457">
                  <c:v>2.34453779567083</c:v>
                </c:pt>
                <c:pt idx="458">
                  <c:v>2.3016743008487746</c:v>
                </c:pt>
                <c:pt idx="459">
                  <c:v>2.3016743008487746</c:v>
                </c:pt>
                <c:pt idx="460">
                  <c:v>2.3923287302171943</c:v>
                </c:pt>
                <c:pt idx="461">
                  <c:v>2.3161673617548155</c:v>
                </c:pt>
                <c:pt idx="462">
                  <c:v>2.3161673617548155</c:v>
                </c:pt>
                <c:pt idx="463">
                  <c:v>2.2943481372251164</c:v>
                </c:pt>
                <c:pt idx="464">
                  <c:v>2.3161671735287745</c:v>
                </c:pt>
                <c:pt idx="465">
                  <c:v>2.2720425880195787</c:v>
                </c:pt>
                <c:pt idx="466">
                  <c:v>2.286968098267351</c:v>
                </c:pt>
                <c:pt idx="467">
                  <c:v>2.2795331892420152</c:v>
                </c:pt>
                <c:pt idx="468">
                  <c:v>2.2644954537514312</c:v>
                </c:pt>
                <c:pt idx="469">
                  <c:v>2.2795333843890537</c:v>
                </c:pt>
                <c:pt idx="470">
                  <c:v>2.2795329939926061</c:v>
                </c:pt>
                <c:pt idx="471">
                  <c:v>2.2644954537514312</c:v>
                </c:pt>
                <c:pt idx="472">
                  <c:v>2.2568905276955511</c:v>
                </c:pt>
                <c:pt idx="473">
                  <c:v>2.1001922327793134</c:v>
                </c:pt>
                <c:pt idx="474">
                  <c:v>2.2337236836512817</c:v>
                </c:pt>
                <c:pt idx="475">
                  <c:v>2.1938777320034766</c:v>
                </c:pt>
                <c:pt idx="476">
                  <c:v>2.217975060721475</c:v>
                </c:pt>
                <c:pt idx="477">
                  <c:v>2.2179750607214754</c:v>
                </c:pt>
                <c:pt idx="478">
                  <c:v>2.225880580159719</c:v>
                </c:pt>
                <c:pt idx="479">
                  <c:v>2.2019748667140409</c:v>
                </c:pt>
                <c:pt idx="480">
                  <c:v>2.0912236467799969</c:v>
                </c:pt>
                <c:pt idx="481">
                  <c:v>2.2415057512706826</c:v>
                </c:pt>
                <c:pt idx="482">
                  <c:v>2.1857144980120329</c:v>
                </c:pt>
                <c:pt idx="483">
                  <c:v>2.1938779446026904</c:v>
                </c:pt>
                <c:pt idx="484">
                  <c:v>2.201974655829277</c:v>
                </c:pt>
                <c:pt idx="485">
                  <c:v>2.2019748667140417</c:v>
                </c:pt>
                <c:pt idx="486">
                  <c:v>2.1857142836701735</c:v>
                </c:pt>
                <c:pt idx="487">
                  <c:v>2.0912234111970482</c:v>
                </c:pt>
                <c:pt idx="488">
                  <c:v>2.1438675677010064</c:v>
                </c:pt>
                <c:pt idx="489">
                  <c:v>2.1438673440820764</c:v>
                </c:pt>
                <c:pt idx="490">
                  <c:v>2.1438675677010064</c:v>
                </c:pt>
                <c:pt idx="491">
                  <c:v>2.1352834558559302</c:v>
                </c:pt>
                <c:pt idx="492">
                  <c:v>2.1266254735724117</c:v>
                </c:pt>
                <c:pt idx="493">
                  <c:v>2.1266254735724117</c:v>
                </c:pt>
                <c:pt idx="494">
                  <c:v>2.1352834558559306</c:v>
                </c:pt>
                <c:pt idx="495">
                  <c:v>2.0912236469035337</c:v>
                </c:pt>
                <c:pt idx="496">
                  <c:v>2.0821738970198065</c:v>
                </c:pt>
                <c:pt idx="497">
                  <c:v>2.1266252460643909</c:v>
                </c:pt>
                <c:pt idx="498">
                  <c:v>2.0821738970198065</c:v>
                </c:pt>
                <c:pt idx="499">
                  <c:v>2.0638244501277612</c:v>
                </c:pt>
                <c:pt idx="500">
                  <c:v>2.0821736592952145</c:v>
                </c:pt>
                <c:pt idx="501">
                  <c:v>2.0356535870295387</c:v>
                </c:pt>
                <c:pt idx="502">
                  <c:v>2.0545221434224139</c:v>
                </c:pt>
                <c:pt idx="503">
                  <c:v>2.0730410208529038</c:v>
                </c:pt>
                <c:pt idx="504">
                  <c:v>1.9355702725876749</c:v>
                </c:pt>
                <c:pt idx="505">
                  <c:v>2.0164221500804698</c:v>
                </c:pt>
                <c:pt idx="506">
                  <c:v>2.0730412607584916</c:v>
                </c:pt>
                <c:pt idx="507">
                  <c:v>2.0356535870295387</c:v>
                </c:pt>
                <c:pt idx="508">
                  <c:v>2.0260842245832316</c:v>
                </c:pt>
                <c:pt idx="509">
                  <c:v>2.026084224583232</c:v>
                </c:pt>
                <c:pt idx="510">
                  <c:v>1.9968138597435598</c:v>
                </c:pt>
                <c:pt idx="511">
                  <c:v>1.9666608399623962</c:v>
                </c:pt>
                <c:pt idx="512">
                  <c:v>2.0164221500804698</c:v>
                </c:pt>
                <c:pt idx="513">
                  <c:v>1.9768131171265839</c:v>
                </c:pt>
                <c:pt idx="514">
                  <c:v>1.9768131171265839</c:v>
                </c:pt>
                <c:pt idx="515">
                  <c:v>1.96666084010232</c:v>
                </c:pt>
                <c:pt idx="516">
                  <c:v>1.9768133814035331</c:v>
                </c:pt>
                <c:pt idx="517">
                  <c:v>2.0066660647061165</c:v>
                </c:pt>
                <c:pt idx="518">
                  <c:v>1.9249882629283073</c:v>
                </c:pt>
                <c:pt idx="519">
                  <c:v>1.9460414750031121</c:v>
                </c:pt>
                <c:pt idx="520">
                  <c:v>1.9249882629283073</c:v>
                </c:pt>
                <c:pt idx="521">
                  <c:v>1.9142927942991217</c:v>
                </c:pt>
                <c:pt idx="522">
                  <c:v>1.836040440504741</c:v>
                </c:pt>
                <c:pt idx="523">
                  <c:v>1.9249879847399354</c:v>
                </c:pt>
                <c:pt idx="524">
                  <c:v>1.9142927942991217</c:v>
                </c:pt>
                <c:pt idx="525">
                  <c:v>1.7384019006040248</c:v>
                </c:pt>
                <c:pt idx="526">
                  <c:v>1.9142927942991217</c:v>
                </c:pt>
                <c:pt idx="527">
                  <c:v>1.8815029901083991</c:v>
                </c:pt>
                <c:pt idx="528">
                  <c:v>1.870329794093212</c:v>
                </c:pt>
                <c:pt idx="529">
                  <c:v>2.0260844761545451</c:v>
                </c:pt>
                <c:pt idx="530">
                  <c:v>1.8815029901083991</c:v>
                </c:pt>
                <c:pt idx="531">
                  <c:v>1.8360407445711153</c:v>
                </c:pt>
                <c:pt idx="532">
                  <c:v>1.8476014586651994</c:v>
                </c:pt>
                <c:pt idx="533">
                  <c:v>1.8125101603683436</c:v>
                </c:pt>
                <c:pt idx="534">
                  <c:v>1.8243445080197107</c:v>
                </c:pt>
                <c:pt idx="535">
                  <c:v>1.8243448158246263</c:v>
                </c:pt>
                <c:pt idx="536">
                  <c:v>1.8360407445711147</c:v>
                </c:pt>
                <c:pt idx="537">
                  <c:v>1.7884128364945258</c:v>
                </c:pt>
                <c:pt idx="538">
                  <c:v>1.8125101602050997</c:v>
                </c:pt>
                <c:pt idx="539">
                  <c:v>1.788412517595688</c:v>
                </c:pt>
                <c:pt idx="540">
                  <c:v>1.8125101602051001</c:v>
                </c:pt>
                <c:pt idx="541">
                  <c:v>1.7511414740374105</c:v>
                </c:pt>
                <c:pt idx="542">
                  <c:v>1.8243445080197107</c:v>
                </c:pt>
                <c:pt idx="543">
                  <c:v>1.7384022358567115</c:v>
                </c:pt>
                <c:pt idx="544">
                  <c:v>1.763720136294777</c:v>
                </c:pt>
                <c:pt idx="545">
                  <c:v>1.7511414740374105</c:v>
                </c:pt>
                <c:pt idx="546">
                  <c:v>1.7384022358567115</c:v>
                </c:pt>
                <c:pt idx="547">
                  <c:v>1.8005340818025373</c:v>
                </c:pt>
                <c:pt idx="548">
                  <c:v>1.7511411428549233</c:v>
                </c:pt>
                <c:pt idx="549">
                  <c:v>1.7384022360325126</c:v>
                </c:pt>
                <c:pt idx="550">
                  <c:v>1.6158000013591669</c:v>
                </c:pt>
                <c:pt idx="551">
                  <c:v>1.4760381726286793</c:v>
                </c:pt>
                <c:pt idx="552">
                  <c:v>1.6443731068170502</c:v>
                </c:pt>
                <c:pt idx="553">
                  <c:v>1.6991815497486655</c:v>
                </c:pt>
                <c:pt idx="554">
                  <c:v>1.6991815497486655</c:v>
                </c:pt>
                <c:pt idx="555">
                  <c:v>1.6857586565868228</c:v>
                </c:pt>
                <c:pt idx="556">
                  <c:v>1.6721527769703406</c:v>
                </c:pt>
                <c:pt idx="557">
                  <c:v>1.6721527769703406</c:v>
                </c:pt>
                <c:pt idx="558">
                  <c:v>1.6583595843369641</c:v>
                </c:pt>
                <c:pt idx="559">
                  <c:v>1.6301886035090913</c:v>
                </c:pt>
                <c:pt idx="560">
                  <c:v>1.6583595843369641</c:v>
                </c:pt>
                <c:pt idx="561">
                  <c:v>1.6583595841465129</c:v>
                </c:pt>
                <c:pt idx="562">
                  <c:v>1.5713482732953683</c:v>
                </c:pt>
                <c:pt idx="563">
                  <c:v>1.6301886035090913</c:v>
                </c:pt>
                <c:pt idx="564">
                  <c:v>1.7511411428549233</c:v>
                </c:pt>
                <c:pt idx="565">
                  <c:v>1.4592307735511612</c:v>
                </c:pt>
                <c:pt idx="566">
                  <c:v>1.7254986134566879</c:v>
                </c:pt>
                <c:pt idx="567">
                  <c:v>1.6012013414213002</c:v>
                </c:pt>
                <c:pt idx="568">
                  <c:v>1.6012009566651706</c:v>
                </c:pt>
                <c:pt idx="569">
                  <c:v>1.6157996223778937</c:v>
                </c:pt>
                <c:pt idx="570">
                  <c:v>1.7124269967500025</c:v>
                </c:pt>
                <c:pt idx="571">
                  <c:v>1.6012009566651706</c:v>
                </c:pt>
                <c:pt idx="572">
                  <c:v>1.5405765033055945</c:v>
                </c:pt>
                <c:pt idx="573">
                  <c:v>1.5863860087844019</c:v>
                </c:pt>
                <c:pt idx="574">
                  <c:v>1.6301886035090913</c:v>
                </c:pt>
                <c:pt idx="575">
                  <c:v>1.5248282954538943</c:v>
                </c:pt>
                <c:pt idx="576">
                  <c:v>1.6012013414213002</c:v>
                </c:pt>
                <c:pt idx="577">
                  <c:v>1.508828108034076</c:v>
                </c:pt>
                <c:pt idx="578">
                  <c:v>1.5560805451023363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5-4F77-A09E-EFE62B5EA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43263"/>
        <c:axId val="1619846591"/>
      </c:scatterChart>
      <c:valAx>
        <c:axId val="161984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46591"/>
        <c:crosses val="autoZero"/>
        <c:crossBetween val="midCat"/>
      </c:valAx>
      <c:valAx>
        <c:axId val="161984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4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Ampliação: zona</a:t>
            </a:r>
            <a:r>
              <a:rPr lang="en-US" baseline="0"/>
              <a:t> da linearização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Água!$D$305:$D$406</c:f>
              <c:numCache>
                <c:formatCode>0.000000000</c:formatCode>
                <c:ptCount val="102"/>
                <c:pt idx="0">
                  <c:v>53.909805298000002</c:v>
                </c:pt>
                <c:pt idx="1">
                  <c:v>53.545173644999998</c:v>
                </c:pt>
                <c:pt idx="2">
                  <c:v>53.763950348000002</c:v>
                </c:pt>
                <c:pt idx="3">
                  <c:v>55.732959747000002</c:v>
                </c:pt>
                <c:pt idx="4">
                  <c:v>52.961761475000003</c:v>
                </c:pt>
                <c:pt idx="5">
                  <c:v>52.815910338999998</c:v>
                </c:pt>
                <c:pt idx="6">
                  <c:v>52.597129821999999</c:v>
                </c:pt>
                <c:pt idx="7">
                  <c:v>52.378353119000003</c:v>
                </c:pt>
                <c:pt idx="8">
                  <c:v>52.159572601000001</c:v>
                </c:pt>
                <c:pt idx="9">
                  <c:v>52.013721466</c:v>
                </c:pt>
                <c:pt idx="10">
                  <c:v>51.722015380999999</c:v>
                </c:pt>
                <c:pt idx="11">
                  <c:v>51.649089813000003</c:v>
                </c:pt>
                <c:pt idx="12">
                  <c:v>51.211532593000001</c:v>
                </c:pt>
                <c:pt idx="13">
                  <c:v>51.28445816</c:v>
                </c:pt>
                <c:pt idx="14">
                  <c:v>51.065681458</c:v>
                </c:pt>
                <c:pt idx="15">
                  <c:v>50.773975372000002</c:v>
                </c:pt>
                <c:pt idx="16">
                  <c:v>50.773975372000002</c:v>
                </c:pt>
                <c:pt idx="17">
                  <c:v>50.628124237000002</c:v>
                </c:pt>
                <c:pt idx="18">
                  <c:v>50.336418152</c:v>
                </c:pt>
                <c:pt idx="19">
                  <c:v>50.044712066999999</c:v>
                </c:pt>
                <c:pt idx="20">
                  <c:v>50.044712066999999</c:v>
                </c:pt>
                <c:pt idx="21">
                  <c:v>49.753005981000001</c:v>
                </c:pt>
                <c:pt idx="22">
                  <c:v>49.607154846</c:v>
                </c:pt>
                <c:pt idx="23">
                  <c:v>49.388378142999997</c:v>
                </c:pt>
                <c:pt idx="24">
                  <c:v>49.242523192999997</c:v>
                </c:pt>
                <c:pt idx="25">
                  <c:v>49.825935364000003</c:v>
                </c:pt>
                <c:pt idx="26">
                  <c:v>48.586189269999998</c:v>
                </c:pt>
                <c:pt idx="27">
                  <c:v>48.732040404999999</c:v>
                </c:pt>
                <c:pt idx="28">
                  <c:v>48.367408752000003</c:v>
                </c:pt>
                <c:pt idx="29">
                  <c:v>48.148632050000003</c:v>
                </c:pt>
                <c:pt idx="30">
                  <c:v>48.221557617000002</c:v>
                </c:pt>
                <c:pt idx="31">
                  <c:v>47.565219878999997</c:v>
                </c:pt>
                <c:pt idx="32">
                  <c:v>47.856925963999998</c:v>
                </c:pt>
                <c:pt idx="33">
                  <c:v>47.638145446999999</c:v>
                </c:pt>
                <c:pt idx="34">
                  <c:v>47.565219878999997</c:v>
                </c:pt>
                <c:pt idx="35">
                  <c:v>47.419368744000003</c:v>
                </c:pt>
                <c:pt idx="36">
                  <c:v>47.200588226000001</c:v>
                </c:pt>
                <c:pt idx="37">
                  <c:v>47.127662659000002</c:v>
                </c:pt>
                <c:pt idx="38">
                  <c:v>46.908882140999999</c:v>
                </c:pt>
                <c:pt idx="39">
                  <c:v>46.690105438000003</c:v>
                </c:pt>
                <c:pt idx="40">
                  <c:v>46.544254303000002</c:v>
                </c:pt>
                <c:pt idx="41">
                  <c:v>45.960842133</c:v>
                </c:pt>
                <c:pt idx="42">
                  <c:v>46.325473785</c:v>
                </c:pt>
                <c:pt idx="43">
                  <c:v>46.106697083</c:v>
                </c:pt>
                <c:pt idx="44">
                  <c:v>46.033767699999999</c:v>
                </c:pt>
                <c:pt idx="45">
                  <c:v>45.669136047000002</c:v>
                </c:pt>
                <c:pt idx="46">
                  <c:v>45.814990997000002</c:v>
                </c:pt>
                <c:pt idx="47">
                  <c:v>45.596210480000003</c:v>
                </c:pt>
                <c:pt idx="48">
                  <c:v>46.252548218000001</c:v>
                </c:pt>
                <c:pt idx="49">
                  <c:v>45.523284912000001</c:v>
                </c:pt>
                <c:pt idx="50">
                  <c:v>45.231578827</c:v>
                </c:pt>
                <c:pt idx="51">
                  <c:v>45.231578827</c:v>
                </c:pt>
                <c:pt idx="52">
                  <c:v>44.794021606000001</c:v>
                </c:pt>
                <c:pt idx="53">
                  <c:v>44.721096039000003</c:v>
                </c:pt>
                <c:pt idx="54">
                  <c:v>44.575244904000002</c:v>
                </c:pt>
                <c:pt idx="55">
                  <c:v>44.356464385999999</c:v>
                </c:pt>
                <c:pt idx="56">
                  <c:v>44.210613250999998</c:v>
                </c:pt>
                <c:pt idx="57">
                  <c:v>44.210613250999998</c:v>
                </c:pt>
                <c:pt idx="58">
                  <c:v>43.991832733000003</c:v>
                </c:pt>
                <c:pt idx="59">
                  <c:v>44.648170471</c:v>
                </c:pt>
                <c:pt idx="60">
                  <c:v>43.773056029999999</c:v>
                </c:pt>
                <c:pt idx="61">
                  <c:v>43.627201079999999</c:v>
                </c:pt>
                <c:pt idx="62">
                  <c:v>43.408424377000003</c:v>
                </c:pt>
                <c:pt idx="63">
                  <c:v>43.408424377000003</c:v>
                </c:pt>
                <c:pt idx="64">
                  <c:v>42.752086638999998</c:v>
                </c:pt>
                <c:pt idx="65">
                  <c:v>43.116718292000002</c:v>
                </c:pt>
                <c:pt idx="66">
                  <c:v>42.897941588999998</c:v>
                </c:pt>
                <c:pt idx="67">
                  <c:v>42.825012207</c:v>
                </c:pt>
                <c:pt idx="68">
                  <c:v>42.752086638999998</c:v>
                </c:pt>
                <c:pt idx="69">
                  <c:v>42.533309936999999</c:v>
                </c:pt>
                <c:pt idx="70">
                  <c:v>42.460384369000003</c:v>
                </c:pt>
                <c:pt idx="71">
                  <c:v>42.314529419000003</c:v>
                </c:pt>
                <c:pt idx="72">
                  <c:v>42.168678284000002</c:v>
                </c:pt>
                <c:pt idx="73">
                  <c:v>42.095752716</c:v>
                </c:pt>
                <c:pt idx="74">
                  <c:v>41.876972197999997</c:v>
                </c:pt>
                <c:pt idx="75">
                  <c:v>41.585266113000003</c:v>
                </c:pt>
                <c:pt idx="76">
                  <c:v>41.147708893000001</c:v>
                </c:pt>
                <c:pt idx="77">
                  <c:v>41.512340545999997</c:v>
                </c:pt>
                <c:pt idx="78">
                  <c:v>41.36648941</c:v>
                </c:pt>
                <c:pt idx="79">
                  <c:v>41.147708893000001</c:v>
                </c:pt>
                <c:pt idx="80">
                  <c:v>41.220638274999999</c:v>
                </c:pt>
                <c:pt idx="81">
                  <c:v>41.074783324999999</c:v>
                </c:pt>
                <c:pt idx="82">
                  <c:v>41.001857758</c:v>
                </c:pt>
                <c:pt idx="83">
                  <c:v>40.928932189999998</c:v>
                </c:pt>
                <c:pt idx="84">
                  <c:v>40.783081054999997</c:v>
                </c:pt>
                <c:pt idx="85">
                  <c:v>40.856006622000002</c:v>
                </c:pt>
                <c:pt idx="86">
                  <c:v>40.564300537000001</c:v>
                </c:pt>
                <c:pt idx="87">
                  <c:v>40.491374968999999</c:v>
                </c:pt>
                <c:pt idx="88">
                  <c:v>40.345520020000002</c:v>
                </c:pt>
                <c:pt idx="89">
                  <c:v>40.199668883999998</c:v>
                </c:pt>
                <c:pt idx="90">
                  <c:v>40.126743316999999</c:v>
                </c:pt>
                <c:pt idx="91">
                  <c:v>40.053817748999997</c:v>
                </c:pt>
                <c:pt idx="92">
                  <c:v>39.980892181000002</c:v>
                </c:pt>
                <c:pt idx="93">
                  <c:v>40.053817748999997</c:v>
                </c:pt>
                <c:pt idx="94">
                  <c:v>39.762111664000003</c:v>
                </c:pt>
                <c:pt idx="95">
                  <c:v>39.689186096</c:v>
                </c:pt>
                <c:pt idx="96">
                  <c:v>39.543331146</c:v>
                </c:pt>
                <c:pt idx="97">
                  <c:v>39.470405579000001</c:v>
                </c:pt>
                <c:pt idx="98">
                  <c:v>39.324554442999997</c:v>
                </c:pt>
                <c:pt idx="99">
                  <c:v>39.543331146</c:v>
                </c:pt>
                <c:pt idx="100">
                  <c:v>39.178703308000003</c:v>
                </c:pt>
                <c:pt idx="101">
                  <c:v>38.522365569999998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E-4C26-B95E-5145B135E0EC}"/>
            </c:ext>
          </c:extLst>
        </c:ser>
        <c:ser>
          <c:idx val="1"/>
          <c:order val="1"/>
          <c:tx>
            <c:v>fit exp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Água!$M$47:$M$148</c:f>
              <c:numCache>
                <c:formatCode>0\.0000</c:formatCode>
                <c:ptCount val="102"/>
                <c:pt idx="0">
                  <c:v>53.826320134906197</c:v>
                </c:pt>
                <c:pt idx="1">
                  <c:v>53.623236102881663</c:v>
                </c:pt>
                <c:pt idx="2">
                  <c:v>53.421539776670834</c:v>
                </c:pt>
                <c:pt idx="3">
                  <c:v>53.221226273687279</c:v>
                </c:pt>
                <c:pt idx="4">
                  <c:v>53.022290650212042</c:v>
                </c:pt>
                <c:pt idx="5">
                  <c:v>52.824714385808491</c:v>
                </c:pt>
                <c:pt idx="6">
                  <c:v>52.628492697627081</c:v>
                </c:pt>
                <c:pt idx="7">
                  <c:v>52.433620742934451</c:v>
                </c:pt>
                <c:pt idx="8">
                  <c:v>52.240080379611925</c:v>
                </c:pt>
                <c:pt idx="9">
                  <c:v>52.047866922509513</c:v>
                </c:pt>
                <c:pt idx="10">
                  <c:v>51.856975627816603</c:v>
                </c:pt>
                <c:pt idx="11">
                  <c:v>51.667388724004581</c:v>
                </c:pt>
                <c:pt idx="12">
                  <c:v>51.479101621627265</c:v>
                </c:pt>
                <c:pt idx="13">
                  <c:v>51.292109673776139</c:v>
                </c:pt>
                <c:pt idx="14">
                  <c:v>51.106395471942548</c:v>
                </c:pt>
                <c:pt idx="15">
                  <c:v>50.921954520429153</c:v>
                </c:pt>
                <c:pt idx="16">
                  <c:v>50.73878226725013</c:v>
                </c:pt>
                <c:pt idx="17">
                  <c:v>50.556861659501365</c:v>
                </c:pt>
                <c:pt idx="18">
                  <c:v>50.376188293319373</c:v>
                </c:pt>
                <c:pt idx="19">
                  <c:v>50.196757709701998</c:v>
                </c:pt>
                <c:pt idx="20">
                  <c:v>50.018553204085691</c:v>
                </c:pt>
                <c:pt idx="21">
                  <c:v>49.841570462564974</c:v>
                </c:pt>
                <c:pt idx="22">
                  <c:v>49.665805117221922</c:v>
                </c:pt>
                <c:pt idx="23">
                  <c:v>49.491240804718046</c:v>
                </c:pt>
                <c:pt idx="24">
                  <c:v>49.317873299268243</c:v>
                </c:pt>
                <c:pt idx="25">
                  <c:v>49.145698322178276</c:v>
                </c:pt>
                <c:pt idx="26">
                  <c:v>48.97469984436448</c:v>
                </c:pt>
                <c:pt idx="27">
                  <c:v>48.804873726362054</c:v>
                </c:pt>
                <c:pt idx="28">
                  <c:v>48.636215776877911</c:v>
                </c:pt>
                <c:pt idx="29">
                  <c:v>48.468710294255345</c:v>
                </c:pt>
                <c:pt idx="30">
                  <c:v>48.302353223586636</c:v>
                </c:pt>
                <c:pt idx="31">
                  <c:v>48.13714045919447</c:v>
                </c:pt>
                <c:pt idx="32">
                  <c:v>47.97305662016069</c:v>
                </c:pt>
                <c:pt idx="33">
                  <c:v>47.810097734407449</c:v>
                </c:pt>
                <c:pt idx="34">
                  <c:v>47.648259780124292</c:v>
                </c:pt>
                <c:pt idx="35">
                  <c:v>47.487527690579938</c:v>
                </c:pt>
                <c:pt idx="36">
                  <c:v>47.327897574834374</c:v>
                </c:pt>
                <c:pt idx="37">
                  <c:v>47.169365493230885</c:v>
                </c:pt>
                <c:pt idx="38">
                  <c:v>47.011916686807147</c:v>
                </c:pt>
                <c:pt idx="39">
                  <c:v>46.855547344103556</c:v>
                </c:pt>
                <c:pt idx="40">
                  <c:v>46.700253605939011</c:v>
                </c:pt>
                <c:pt idx="41">
                  <c:v>46.5460210148333</c:v>
                </c:pt>
                <c:pt idx="42">
                  <c:v>46.392845837183714</c:v>
                </c:pt>
                <c:pt idx="43">
                  <c:v>46.240724292640849</c:v>
                </c:pt>
                <c:pt idx="44">
                  <c:v>46.089642219048216</c:v>
                </c:pt>
                <c:pt idx="45">
                  <c:v>45.939595959069649</c:v>
                </c:pt>
                <c:pt idx="46">
                  <c:v>45.790581809577091</c:v>
                </c:pt>
                <c:pt idx="47">
                  <c:v>45.642585897705246</c:v>
                </c:pt>
                <c:pt idx="48">
                  <c:v>45.495604640826514</c:v>
                </c:pt>
                <c:pt idx="49">
                  <c:v>45.349634411456876</c:v>
                </c:pt>
                <c:pt idx="50">
                  <c:v>45.204661620112773</c:v>
                </c:pt>
                <c:pt idx="51">
                  <c:v>45.060682757349127</c:v>
                </c:pt>
                <c:pt idx="52">
                  <c:v>44.91769426978076</c:v>
                </c:pt>
                <c:pt idx="53">
                  <c:v>44.775682845517224</c:v>
                </c:pt>
                <c:pt idx="54">
                  <c:v>44.634645046801069</c:v>
                </c:pt>
                <c:pt idx="55">
                  <c:v>44.494577392832298</c:v>
                </c:pt>
                <c:pt idx="56">
                  <c:v>44.355466843643171</c:v>
                </c:pt>
                <c:pt idx="57">
                  <c:v>44.217310031699519</c:v>
                </c:pt>
                <c:pt idx="58">
                  <c:v>44.080103547303807</c:v>
                </c:pt>
                <c:pt idx="59">
                  <c:v>43.943834616856435</c:v>
                </c:pt>
                <c:pt idx="60">
                  <c:v>43.808499941612041</c:v>
                </c:pt>
                <c:pt idx="61">
                  <c:v>43.674096181523154</c:v>
                </c:pt>
                <c:pt idx="62">
                  <c:v>43.54061082391722</c:v>
                </c:pt>
                <c:pt idx="63">
                  <c:v>43.408040637432478</c:v>
                </c:pt>
                <c:pt idx="64">
                  <c:v>43.276382350248831</c:v>
                </c:pt>
                <c:pt idx="65">
                  <c:v>43.145623705290745</c:v>
                </c:pt>
                <c:pt idx="66">
                  <c:v>43.015761537203659</c:v>
                </c:pt>
                <c:pt idx="67">
                  <c:v>42.886792641001144</c:v>
                </c:pt>
                <c:pt idx="68">
                  <c:v>42.758705009983586</c:v>
                </c:pt>
                <c:pt idx="69">
                  <c:v>42.63149554345533</c:v>
                </c:pt>
                <c:pt idx="70">
                  <c:v>42.505161101898338</c:v>
                </c:pt>
                <c:pt idx="71">
                  <c:v>42.379689923874516</c:v>
                </c:pt>
                <c:pt idx="72">
                  <c:v>42.255078972026297</c:v>
                </c:pt>
                <c:pt idx="73">
                  <c:v>42.131325170966733</c:v>
                </c:pt>
                <c:pt idx="74">
                  <c:v>42.008416999509294</c:v>
                </c:pt>
                <c:pt idx="75">
                  <c:v>41.886351482340629</c:v>
                </c:pt>
                <c:pt idx="76">
                  <c:v>41.765125606894941</c:v>
                </c:pt>
                <c:pt idx="77">
                  <c:v>41.644728087329568</c:v>
                </c:pt>
                <c:pt idx="78">
                  <c:v>41.525156009108066</c:v>
                </c:pt>
                <c:pt idx="79">
                  <c:v>41.406406421202462</c:v>
                </c:pt>
                <c:pt idx="80">
                  <c:v>41.28846826830663</c:v>
                </c:pt>
                <c:pt idx="81">
                  <c:v>41.171338695419536</c:v>
                </c:pt>
                <c:pt idx="82">
                  <c:v>41.055014811793995</c:v>
                </c:pt>
                <c:pt idx="83">
                  <c:v>40.939485787951199</c:v>
                </c:pt>
                <c:pt idx="84">
                  <c:v>40.824751444495021</c:v>
                </c:pt>
                <c:pt idx="85">
                  <c:v>40.710801097870885</c:v>
                </c:pt>
                <c:pt idx="86">
                  <c:v>40.59763457319216</c:v>
                </c:pt>
                <c:pt idx="87">
                  <c:v>40.485243896029182</c:v>
                </c:pt>
                <c:pt idx="88">
                  <c:v>40.373618656172304</c:v>
                </c:pt>
                <c:pt idx="89">
                  <c:v>40.262763790237955</c:v>
                </c:pt>
                <c:pt idx="90">
                  <c:v>40.152668923540006</c:v>
                </c:pt>
                <c:pt idx="91">
                  <c:v>40.043323858518747</c:v>
                </c:pt>
                <c:pt idx="92">
                  <c:v>39.934733430950075</c:v>
                </c:pt>
                <c:pt idx="93">
                  <c:v>39.826887478072138</c:v>
                </c:pt>
                <c:pt idx="94">
                  <c:v>39.719776010631314</c:v>
                </c:pt>
                <c:pt idx="95">
                  <c:v>39.613403765622863</c:v>
                </c:pt>
                <c:pt idx="96">
                  <c:v>39.507760787880223</c:v>
                </c:pt>
                <c:pt idx="97">
                  <c:v>39.4028372922008</c:v>
                </c:pt>
                <c:pt idx="98">
                  <c:v>39.298637918816965</c:v>
                </c:pt>
                <c:pt idx="99">
                  <c:v>39.195152915916907</c:v>
                </c:pt>
                <c:pt idx="100">
                  <c:v>39.092372698180895</c:v>
                </c:pt>
                <c:pt idx="101">
                  <c:v>38.990301811055033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E-4C26-B95E-5145B135E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46399"/>
        <c:axId val="1783746815"/>
      </c:scatterChart>
      <c:valAx>
        <c:axId val="1783746399"/>
        <c:scaling>
          <c:orientation val="minMax"/>
          <c:max val="4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46815"/>
        <c:crosses val="autoZero"/>
        <c:crossBetween val="midCat"/>
      </c:valAx>
      <c:valAx>
        <c:axId val="1783746815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4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</a:t>
            </a:r>
            <a:r>
              <a:rPr lang="pt-PT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Parafina!$A$3:$A$189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Parafina!$B$3:$B$189</c:f>
              <c:numCache>
                <c:formatCode>0.0</c:formatCode>
                <c:ptCount val="187"/>
                <c:pt idx="0">
                  <c:v>95.7</c:v>
                </c:pt>
                <c:pt idx="1">
                  <c:v>94.8</c:v>
                </c:pt>
                <c:pt idx="2">
                  <c:v>93.9</c:v>
                </c:pt>
                <c:pt idx="3">
                  <c:v>93</c:v>
                </c:pt>
                <c:pt idx="4">
                  <c:v>92.2</c:v>
                </c:pt>
                <c:pt idx="5">
                  <c:v>91.4</c:v>
                </c:pt>
                <c:pt idx="6">
                  <c:v>90.7</c:v>
                </c:pt>
                <c:pt idx="7">
                  <c:v>90</c:v>
                </c:pt>
                <c:pt idx="8">
                  <c:v>89.2</c:v>
                </c:pt>
                <c:pt idx="9">
                  <c:v>88.5</c:v>
                </c:pt>
                <c:pt idx="10">
                  <c:v>87.8</c:v>
                </c:pt>
                <c:pt idx="11">
                  <c:v>87.1</c:v>
                </c:pt>
                <c:pt idx="12">
                  <c:v>86.5</c:v>
                </c:pt>
                <c:pt idx="13">
                  <c:v>85.8</c:v>
                </c:pt>
                <c:pt idx="14">
                  <c:v>85.2</c:v>
                </c:pt>
                <c:pt idx="15">
                  <c:v>84.5</c:v>
                </c:pt>
                <c:pt idx="16">
                  <c:v>83.9</c:v>
                </c:pt>
                <c:pt idx="17">
                  <c:v>83.3</c:v>
                </c:pt>
                <c:pt idx="18">
                  <c:v>82.7</c:v>
                </c:pt>
                <c:pt idx="19">
                  <c:v>82.1</c:v>
                </c:pt>
                <c:pt idx="20">
                  <c:v>81.599999999999994</c:v>
                </c:pt>
                <c:pt idx="21">
                  <c:v>80.900000000000006</c:v>
                </c:pt>
                <c:pt idx="22">
                  <c:v>80.400000000000006</c:v>
                </c:pt>
                <c:pt idx="23">
                  <c:v>79.8</c:v>
                </c:pt>
                <c:pt idx="24">
                  <c:v>79.2</c:v>
                </c:pt>
                <c:pt idx="25">
                  <c:v>78.7</c:v>
                </c:pt>
                <c:pt idx="26">
                  <c:v>78.099999999999994</c:v>
                </c:pt>
                <c:pt idx="27">
                  <c:v>77.599999999999994</c:v>
                </c:pt>
                <c:pt idx="28">
                  <c:v>77</c:v>
                </c:pt>
                <c:pt idx="29">
                  <c:v>76.400000000000006</c:v>
                </c:pt>
                <c:pt idx="30">
                  <c:v>75.900000000000006</c:v>
                </c:pt>
                <c:pt idx="31">
                  <c:v>75.400000000000006</c:v>
                </c:pt>
                <c:pt idx="32">
                  <c:v>74.900000000000006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73.3</c:v>
                </c:pt>
                <c:pt idx="36">
                  <c:v>72.8</c:v>
                </c:pt>
                <c:pt idx="37">
                  <c:v>72.3</c:v>
                </c:pt>
                <c:pt idx="38">
                  <c:v>71.900000000000006</c:v>
                </c:pt>
                <c:pt idx="39">
                  <c:v>71.400000000000006</c:v>
                </c:pt>
                <c:pt idx="40">
                  <c:v>71</c:v>
                </c:pt>
                <c:pt idx="41">
                  <c:v>70.599999999999994</c:v>
                </c:pt>
                <c:pt idx="42">
                  <c:v>70.099999999999994</c:v>
                </c:pt>
                <c:pt idx="43">
                  <c:v>68.5</c:v>
                </c:pt>
                <c:pt idx="44">
                  <c:v>68</c:v>
                </c:pt>
                <c:pt idx="45">
                  <c:v>67.5</c:v>
                </c:pt>
                <c:pt idx="46">
                  <c:v>67.099999999999994</c:v>
                </c:pt>
                <c:pt idx="47">
                  <c:v>66.7</c:v>
                </c:pt>
                <c:pt idx="48">
                  <c:v>66.3</c:v>
                </c:pt>
                <c:pt idx="49">
                  <c:v>65.900000000000006</c:v>
                </c:pt>
                <c:pt idx="50">
                  <c:v>65.5</c:v>
                </c:pt>
                <c:pt idx="51">
                  <c:v>65.2</c:v>
                </c:pt>
                <c:pt idx="52">
                  <c:v>64.7</c:v>
                </c:pt>
                <c:pt idx="53">
                  <c:v>64.3</c:v>
                </c:pt>
                <c:pt idx="54">
                  <c:v>63.9</c:v>
                </c:pt>
                <c:pt idx="55">
                  <c:v>63.6</c:v>
                </c:pt>
                <c:pt idx="56">
                  <c:v>63.1</c:v>
                </c:pt>
                <c:pt idx="57">
                  <c:v>62.5</c:v>
                </c:pt>
                <c:pt idx="58">
                  <c:v>61.7</c:v>
                </c:pt>
                <c:pt idx="59">
                  <c:v>61</c:v>
                </c:pt>
                <c:pt idx="60">
                  <c:v>60.3</c:v>
                </c:pt>
                <c:pt idx="61">
                  <c:v>59.6</c:v>
                </c:pt>
                <c:pt idx="62">
                  <c:v>59.1</c:v>
                </c:pt>
                <c:pt idx="63">
                  <c:v>58.7</c:v>
                </c:pt>
                <c:pt idx="64">
                  <c:v>58.5</c:v>
                </c:pt>
                <c:pt idx="65">
                  <c:v>58.2</c:v>
                </c:pt>
                <c:pt idx="66">
                  <c:v>58</c:v>
                </c:pt>
                <c:pt idx="67">
                  <c:v>57.9</c:v>
                </c:pt>
                <c:pt idx="68">
                  <c:v>57.7</c:v>
                </c:pt>
                <c:pt idx="69">
                  <c:v>57.6</c:v>
                </c:pt>
                <c:pt idx="70">
                  <c:v>57.5</c:v>
                </c:pt>
                <c:pt idx="71">
                  <c:v>57.34</c:v>
                </c:pt>
                <c:pt idx="72">
                  <c:v>57.3</c:v>
                </c:pt>
                <c:pt idx="73">
                  <c:v>57.3</c:v>
                </c:pt>
                <c:pt idx="74">
                  <c:v>57.2</c:v>
                </c:pt>
                <c:pt idx="75">
                  <c:v>57.2</c:v>
                </c:pt>
                <c:pt idx="76">
                  <c:v>57.2</c:v>
                </c:pt>
                <c:pt idx="77">
                  <c:v>57.1</c:v>
                </c:pt>
                <c:pt idx="78">
                  <c:v>57.1</c:v>
                </c:pt>
                <c:pt idx="79">
                  <c:v>57.1</c:v>
                </c:pt>
                <c:pt idx="80">
                  <c:v>57.1</c:v>
                </c:pt>
                <c:pt idx="81">
                  <c:v>57.1</c:v>
                </c:pt>
                <c:pt idx="82">
                  <c:v>57.1</c:v>
                </c:pt>
                <c:pt idx="83">
                  <c:v>57.1</c:v>
                </c:pt>
                <c:pt idx="84">
                  <c:v>57.1</c:v>
                </c:pt>
                <c:pt idx="85">
                  <c:v>57.1</c:v>
                </c:pt>
                <c:pt idx="86">
                  <c:v>57.2</c:v>
                </c:pt>
                <c:pt idx="87">
                  <c:v>57.2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57.3</c:v>
                </c:pt>
                <c:pt idx="103">
                  <c:v>57.3</c:v>
                </c:pt>
                <c:pt idx="104">
                  <c:v>57.3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57.1</c:v>
                </c:pt>
                <c:pt idx="114">
                  <c:v>57.1</c:v>
                </c:pt>
                <c:pt idx="115">
                  <c:v>57.1</c:v>
                </c:pt>
                <c:pt idx="116">
                  <c:v>57.1</c:v>
                </c:pt>
                <c:pt idx="117">
                  <c:v>57.1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56.9</c:v>
                </c:pt>
                <c:pt idx="122">
                  <c:v>56.9</c:v>
                </c:pt>
                <c:pt idx="123">
                  <c:v>56.9</c:v>
                </c:pt>
                <c:pt idx="124">
                  <c:v>56.8</c:v>
                </c:pt>
                <c:pt idx="125">
                  <c:v>56.8</c:v>
                </c:pt>
                <c:pt idx="126">
                  <c:v>56.7</c:v>
                </c:pt>
                <c:pt idx="127">
                  <c:v>56.7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56.4</c:v>
                </c:pt>
                <c:pt idx="132">
                  <c:v>56.3</c:v>
                </c:pt>
                <c:pt idx="133">
                  <c:v>56.3</c:v>
                </c:pt>
                <c:pt idx="134">
                  <c:v>56.2</c:v>
                </c:pt>
                <c:pt idx="135">
                  <c:v>56.1</c:v>
                </c:pt>
                <c:pt idx="136">
                  <c:v>56</c:v>
                </c:pt>
                <c:pt idx="137">
                  <c:v>55.9</c:v>
                </c:pt>
                <c:pt idx="138">
                  <c:v>55.8</c:v>
                </c:pt>
                <c:pt idx="139">
                  <c:v>55.7</c:v>
                </c:pt>
                <c:pt idx="140">
                  <c:v>55.6</c:v>
                </c:pt>
                <c:pt idx="141">
                  <c:v>55.5</c:v>
                </c:pt>
                <c:pt idx="142">
                  <c:v>55.3</c:v>
                </c:pt>
                <c:pt idx="143">
                  <c:v>55.2</c:v>
                </c:pt>
                <c:pt idx="144">
                  <c:v>55.1</c:v>
                </c:pt>
                <c:pt idx="145">
                  <c:v>55</c:v>
                </c:pt>
                <c:pt idx="146">
                  <c:v>54.8</c:v>
                </c:pt>
                <c:pt idx="147">
                  <c:v>54.7</c:v>
                </c:pt>
                <c:pt idx="148">
                  <c:v>54.5</c:v>
                </c:pt>
                <c:pt idx="149">
                  <c:v>54.4</c:v>
                </c:pt>
                <c:pt idx="150">
                  <c:v>54.2</c:v>
                </c:pt>
                <c:pt idx="151">
                  <c:v>54</c:v>
                </c:pt>
                <c:pt idx="152">
                  <c:v>53.8</c:v>
                </c:pt>
                <c:pt idx="153">
                  <c:v>53.7</c:v>
                </c:pt>
                <c:pt idx="154">
                  <c:v>53.4</c:v>
                </c:pt>
                <c:pt idx="155">
                  <c:v>53.2</c:v>
                </c:pt>
                <c:pt idx="156">
                  <c:v>53</c:v>
                </c:pt>
                <c:pt idx="157">
                  <c:v>52.8</c:v>
                </c:pt>
                <c:pt idx="158">
                  <c:v>52.6</c:v>
                </c:pt>
                <c:pt idx="159">
                  <c:v>52.4</c:v>
                </c:pt>
                <c:pt idx="160">
                  <c:v>52.1</c:v>
                </c:pt>
                <c:pt idx="161">
                  <c:v>51.9</c:v>
                </c:pt>
                <c:pt idx="162">
                  <c:v>51.6</c:v>
                </c:pt>
                <c:pt idx="163">
                  <c:v>51.4</c:v>
                </c:pt>
                <c:pt idx="164">
                  <c:v>51.1</c:v>
                </c:pt>
                <c:pt idx="165">
                  <c:v>50.8</c:v>
                </c:pt>
                <c:pt idx="166">
                  <c:v>50.6</c:v>
                </c:pt>
                <c:pt idx="167">
                  <c:v>50.3</c:v>
                </c:pt>
                <c:pt idx="168">
                  <c:v>50</c:v>
                </c:pt>
                <c:pt idx="169">
                  <c:v>49.7</c:v>
                </c:pt>
                <c:pt idx="170">
                  <c:v>49.4</c:v>
                </c:pt>
                <c:pt idx="171">
                  <c:v>49.2</c:v>
                </c:pt>
                <c:pt idx="172">
                  <c:v>48.9</c:v>
                </c:pt>
                <c:pt idx="173">
                  <c:v>48.6</c:v>
                </c:pt>
                <c:pt idx="174">
                  <c:v>48.3</c:v>
                </c:pt>
                <c:pt idx="175">
                  <c:v>48</c:v>
                </c:pt>
                <c:pt idx="176">
                  <c:v>47.7</c:v>
                </c:pt>
                <c:pt idx="177">
                  <c:v>47.4</c:v>
                </c:pt>
                <c:pt idx="178">
                  <c:v>47.1</c:v>
                </c:pt>
                <c:pt idx="179">
                  <c:v>46.8</c:v>
                </c:pt>
                <c:pt idx="180">
                  <c:v>46.6</c:v>
                </c:pt>
                <c:pt idx="181">
                  <c:v>46.3</c:v>
                </c:pt>
                <c:pt idx="182">
                  <c:v>46</c:v>
                </c:pt>
                <c:pt idx="183">
                  <c:v>45.7</c:v>
                </c:pt>
                <c:pt idx="184">
                  <c:v>45.5</c:v>
                </c:pt>
                <c:pt idx="185">
                  <c:v>45.2</c:v>
                </c:pt>
                <c:pt idx="186">
                  <c:v>44.9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0-4BEF-8320-44F7CF20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7871"/>
        <c:axId val="1059132863"/>
      </c:scatterChart>
      <c:valAx>
        <c:axId val="105912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2863"/>
        <c:crosses val="autoZero"/>
        <c:crossBetween val="midCat"/>
      </c:valAx>
      <c:valAx>
        <c:axId val="1059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ln(</a:t>
            </a:r>
            <a:r>
              <a:rPr lang="el-GR"/>
              <a:t>θ-θ</a:t>
            </a:r>
            <a:r>
              <a:rPr lang="pt-PT"/>
              <a:t>a)(t)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ln(θ-θa)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plus>
            <c:min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Parafina!$A$3:$A$189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Parafina!$D$3:$D$189</c:f>
              <c:numCache>
                <c:formatCode>0.0000</c:formatCode>
                <c:ptCount val="187"/>
                <c:pt idx="0">
                  <c:v>4.2696395316617055</c:v>
                </c:pt>
                <c:pt idx="1">
                  <c:v>4.2569714881073537</c:v>
                </c:pt>
                <c:pt idx="2">
                  <c:v>4.2441409039525269</c:v>
                </c:pt>
                <c:pt idx="3">
                  <c:v>4.2311435538863655</c:v>
                </c:pt>
                <c:pt idx="4">
                  <c:v>4.219446805971578</c:v>
                </c:pt>
                <c:pt idx="5">
                  <c:v>4.2076116233117054</c:v>
                </c:pt>
                <c:pt idx="6">
                  <c:v>4.1971396747482403</c:v>
                </c:pt>
                <c:pt idx="7">
                  <c:v>4.1865569029190519</c:v>
                </c:pt>
                <c:pt idx="8">
                  <c:v>4.1743235598690536</c:v>
                </c:pt>
                <c:pt idx="9">
                  <c:v>4.1634952276173829</c:v>
                </c:pt>
                <c:pt idx="10">
                  <c:v>4.1525483578518658</c:v>
                </c:pt>
                <c:pt idx="11">
                  <c:v>4.1414803265659774</c:v>
                </c:pt>
                <c:pt idx="12">
                  <c:v>4.1318949545663584</c:v>
                </c:pt>
                <c:pt idx="13">
                  <c:v>4.1205946439321819</c:v>
                </c:pt>
                <c:pt idx="14">
                  <c:v>4.1108059762982556</c:v>
                </c:pt>
                <c:pt idx="15">
                  <c:v>4.0992634277462372</c:v>
                </c:pt>
                <c:pt idx="16">
                  <c:v>4.0892626541767907</c:v>
                </c:pt>
                <c:pt idx="17">
                  <c:v>4.0791608539400119</c:v>
                </c:pt>
                <c:pt idx="18">
                  <c:v>4.0689559650688247</c:v>
                </c:pt>
                <c:pt idx="19">
                  <c:v>4.0586458618172108</c:v>
                </c:pt>
                <c:pt idx="20">
                  <c:v>4.0499721575207355</c:v>
                </c:pt>
                <c:pt idx="21">
                  <c:v>4.037701174207446</c:v>
                </c:pt>
                <c:pt idx="22">
                  <c:v>4.0288430705582847</c:v>
                </c:pt>
                <c:pt idx="23">
                  <c:v>4.0181087197092165</c:v>
                </c:pt>
                <c:pt idx="24">
                  <c:v>4.0072578911285905</c:v>
                </c:pt>
                <c:pt idx="25">
                  <c:v>3.9981247167674776</c:v>
                </c:pt>
                <c:pt idx="26">
                  <c:v>3.9870536471376745</c:v>
                </c:pt>
                <c:pt idx="27">
                  <c:v>3.9777331957716768</c:v>
                </c:pt>
                <c:pt idx="28">
                  <c:v>3.9664327592309738</c:v>
                </c:pt>
                <c:pt idx="29">
                  <c:v>3.9550031618603119</c:v>
                </c:pt>
                <c:pt idx="30">
                  <c:v>3.9453776812113861</c:v>
                </c:pt>
                <c:pt idx="31">
                  <c:v>3.9356586494813079</c:v>
                </c:pt>
                <c:pt idx="32">
                  <c:v>3.9258442303419825</c:v>
                </c:pt>
                <c:pt idx="33">
                  <c:v>3.9159325328606127</c:v>
                </c:pt>
                <c:pt idx="34">
                  <c:v>3.9039073419428321</c:v>
                </c:pt>
                <c:pt idx="35">
                  <c:v>3.893774692754695</c:v>
                </c:pt>
                <c:pt idx="36">
                  <c:v>3.8835383211071779</c:v>
                </c:pt>
                <c:pt idx="37">
                  <c:v>3.8731960815175652</c:v>
                </c:pt>
                <c:pt idx="38">
                  <c:v>3.8648445802931719</c:v>
                </c:pt>
                <c:pt idx="39">
                  <c:v>3.8543061552720621</c:v>
                </c:pt>
                <c:pt idx="40">
                  <c:v>3.845794715679355</c:v>
                </c:pt>
                <c:pt idx="41">
                  <c:v>3.8372102091328504</c:v>
                </c:pt>
                <c:pt idx="42">
                  <c:v>3.8263748946999763</c:v>
                </c:pt>
                <c:pt idx="43">
                  <c:v>3.7908911959366232</c:v>
                </c:pt>
                <c:pt idx="44">
                  <c:v>3.7795392690814742</c:v>
                </c:pt>
                <c:pt idx="45">
                  <c:v>3.7680569948735414</c:v>
                </c:pt>
                <c:pt idx="46">
                  <c:v>3.758775294006516</c:v>
                </c:pt>
                <c:pt idx="47">
                  <c:v>3.7494066354228628</c:v>
                </c:pt>
                <c:pt idx="48">
                  <c:v>3.7399493743347456</c:v>
                </c:pt>
                <c:pt idx="49">
                  <c:v>3.730401818842167</c:v>
                </c:pt>
                <c:pt idx="50">
                  <c:v>3.7207622281163424</c:v>
                </c:pt>
                <c:pt idx="51">
                  <c:v>3.7134710611201402</c:v>
                </c:pt>
                <c:pt idx="52">
                  <c:v>3.7011997214820496</c:v>
                </c:pt>
                <c:pt idx="53">
                  <c:v>3.691273061653046</c:v>
                </c:pt>
                <c:pt idx="54">
                  <c:v>3.6812468744488207</c:v>
                </c:pt>
                <c:pt idx="55">
                  <c:v>3.6736607087545399</c:v>
                </c:pt>
                <c:pt idx="56">
                  <c:v>3.6608877920063589</c:v>
                </c:pt>
                <c:pt idx="57">
                  <c:v>3.6453417697193613</c:v>
                </c:pt>
                <c:pt idx="58">
                  <c:v>3.6242304996837857</c:v>
                </c:pt>
                <c:pt idx="59">
                  <c:v>3.6053853111308221</c:v>
                </c:pt>
                <c:pt idx="60">
                  <c:v>3.586178149069029</c:v>
                </c:pt>
                <c:pt idx="61">
                  <c:v>3.5665948353364176</c:v>
                </c:pt>
                <c:pt idx="62">
                  <c:v>3.5523681683055814</c:v>
                </c:pt>
                <c:pt idx="63">
                  <c:v>3.5408392872733554</c:v>
                </c:pt>
                <c:pt idx="64">
                  <c:v>3.5350246174428586</c:v>
                </c:pt>
                <c:pt idx="65">
                  <c:v>3.5262387224981642</c:v>
                </c:pt>
                <c:pt idx="66">
                  <c:v>3.5203382796042297</c:v>
                </c:pt>
                <c:pt idx="67">
                  <c:v>3.5173749508818419</c:v>
                </c:pt>
                <c:pt idx="68">
                  <c:v>3.5114218186585924</c:v>
                </c:pt>
                <c:pt idx="69">
                  <c:v>3.5084319096670029</c:v>
                </c:pt>
                <c:pt idx="70">
                  <c:v>3.5054330343043021</c:v>
                </c:pt>
                <c:pt idx="71">
                  <c:v>3.5006160488554747</c:v>
                </c:pt>
                <c:pt idx="72">
                  <c:v>3.4994081682177658</c:v>
                </c:pt>
                <c:pt idx="73">
                  <c:v>3.4994081682177658</c:v>
                </c:pt>
                <c:pt idx="74">
                  <c:v>3.4963820681436046</c:v>
                </c:pt>
                <c:pt idx="75">
                  <c:v>3.4963820681436046</c:v>
                </c:pt>
                <c:pt idx="76">
                  <c:v>3.4963820681436046</c:v>
                </c:pt>
                <c:pt idx="77">
                  <c:v>3.4933467829857716</c:v>
                </c:pt>
                <c:pt idx="78">
                  <c:v>3.4933467829857716</c:v>
                </c:pt>
                <c:pt idx="79">
                  <c:v>3.4933467829857716</c:v>
                </c:pt>
                <c:pt idx="80">
                  <c:v>3.4933467829857716</c:v>
                </c:pt>
                <c:pt idx="81">
                  <c:v>3.4933467829857716</c:v>
                </c:pt>
                <c:pt idx="82">
                  <c:v>3.4933467829857716</c:v>
                </c:pt>
                <c:pt idx="83">
                  <c:v>3.4933467829857716</c:v>
                </c:pt>
                <c:pt idx="84">
                  <c:v>3.4933467829857716</c:v>
                </c:pt>
                <c:pt idx="85">
                  <c:v>3.4933467829857716</c:v>
                </c:pt>
                <c:pt idx="86">
                  <c:v>3.4963820681436046</c:v>
                </c:pt>
                <c:pt idx="87">
                  <c:v>3.4963820681436046</c:v>
                </c:pt>
                <c:pt idx="88">
                  <c:v>3.4963820681436046</c:v>
                </c:pt>
                <c:pt idx="89">
                  <c:v>3.4963820681436046</c:v>
                </c:pt>
                <c:pt idx="90">
                  <c:v>3.4963820681436046</c:v>
                </c:pt>
                <c:pt idx="91">
                  <c:v>3.4963820681436046</c:v>
                </c:pt>
                <c:pt idx="92">
                  <c:v>3.4963820681436046</c:v>
                </c:pt>
                <c:pt idx="93">
                  <c:v>3.4963820681436046</c:v>
                </c:pt>
                <c:pt idx="94">
                  <c:v>3.4963820681436046</c:v>
                </c:pt>
                <c:pt idx="95">
                  <c:v>3.4963820681436046</c:v>
                </c:pt>
                <c:pt idx="96">
                  <c:v>3.4963820681436046</c:v>
                </c:pt>
                <c:pt idx="97">
                  <c:v>3.4963820681436046</c:v>
                </c:pt>
                <c:pt idx="98">
                  <c:v>3.4963820681436046</c:v>
                </c:pt>
                <c:pt idx="99">
                  <c:v>3.4963820681436046</c:v>
                </c:pt>
                <c:pt idx="100">
                  <c:v>3.4963820681436046</c:v>
                </c:pt>
                <c:pt idx="101">
                  <c:v>3.4963820681436046</c:v>
                </c:pt>
                <c:pt idx="102">
                  <c:v>3.4994081682177658</c:v>
                </c:pt>
                <c:pt idx="103">
                  <c:v>3.4994081682177658</c:v>
                </c:pt>
                <c:pt idx="104">
                  <c:v>3.4994081682177658</c:v>
                </c:pt>
                <c:pt idx="105">
                  <c:v>3.4963820681436046</c:v>
                </c:pt>
                <c:pt idx="106">
                  <c:v>3.4963820681436046</c:v>
                </c:pt>
                <c:pt idx="107">
                  <c:v>3.4963820681436046</c:v>
                </c:pt>
                <c:pt idx="108">
                  <c:v>3.4963820681436046</c:v>
                </c:pt>
                <c:pt idx="109">
                  <c:v>3.4963820681436046</c:v>
                </c:pt>
                <c:pt idx="110">
                  <c:v>3.4963820681436046</c:v>
                </c:pt>
                <c:pt idx="111">
                  <c:v>3.4963820681436046</c:v>
                </c:pt>
                <c:pt idx="112">
                  <c:v>3.4963820681436046</c:v>
                </c:pt>
                <c:pt idx="113">
                  <c:v>3.4933467829857716</c:v>
                </c:pt>
                <c:pt idx="114">
                  <c:v>3.4933467829857716</c:v>
                </c:pt>
                <c:pt idx="115">
                  <c:v>3.4933467829857716</c:v>
                </c:pt>
                <c:pt idx="116">
                  <c:v>3.4933467829857716</c:v>
                </c:pt>
                <c:pt idx="117">
                  <c:v>3.4933467829857716</c:v>
                </c:pt>
                <c:pt idx="118">
                  <c:v>3.4903022568157254</c:v>
                </c:pt>
                <c:pt idx="119">
                  <c:v>3.4903022568157254</c:v>
                </c:pt>
                <c:pt idx="120">
                  <c:v>3.4903022568157254</c:v>
                </c:pt>
                <c:pt idx="121">
                  <c:v>3.4872484331925362</c:v>
                </c:pt>
                <c:pt idx="122">
                  <c:v>3.4872484331925362</c:v>
                </c:pt>
                <c:pt idx="123">
                  <c:v>3.4872484331925362</c:v>
                </c:pt>
                <c:pt idx="124">
                  <c:v>3.4841852551566066</c:v>
                </c:pt>
                <c:pt idx="125">
                  <c:v>3.4841852551566066</c:v>
                </c:pt>
                <c:pt idx="126">
                  <c:v>3.4811126652232987</c:v>
                </c:pt>
                <c:pt idx="127">
                  <c:v>3.4811126652232987</c:v>
                </c:pt>
                <c:pt idx="128">
                  <c:v>3.4780306053764574</c:v>
                </c:pt>
                <c:pt idx="129">
                  <c:v>3.474939017061843</c:v>
                </c:pt>
                <c:pt idx="130">
                  <c:v>3.474939017061843</c:v>
                </c:pt>
                <c:pt idx="131">
                  <c:v>3.4718378411804522</c:v>
                </c:pt>
                <c:pt idx="132">
                  <c:v>3.4687270180817404</c:v>
                </c:pt>
                <c:pt idx="133">
                  <c:v>3.4687270180817404</c:v>
                </c:pt>
                <c:pt idx="134">
                  <c:v>3.4656064875567387</c:v>
                </c:pt>
                <c:pt idx="135">
                  <c:v>3.4624761888310593</c:v>
                </c:pt>
                <c:pt idx="136">
                  <c:v>3.4593360605577961</c:v>
                </c:pt>
                <c:pt idx="137">
                  <c:v>3.4561860408103091</c:v>
                </c:pt>
                <c:pt idx="138">
                  <c:v>3.4530260670748971</c:v>
                </c:pt>
                <c:pt idx="139">
                  <c:v>3.4498560762433543</c:v>
                </c:pt>
                <c:pt idx="140">
                  <c:v>3.4466760046054068</c:v>
                </c:pt>
                <c:pt idx="141">
                  <c:v>3.443485787841031</c:v>
                </c:pt>
                <c:pt idx="142">
                  <c:v>3.4370746585571879</c:v>
                </c:pt>
                <c:pt idx="143">
                  <c:v>3.43385361427804</c:v>
                </c:pt>
                <c:pt idx="144">
                  <c:v>3.4306221613368537</c:v>
                </c:pt>
                <c:pt idx="145">
                  <c:v>3.4273802322452234</c:v>
                </c:pt>
                <c:pt idx="146">
                  <c:v>3.4208646723558385</c:v>
                </c:pt>
                <c:pt idx="147">
                  <c:v>3.4175909032541778</c:v>
                </c:pt>
                <c:pt idx="148">
                  <c:v>3.4110110358548904</c:v>
                </c:pt>
                <c:pt idx="149">
                  <c:v>3.4077047951176356</c:v>
                </c:pt>
                <c:pt idx="150">
                  <c:v>3.4010593381407772</c:v>
                </c:pt>
                <c:pt idx="151">
                  <c:v>3.3943694234590156</c:v>
                </c:pt>
                <c:pt idx="152">
                  <c:v>3.3876344522251416</c:v>
                </c:pt>
                <c:pt idx="153">
                  <c:v>3.3842498799394578</c:v>
                </c:pt>
                <c:pt idx="154">
                  <c:v>3.3740268834703673</c:v>
                </c:pt>
                <c:pt idx="155">
                  <c:v>3.3671530260037708</c:v>
                </c:pt>
                <c:pt idx="156">
                  <c:v>3.3602315913935685</c:v>
                </c:pt>
                <c:pt idx="157">
                  <c:v>3.3532619164399944</c:v>
                </c:pt>
                <c:pt idx="158">
                  <c:v>3.3462433239789262</c:v>
                </c:pt>
                <c:pt idx="159">
                  <c:v>3.3391751224870672</c:v>
                </c:pt>
                <c:pt idx="160">
                  <c:v>3.3284782541621825</c:v>
                </c:pt>
                <c:pt idx="161">
                  <c:v>3.3212829067176015</c:v>
                </c:pt>
                <c:pt idx="162">
                  <c:v>3.3103918698624057</c:v>
                </c:pt>
                <c:pt idx="163">
                  <c:v>3.3030647183362269</c:v>
                </c:pt>
                <c:pt idx="164">
                  <c:v>3.2919723335005848</c:v>
                </c:pt>
                <c:pt idx="165">
                  <c:v>3.2807555262320358</c:v>
                </c:pt>
                <c:pt idx="166">
                  <c:v>3.273207141037807</c:v>
                </c:pt>
                <c:pt idx="167">
                  <c:v>3.261776641977856</c:v>
                </c:pt>
                <c:pt idx="168">
                  <c:v>3.2502139744013578</c:v>
                </c:pt>
                <c:pt idx="169">
                  <c:v>3.2385160460433267</c:v>
                </c:pt>
                <c:pt idx="170">
                  <c:v>3.2266796548312442</c:v>
                </c:pt>
                <c:pt idx="171">
                  <c:v>3.2187101703556777</c:v>
                </c:pt>
                <c:pt idx="172">
                  <c:v>3.2066355769545987</c:v>
                </c:pt>
                <c:pt idx="173">
                  <c:v>3.1944134039693028</c:v>
                </c:pt>
                <c:pt idx="174">
                  <c:v>3.1820399991844255</c:v>
                </c:pt>
                <c:pt idx="175">
                  <c:v>3.1695115731098182</c:v>
                </c:pt>
                <c:pt idx="176">
                  <c:v>3.1568241920135525</c:v>
                </c:pt>
                <c:pt idx="177">
                  <c:v>3.1439737705072548</c:v>
                </c:pt>
                <c:pt idx="178">
                  <c:v>3.1309560636488007</c:v>
                </c:pt>
                <c:pt idx="179">
                  <c:v>3.1177666585241615</c:v>
                </c:pt>
                <c:pt idx="180">
                  <c:v>3.1088760748149968</c:v>
                </c:pt>
                <c:pt idx="181">
                  <c:v>3.0953902145043592</c:v>
                </c:pt>
                <c:pt idx="182">
                  <c:v>3.081719996713947</c:v>
                </c:pt>
                <c:pt idx="183">
                  <c:v>3.067860311010024</c:v>
                </c:pt>
                <c:pt idx="184">
                  <c:v>3.0585126397387246</c:v>
                </c:pt>
                <c:pt idx="185">
                  <c:v>3.0443252268589105</c:v>
                </c:pt>
                <c:pt idx="186">
                  <c:v>3.0299336309924088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3-46DF-B1CE-F3CA85A3E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136816"/>
        <c:axId val="303151792"/>
      </c:scatterChart>
      <c:valAx>
        <c:axId val="30313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51792"/>
        <c:crosses val="autoZero"/>
        <c:crossBetween val="midCat"/>
      </c:valAx>
      <c:valAx>
        <c:axId val="30315179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3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Parafina!$M$34:$M$54</c:f>
              <c:numCache>
                <c:formatCode>0.0000</c:formatCode>
                <c:ptCount val="21"/>
                <c:pt idx="0">
                  <c:v>1.2435552074467893E-3</c:v>
                </c:pt>
                <c:pt idx="1">
                  <c:v>-7.6602252382063085E-4</c:v>
                </c:pt>
                <c:pt idx="2">
                  <c:v>6.3727940903923752E-4</c:v>
                </c:pt>
                <c:pt idx="3">
                  <c:v>1.6433414199301666E-4</c:v>
                </c:pt>
                <c:pt idx="4">
                  <c:v>-4.2508885661174389E-4</c:v>
                </c:pt>
                <c:pt idx="5">
                  <c:v>7.031423642969159E-4</c:v>
                </c:pt>
                <c:pt idx="6">
                  <c:v>-1.065216834845728E-4</c:v>
                </c:pt>
                <c:pt idx="7">
                  <c:v>8.3443253253934202E-4</c:v>
                </c:pt>
                <c:pt idx="8">
                  <c:v>-2.0459842614206636E-4</c:v>
                </c:pt>
                <c:pt idx="9">
                  <c:v>-1.3727902147819826E-3</c:v>
                </c:pt>
                <c:pt idx="10">
                  <c:v>-7.3686528168614984E-4</c:v>
                </c:pt>
                <c:pt idx="11">
                  <c:v>-1.9449142974270472E-4</c:v>
                </c:pt>
                <c:pt idx="12">
                  <c:v>2.5249501295343535E-4</c:v>
                </c:pt>
                <c:pt idx="13">
                  <c:v>6.0220311360525969E-4</c:v>
                </c:pt>
                <c:pt idx="14">
                  <c:v>-1.1615822221537897E-3</c:v>
                </c:pt>
                <c:pt idx="15">
                  <c:v>-1.032825828269246E-3</c:v>
                </c:pt>
                <c:pt idx="16">
                  <c:v>-1.0077918937647645E-3</c:v>
                </c:pt>
                <c:pt idx="17">
                  <c:v>-1.088625901355833E-3</c:v>
                </c:pt>
                <c:pt idx="18">
                  <c:v>8.2127845627244511E-4</c:v>
                </c:pt>
                <c:pt idx="19">
                  <c:v>5.4425901718424541E-4</c:v>
                </c:pt>
                <c:pt idx="20">
                  <c:v>2.2942250064992287E-3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4-4E86-B8F7-2A79F9D0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827551"/>
        <c:axId val="1780822143"/>
      </c:scatterChart>
      <c:valAx>
        <c:axId val="1780827551"/>
        <c:scaling>
          <c:orientation val="minMax"/>
          <c:max val="230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22143"/>
        <c:crossesAt val="-1000"/>
        <c:crossBetween val="midCat"/>
      </c:valAx>
      <c:valAx>
        <c:axId val="17808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2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Pontos Linearização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plus>
            <c:min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Parafina!$D$23:$D$43</c:f>
              <c:numCache>
                <c:formatCode>0.0000</c:formatCode>
                <c:ptCount val="21"/>
                <c:pt idx="0">
                  <c:v>4.0499721575207355</c:v>
                </c:pt>
                <c:pt idx="1">
                  <c:v>4.037701174207446</c:v>
                </c:pt>
                <c:pt idx="2">
                  <c:v>4.0288430705582847</c:v>
                </c:pt>
                <c:pt idx="3">
                  <c:v>4.0181087197092165</c:v>
                </c:pt>
                <c:pt idx="4">
                  <c:v>4.0072578911285905</c:v>
                </c:pt>
                <c:pt idx="5">
                  <c:v>3.9981247167674776</c:v>
                </c:pt>
                <c:pt idx="6">
                  <c:v>3.9870536471376745</c:v>
                </c:pt>
                <c:pt idx="7">
                  <c:v>3.9777331957716768</c:v>
                </c:pt>
                <c:pt idx="8">
                  <c:v>3.9664327592309738</c:v>
                </c:pt>
                <c:pt idx="9">
                  <c:v>3.9550031618603119</c:v>
                </c:pt>
                <c:pt idx="10">
                  <c:v>3.9453776812113861</c:v>
                </c:pt>
                <c:pt idx="11">
                  <c:v>3.9356586494813079</c:v>
                </c:pt>
                <c:pt idx="12">
                  <c:v>3.9258442303419825</c:v>
                </c:pt>
                <c:pt idx="13">
                  <c:v>3.9159325328606127</c:v>
                </c:pt>
                <c:pt idx="14">
                  <c:v>3.9039073419428321</c:v>
                </c:pt>
                <c:pt idx="15">
                  <c:v>3.893774692754695</c:v>
                </c:pt>
                <c:pt idx="16">
                  <c:v>3.8835383211071779</c:v>
                </c:pt>
                <c:pt idx="17">
                  <c:v>3.8731960815175652</c:v>
                </c:pt>
                <c:pt idx="18">
                  <c:v>3.8648445802931719</c:v>
                </c:pt>
                <c:pt idx="19">
                  <c:v>3.8543061552720621</c:v>
                </c:pt>
                <c:pt idx="20">
                  <c:v>3.845794715679355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8-4481-84EF-5A7C5D1444D4}"/>
            </c:ext>
          </c:extLst>
        </c:ser>
        <c:ser>
          <c:idx val="1"/>
          <c:order val="1"/>
          <c:tx>
            <c:v>Regressão Linear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Regresão Linear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Parafina!$L$34:$L$54</c:f>
              <c:numCache>
                <c:formatCode>General</c:formatCode>
                <c:ptCount val="21"/>
                <c:pt idx="0">
                  <c:v>4.0487286023132887</c:v>
                </c:pt>
                <c:pt idx="1">
                  <c:v>4.0384671967312666</c:v>
                </c:pt>
                <c:pt idx="2">
                  <c:v>4.0282057911492455</c:v>
                </c:pt>
                <c:pt idx="3">
                  <c:v>4.0179443855672234</c:v>
                </c:pt>
                <c:pt idx="4">
                  <c:v>4.0076829799852023</c:v>
                </c:pt>
                <c:pt idx="5">
                  <c:v>3.9974215744031807</c:v>
                </c:pt>
                <c:pt idx="6">
                  <c:v>3.9871601688211591</c:v>
                </c:pt>
                <c:pt idx="7">
                  <c:v>3.9768987632391375</c:v>
                </c:pt>
                <c:pt idx="8">
                  <c:v>3.9666373576571159</c:v>
                </c:pt>
                <c:pt idx="9">
                  <c:v>3.9563759520750938</c:v>
                </c:pt>
                <c:pt idx="10">
                  <c:v>3.9461145464930723</c:v>
                </c:pt>
                <c:pt idx="11">
                  <c:v>3.9358531409110507</c:v>
                </c:pt>
                <c:pt idx="12">
                  <c:v>3.9255917353290291</c:v>
                </c:pt>
                <c:pt idx="13">
                  <c:v>3.9153303297470075</c:v>
                </c:pt>
                <c:pt idx="14">
                  <c:v>3.9050689241649859</c:v>
                </c:pt>
                <c:pt idx="15">
                  <c:v>3.8948075185829643</c:v>
                </c:pt>
                <c:pt idx="16">
                  <c:v>3.8845461130009427</c:v>
                </c:pt>
                <c:pt idx="17">
                  <c:v>3.8742847074189211</c:v>
                </c:pt>
                <c:pt idx="18">
                  <c:v>3.8640233018368995</c:v>
                </c:pt>
                <c:pt idx="19">
                  <c:v>3.8537618962548779</c:v>
                </c:pt>
                <c:pt idx="20">
                  <c:v>3.8435004906728558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78-4481-84EF-5A7C5D144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509103"/>
        <c:axId val="1616512015"/>
      </c:scatterChart>
      <c:valAx>
        <c:axId val="1616509103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512015"/>
        <c:crosses val="autoZero"/>
        <c:crossBetween val="midCat"/>
      </c:valAx>
      <c:valAx>
        <c:axId val="1616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5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</a:t>
            </a:r>
            <a:r>
              <a:rPr lang="pt-PT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Parafina!$A$3:$A$189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Parafina!$B$3:$B$189</c:f>
              <c:numCache>
                <c:formatCode>0.0</c:formatCode>
                <c:ptCount val="187"/>
                <c:pt idx="0">
                  <c:v>95.7</c:v>
                </c:pt>
                <c:pt idx="1">
                  <c:v>94.8</c:v>
                </c:pt>
                <c:pt idx="2">
                  <c:v>93.9</c:v>
                </c:pt>
                <c:pt idx="3">
                  <c:v>93</c:v>
                </c:pt>
                <c:pt idx="4">
                  <c:v>92.2</c:v>
                </c:pt>
                <c:pt idx="5">
                  <c:v>91.4</c:v>
                </c:pt>
                <c:pt idx="6">
                  <c:v>90.7</c:v>
                </c:pt>
                <c:pt idx="7">
                  <c:v>90</c:v>
                </c:pt>
                <c:pt idx="8">
                  <c:v>89.2</c:v>
                </c:pt>
                <c:pt idx="9">
                  <c:v>88.5</c:v>
                </c:pt>
                <c:pt idx="10">
                  <c:v>87.8</c:v>
                </c:pt>
                <c:pt idx="11">
                  <c:v>87.1</c:v>
                </c:pt>
                <c:pt idx="12">
                  <c:v>86.5</c:v>
                </c:pt>
                <c:pt idx="13">
                  <c:v>85.8</c:v>
                </c:pt>
                <c:pt idx="14">
                  <c:v>85.2</c:v>
                </c:pt>
                <c:pt idx="15">
                  <c:v>84.5</c:v>
                </c:pt>
                <c:pt idx="16">
                  <c:v>83.9</c:v>
                </c:pt>
                <c:pt idx="17">
                  <c:v>83.3</c:v>
                </c:pt>
                <c:pt idx="18">
                  <c:v>82.7</c:v>
                </c:pt>
                <c:pt idx="19">
                  <c:v>82.1</c:v>
                </c:pt>
                <c:pt idx="20">
                  <c:v>81.599999999999994</c:v>
                </c:pt>
                <c:pt idx="21">
                  <c:v>80.900000000000006</c:v>
                </c:pt>
                <c:pt idx="22">
                  <c:v>80.400000000000006</c:v>
                </c:pt>
                <c:pt idx="23">
                  <c:v>79.8</c:v>
                </c:pt>
                <c:pt idx="24">
                  <c:v>79.2</c:v>
                </c:pt>
                <c:pt idx="25">
                  <c:v>78.7</c:v>
                </c:pt>
                <c:pt idx="26">
                  <c:v>78.099999999999994</c:v>
                </c:pt>
                <c:pt idx="27">
                  <c:v>77.599999999999994</c:v>
                </c:pt>
                <c:pt idx="28">
                  <c:v>77</c:v>
                </c:pt>
                <c:pt idx="29">
                  <c:v>76.400000000000006</c:v>
                </c:pt>
                <c:pt idx="30">
                  <c:v>75.900000000000006</c:v>
                </c:pt>
                <c:pt idx="31">
                  <c:v>75.400000000000006</c:v>
                </c:pt>
                <c:pt idx="32">
                  <c:v>74.900000000000006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73.3</c:v>
                </c:pt>
                <c:pt idx="36">
                  <c:v>72.8</c:v>
                </c:pt>
                <c:pt idx="37">
                  <c:v>72.3</c:v>
                </c:pt>
                <c:pt idx="38">
                  <c:v>71.900000000000006</c:v>
                </c:pt>
                <c:pt idx="39">
                  <c:v>71.400000000000006</c:v>
                </c:pt>
                <c:pt idx="40">
                  <c:v>71</c:v>
                </c:pt>
                <c:pt idx="41">
                  <c:v>70.599999999999994</c:v>
                </c:pt>
                <c:pt idx="42">
                  <c:v>70.099999999999994</c:v>
                </c:pt>
                <c:pt idx="43">
                  <c:v>68.5</c:v>
                </c:pt>
                <c:pt idx="44">
                  <c:v>68</c:v>
                </c:pt>
                <c:pt idx="45">
                  <c:v>67.5</c:v>
                </c:pt>
                <c:pt idx="46">
                  <c:v>67.099999999999994</c:v>
                </c:pt>
                <c:pt idx="47">
                  <c:v>66.7</c:v>
                </c:pt>
                <c:pt idx="48">
                  <c:v>66.3</c:v>
                </c:pt>
                <c:pt idx="49">
                  <c:v>65.900000000000006</c:v>
                </c:pt>
                <c:pt idx="50">
                  <c:v>65.5</c:v>
                </c:pt>
                <c:pt idx="51">
                  <c:v>65.2</c:v>
                </c:pt>
                <c:pt idx="52">
                  <c:v>64.7</c:v>
                </c:pt>
                <c:pt idx="53">
                  <c:v>64.3</c:v>
                </c:pt>
                <c:pt idx="54">
                  <c:v>63.9</c:v>
                </c:pt>
                <c:pt idx="55">
                  <c:v>63.6</c:v>
                </c:pt>
                <c:pt idx="56">
                  <c:v>63.1</c:v>
                </c:pt>
                <c:pt idx="57">
                  <c:v>62.5</c:v>
                </c:pt>
                <c:pt idx="58">
                  <c:v>61.7</c:v>
                </c:pt>
                <c:pt idx="59">
                  <c:v>61</c:v>
                </c:pt>
                <c:pt idx="60">
                  <c:v>60.3</c:v>
                </c:pt>
                <c:pt idx="61">
                  <c:v>59.6</c:v>
                </c:pt>
                <c:pt idx="62">
                  <c:v>59.1</c:v>
                </c:pt>
                <c:pt idx="63">
                  <c:v>58.7</c:v>
                </c:pt>
                <c:pt idx="64">
                  <c:v>58.5</c:v>
                </c:pt>
                <c:pt idx="65">
                  <c:v>58.2</c:v>
                </c:pt>
                <c:pt idx="66">
                  <c:v>58</c:v>
                </c:pt>
                <c:pt idx="67">
                  <c:v>57.9</c:v>
                </c:pt>
                <c:pt idx="68">
                  <c:v>57.7</c:v>
                </c:pt>
                <c:pt idx="69">
                  <c:v>57.6</c:v>
                </c:pt>
                <c:pt idx="70">
                  <c:v>57.5</c:v>
                </c:pt>
                <c:pt idx="71">
                  <c:v>57.34</c:v>
                </c:pt>
                <c:pt idx="72">
                  <c:v>57.3</c:v>
                </c:pt>
                <c:pt idx="73">
                  <c:v>57.3</c:v>
                </c:pt>
                <c:pt idx="74">
                  <c:v>57.2</c:v>
                </c:pt>
                <c:pt idx="75">
                  <c:v>57.2</c:v>
                </c:pt>
                <c:pt idx="76">
                  <c:v>57.2</c:v>
                </c:pt>
                <c:pt idx="77">
                  <c:v>57.1</c:v>
                </c:pt>
                <c:pt idx="78">
                  <c:v>57.1</c:v>
                </c:pt>
                <c:pt idx="79">
                  <c:v>57.1</c:v>
                </c:pt>
                <c:pt idx="80">
                  <c:v>57.1</c:v>
                </c:pt>
                <c:pt idx="81">
                  <c:v>57.1</c:v>
                </c:pt>
                <c:pt idx="82">
                  <c:v>57.1</c:v>
                </c:pt>
                <c:pt idx="83">
                  <c:v>57.1</c:v>
                </c:pt>
                <c:pt idx="84">
                  <c:v>57.1</c:v>
                </c:pt>
                <c:pt idx="85">
                  <c:v>57.1</c:v>
                </c:pt>
                <c:pt idx="86">
                  <c:v>57.2</c:v>
                </c:pt>
                <c:pt idx="87">
                  <c:v>57.2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57.3</c:v>
                </c:pt>
                <c:pt idx="103">
                  <c:v>57.3</c:v>
                </c:pt>
                <c:pt idx="104">
                  <c:v>57.3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57.1</c:v>
                </c:pt>
                <c:pt idx="114">
                  <c:v>57.1</c:v>
                </c:pt>
                <c:pt idx="115">
                  <c:v>57.1</c:v>
                </c:pt>
                <c:pt idx="116">
                  <c:v>57.1</c:v>
                </c:pt>
                <c:pt idx="117">
                  <c:v>57.1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56.9</c:v>
                </c:pt>
                <c:pt idx="122">
                  <c:v>56.9</c:v>
                </c:pt>
                <c:pt idx="123">
                  <c:v>56.9</c:v>
                </c:pt>
                <c:pt idx="124">
                  <c:v>56.8</c:v>
                </c:pt>
                <c:pt idx="125">
                  <c:v>56.8</c:v>
                </c:pt>
                <c:pt idx="126">
                  <c:v>56.7</c:v>
                </c:pt>
                <c:pt idx="127">
                  <c:v>56.7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56.4</c:v>
                </c:pt>
                <c:pt idx="132">
                  <c:v>56.3</c:v>
                </c:pt>
                <c:pt idx="133">
                  <c:v>56.3</c:v>
                </c:pt>
                <c:pt idx="134">
                  <c:v>56.2</c:v>
                </c:pt>
                <c:pt idx="135">
                  <c:v>56.1</c:v>
                </c:pt>
                <c:pt idx="136">
                  <c:v>56</c:v>
                </c:pt>
                <c:pt idx="137">
                  <c:v>55.9</c:v>
                </c:pt>
                <c:pt idx="138">
                  <c:v>55.8</c:v>
                </c:pt>
                <c:pt idx="139">
                  <c:v>55.7</c:v>
                </c:pt>
                <c:pt idx="140">
                  <c:v>55.6</c:v>
                </c:pt>
                <c:pt idx="141">
                  <c:v>55.5</c:v>
                </c:pt>
                <c:pt idx="142">
                  <c:v>55.3</c:v>
                </c:pt>
                <c:pt idx="143">
                  <c:v>55.2</c:v>
                </c:pt>
                <c:pt idx="144">
                  <c:v>55.1</c:v>
                </c:pt>
                <c:pt idx="145">
                  <c:v>55</c:v>
                </c:pt>
                <c:pt idx="146">
                  <c:v>54.8</c:v>
                </c:pt>
                <c:pt idx="147">
                  <c:v>54.7</c:v>
                </c:pt>
                <c:pt idx="148">
                  <c:v>54.5</c:v>
                </c:pt>
                <c:pt idx="149">
                  <c:v>54.4</c:v>
                </c:pt>
                <c:pt idx="150">
                  <c:v>54.2</c:v>
                </c:pt>
                <c:pt idx="151">
                  <c:v>54</c:v>
                </c:pt>
                <c:pt idx="152">
                  <c:v>53.8</c:v>
                </c:pt>
                <c:pt idx="153">
                  <c:v>53.7</c:v>
                </c:pt>
                <c:pt idx="154">
                  <c:v>53.4</c:v>
                </c:pt>
                <c:pt idx="155">
                  <c:v>53.2</c:v>
                </c:pt>
                <c:pt idx="156">
                  <c:v>53</c:v>
                </c:pt>
                <c:pt idx="157">
                  <c:v>52.8</c:v>
                </c:pt>
                <c:pt idx="158">
                  <c:v>52.6</c:v>
                </c:pt>
                <c:pt idx="159">
                  <c:v>52.4</c:v>
                </c:pt>
                <c:pt idx="160">
                  <c:v>52.1</c:v>
                </c:pt>
                <c:pt idx="161">
                  <c:v>51.9</c:v>
                </c:pt>
                <c:pt idx="162">
                  <c:v>51.6</c:v>
                </c:pt>
                <c:pt idx="163">
                  <c:v>51.4</c:v>
                </c:pt>
                <c:pt idx="164">
                  <c:v>51.1</c:v>
                </c:pt>
                <c:pt idx="165">
                  <c:v>50.8</c:v>
                </c:pt>
                <c:pt idx="166">
                  <c:v>50.6</c:v>
                </c:pt>
                <c:pt idx="167">
                  <c:v>50.3</c:v>
                </c:pt>
                <c:pt idx="168">
                  <c:v>50</c:v>
                </c:pt>
                <c:pt idx="169">
                  <c:v>49.7</c:v>
                </c:pt>
                <c:pt idx="170">
                  <c:v>49.4</c:v>
                </c:pt>
                <c:pt idx="171">
                  <c:v>49.2</c:v>
                </c:pt>
                <c:pt idx="172">
                  <c:v>48.9</c:v>
                </c:pt>
                <c:pt idx="173">
                  <c:v>48.6</c:v>
                </c:pt>
                <c:pt idx="174">
                  <c:v>48.3</c:v>
                </c:pt>
                <c:pt idx="175">
                  <c:v>48</c:v>
                </c:pt>
                <c:pt idx="176">
                  <c:v>47.7</c:v>
                </c:pt>
                <c:pt idx="177">
                  <c:v>47.4</c:v>
                </c:pt>
                <c:pt idx="178">
                  <c:v>47.1</c:v>
                </c:pt>
                <c:pt idx="179">
                  <c:v>46.8</c:v>
                </c:pt>
                <c:pt idx="180">
                  <c:v>46.6</c:v>
                </c:pt>
                <c:pt idx="181">
                  <c:v>46.3</c:v>
                </c:pt>
                <c:pt idx="182">
                  <c:v>46</c:v>
                </c:pt>
                <c:pt idx="183">
                  <c:v>45.7</c:v>
                </c:pt>
                <c:pt idx="184">
                  <c:v>45.5</c:v>
                </c:pt>
                <c:pt idx="185">
                  <c:v>45.2</c:v>
                </c:pt>
                <c:pt idx="186">
                  <c:v>44.9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1B-49AF-A177-CC704ED77477}"/>
            </c:ext>
          </c:extLst>
        </c:ser>
        <c:ser>
          <c:idx val="1"/>
          <c:order val="1"/>
          <c:tx>
            <c:v>regressão exponencial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forward val="200"/>
            <c:backward val="200"/>
            <c:dispRSqr val="0"/>
            <c:dispEq val="0"/>
          </c:trendline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Parafina!$Q$34:$Q$54</c:f>
              <c:numCache>
                <c:formatCode>0.0000000</c:formatCode>
                <c:ptCount val="21"/>
                <c:pt idx="0">
                  <c:v>81.528669441615307</c:v>
                </c:pt>
                <c:pt idx="1">
                  <c:v>80.943446943530347</c:v>
                </c:pt>
                <c:pt idx="2">
                  <c:v>80.36419894504786</c:v>
                </c:pt>
                <c:pt idx="3">
                  <c:v>79.790864452877827</c:v>
                </c:pt>
                <c:pt idx="4">
                  <c:v>79.223383096407034</c:v>
                </c:pt>
                <c:pt idx="5">
                  <c:v>78.661695121341936</c:v>
                </c:pt>
                <c:pt idx="6">
                  <c:v>78.105741383416898</c:v>
                </c:pt>
                <c:pt idx="7">
                  <c:v>77.555463342166291</c:v>
                </c:pt>
                <c:pt idx="8">
                  <c:v>77.010803054760487</c:v>
                </c:pt>
                <c:pt idx="9">
                  <c:v>76.471703169904458</c:v>
                </c:pt>
                <c:pt idx="10">
                  <c:v>75.938106921799047</c:v>
                </c:pt>
                <c:pt idx="11">
                  <c:v>75.409958124163481</c:v>
                </c:pt>
                <c:pt idx="12">
                  <c:v>74.887201164319208</c:v>
                </c:pt>
                <c:pt idx="13">
                  <c:v>74.369780997334033</c:v>
                </c:pt>
                <c:pt idx="14">
                  <c:v>73.857643140225932</c:v>
                </c:pt>
                <c:pt idx="15">
                  <c:v>73.35073366622629</c:v>
                </c:pt>
                <c:pt idx="16">
                  <c:v>72.848999199101456</c:v>
                </c:pt>
                <c:pt idx="17">
                  <c:v>72.352386907532335</c:v>
                </c:pt>
                <c:pt idx="18">
                  <c:v>71.860844499551504</c:v>
                </c:pt>
                <c:pt idx="19">
                  <c:v>71.37432021703691</c:v>
                </c:pt>
                <c:pt idx="20">
                  <c:v>70.892762830261887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1B-49AF-A177-CC704ED77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7871"/>
        <c:axId val="1059132863"/>
      </c:scatterChart>
      <c:valAx>
        <c:axId val="1059127871"/>
        <c:scaling>
          <c:orientation val="minMax"/>
          <c:max val="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2863"/>
        <c:crosses val="autoZero"/>
        <c:crossBetween val="midCat"/>
      </c:valAx>
      <c:valAx>
        <c:axId val="1059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2</xdr:row>
      <xdr:rowOff>0</xdr:rowOff>
    </xdr:from>
    <xdr:to>
      <xdr:col>15</xdr:col>
      <xdr:colOff>83820</xdr:colOff>
      <xdr:row>15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D991D-9600-1B66-0955-51A805C2C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55913</xdr:colOff>
      <xdr:row>20</xdr:row>
      <xdr:rowOff>149728</xdr:rowOff>
    </xdr:from>
    <xdr:to>
      <xdr:col>15</xdr:col>
      <xdr:colOff>46908</xdr:colOff>
      <xdr:row>35</xdr:row>
      <xdr:rowOff>35428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58358-8F14-3606-F2AD-9FC0A1D15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256904</xdr:colOff>
      <xdr:row>2</xdr:row>
      <xdr:rowOff>127363</xdr:rowOff>
    </xdr:from>
    <xdr:to>
      <xdr:col>24</xdr:col>
      <xdr:colOff>80555</xdr:colOff>
      <xdr:row>16</xdr:row>
      <xdr:rowOff>127363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0CA74-D59B-4ADA-F3D5-1DBBC9D45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224971</xdr:colOff>
      <xdr:row>20</xdr:row>
      <xdr:rowOff>60960</xdr:rowOff>
    </xdr:from>
    <xdr:to>
      <xdr:col>23</xdr:col>
      <xdr:colOff>120469</xdr:colOff>
      <xdr:row>34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5F44E8-980B-2307-6A15-1BD424B52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261257</xdr:colOff>
      <xdr:row>35</xdr:row>
      <xdr:rowOff>125187</xdr:rowOff>
    </xdr:from>
    <xdr:to>
      <xdr:col>23</xdr:col>
      <xdr:colOff>119742</xdr:colOff>
      <xdr:row>49</xdr:row>
      <xdr:rowOff>125187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806448-3CF0-0F57-95B2-40E579EAD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347980</xdr:colOff>
      <xdr:row>3</xdr:row>
      <xdr:rowOff>3175</xdr:rowOff>
    </xdr:from>
    <xdr:to>
      <xdr:col>19</xdr:col>
      <xdr:colOff>492760</xdr:colOff>
      <xdr:row>17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71881-1889-423E-8641-BB0660C58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16</xdr:row>
      <xdr:rowOff>121920</xdr:rowOff>
    </xdr:from>
    <xdr:to>
      <xdr:col>12</xdr:col>
      <xdr:colOff>228600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F0535-8E36-C9C7-5437-5492BE218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13182</xdr:colOff>
      <xdr:row>18</xdr:row>
      <xdr:rowOff>91768</xdr:rowOff>
    </xdr:from>
    <xdr:to>
      <xdr:col>28</xdr:col>
      <xdr:colOff>317982</xdr:colOff>
      <xdr:row>32</xdr:row>
      <xdr:rowOff>46855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A673D1-2786-E336-DB51-A16AE5B1E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529607</xdr:colOff>
      <xdr:row>17</xdr:row>
      <xdr:rowOff>190336</xdr:rowOff>
    </xdr:from>
    <xdr:to>
      <xdr:col>20</xdr:col>
      <xdr:colOff>206334</xdr:colOff>
      <xdr:row>31</xdr:row>
      <xdr:rowOff>185718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11CB4-AEDD-2778-7906-B19F096BF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36</xdr:row>
      <xdr:rowOff>0</xdr:rowOff>
    </xdr:from>
    <xdr:to>
      <xdr:col>26</xdr:col>
      <xdr:colOff>270286</xdr:colOff>
      <xdr:row>50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5F937E-8C2A-4597-8016-DD0D1AC0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83"/>
  <sheetViews>
    <sheetView zoomScale="70" zoomScaleNormal="70" workbookViewId="0">
      <selection activeCell="Y21" sqref="Y21"/>
    </sheetView>
  </sheetViews>
  <sheetFormatPr defaultColWidth="9.21875" defaultRowHeight="15" customHeight="1" x14ac:dyDescent="0.3"/>
  <cols>
    <col min="1" max="1" width="9.21875" style="1"/>
    <col min="2" max="6" width="20.109375" style="1" customWidth="1"/>
    <col min="7" max="9" width="20.109375" style="6" customWidth="1"/>
    <col min="10" max="10" width="12.44140625" style="1" customWidth="1"/>
    <col min="11" max="11" width="12.77734375" style="1" customWidth="1"/>
    <col min="12" max="12" width="14.109375" style="1" bestFit="1" customWidth="1"/>
    <col min="13" max="13" width="13.88671875" style="1" bestFit="1" customWidth="1"/>
    <col min="14" max="14" width="14.33203125" style="1" customWidth="1"/>
    <col min="15" max="17" width="9.21875" style="1"/>
    <col min="18" max="18" width="13.33203125" style="1" bestFit="1" customWidth="1"/>
    <col min="19" max="19" width="9.33203125" style="1" bestFit="1" customWidth="1"/>
    <col min="20" max="16384" width="9.21875" style="1"/>
  </cols>
  <sheetData>
    <row r="2" spans="2:9" ht="15" customHeight="1" x14ac:dyDescent="0.3">
      <c r="B2" s="37" t="s">
        <v>9</v>
      </c>
      <c r="C2" s="38"/>
      <c r="D2" s="38"/>
      <c r="E2" s="38"/>
      <c r="F2" s="38"/>
      <c r="G2" s="38"/>
      <c r="H2" s="38"/>
    </row>
    <row r="3" spans="2:9" ht="15" customHeight="1" x14ac:dyDescent="0.3">
      <c r="B3" s="21" t="s">
        <v>0</v>
      </c>
      <c r="C3" s="21" t="s">
        <v>1</v>
      </c>
      <c r="D3" s="9" t="s">
        <v>2</v>
      </c>
      <c r="E3" s="9" t="s">
        <v>3</v>
      </c>
      <c r="F3" s="22" t="s">
        <v>10</v>
      </c>
      <c r="G3" s="22" t="s">
        <v>20</v>
      </c>
      <c r="H3" s="22" t="s">
        <v>35</v>
      </c>
    </row>
    <row r="4" spans="2:9" ht="15" customHeight="1" x14ac:dyDescent="0.3">
      <c r="B4" s="21"/>
      <c r="C4" s="21"/>
      <c r="D4" s="7" t="s">
        <v>4</v>
      </c>
      <c r="E4" s="7" t="s">
        <v>5</v>
      </c>
      <c r="F4" s="23"/>
      <c r="G4" s="23"/>
      <c r="H4" s="23"/>
    </row>
    <row r="5" spans="2:9" ht="15" customHeight="1" x14ac:dyDescent="0.3">
      <c r="B5" s="10">
        <v>0</v>
      </c>
      <c r="C5" s="11">
        <f>B5 * 60</f>
        <v>0</v>
      </c>
      <c r="D5" s="10">
        <v>66.453117371000005</v>
      </c>
      <c r="E5" s="10">
        <v>23.937116623000001</v>
      </c>
      <c r="F5" s="10">
        <f>D5-M$18</f>
        <v>42.248976351185711</v>
      </c>
      <c r="G5" s="10">
        <f>LN(F5)</f>
        <v>3.7435801251353684</v>
      </c>
      <c r="H5" s="40">
        <f>SQRT(((1/F5)*M$20)^2+(-(1/F5)*M$19)^2)</f>
        <v>2.49076324587338E-4</v>
      </c>
    </row>
    <row r="6" spans="2:9" ht="15" customHeight="1" x14ac:dyDescent="0.3">
      <c r="B6" s="10">
        <v>0.166666657</v>
      </c>
      <c r="C6" s="11">
        <f t="shared" ref="C6:C69" si="0">B6 * 60</f>
        <v>9.99999942</v>
      </c>
      <c r="D6" s="10">
        <v>67.401161193999997</v>
      </c>
      <c r="E6" s="10">
        <v>23.864189148000001</v>
      </c>
      <c r="F6" s="10">
        <f t="shared" ref="F6:F69" si="1">D6-E6</f>
        <v>43.536972045999995</v>
      </c>
      <c r="G6" s="10">
        <f t="shared" ref="G6:G69" si="2">LN(F6)</f>
        <v>3.7736105091988406</v>
      </c>
      <c r="H6" s="40">
        <f>SQRT(((1/F6)*M$20)^2+(-(1/F6)*M$19)^2)</f>
        <v>2.4170766253592811E-4</v>
      </c>
      <c r="I6" s="16"/>
    </row>
    <row r="7" spans="2:9" ht="15" customHeight="1" x14ac:dyDescent="0.3">
      <c r="B7" s="10">
        <v>0.33333331300000002</v>
      </c>
      <c r="C7" s="11">
        <f t="shared" si="0"/>
        <v>19.999998780000002</v>
      </c>
      <c r="D7" s="10">
        <v>68.276275635000005</v>
      </c>
      <c r="E7" s="10">
        <v>23.426631926999999</v>
      </c>
      <c r="F7" s="10">
        <f t="shared" si="1"/>
        <v>44.849643708000002</v>
      </c>
      <c r="G7" s="10">
        <f t="shared" si="2"/>
        <v>3.8033156443929834</v>
      </c>
      <c r="H7" s="40">
        <f>SQRT(((1/F7)*M$20)^2+(-(1/F7)*M$19)^2)</f>
        <v>2.3463329643471918E-4</v>
      </c>
      <c r="I7" s="16"/>
    </row>
    <row r="8" spans="2:9" ht="15" customHeight="1" x14ac:dyDescent="0.3">
      <c r="B8" s="10">
        <v>0.49999997000000002</v>
      </c>
      <c r="C8" s="11">
        <f t="shared" si="0"/>
        <v>29.9999982</v>
      </c>
      <c r="D8" s="10">
        <v>69.078460692999997</v>
      </c>
      <c r="E8" s="10">
        <v>23.937116623000001</v>
      </c>
      <c r="F8" s="10">
        <f t="shared" si="1"/>
        <v>45.141344069999995</v>
      </c>
      <c r="G8" s="10">
        <f t="shared" si="2"/>
        <v>3.8097985465331679</v>
      </c>
      <c r="H8" s="40">
        <f>SQRT(((1/F8)*M$20)^2+(-(1/F8)*M$19)^2)</f>
        <v>2.3311711168396993E-4</v>
      </c>
      <c r="I8" s="16"/>
    </row>
    <row r="9" spans="2:9" ht="15" customHeight="1" x14ac:dyDescent="0.3">
      <c r="B9" s="10">
        <v>0.66666662700000001</v>
      </c>
      <c r="C9" s="11">
        <f t="shared" si="0"/>
        <v>39.999997620000002</v>
      </c>
      <c r="D9" s="10">
        <v>70.318206786999994</v>
      </c>
      <c r="E9" s="10">
        <v>24.010042191</v>
      </c>
      <c r="F9" s="10">
        <f t="shared" si="1"/>
        <v>46.308164595999997</v>
      </c>
      <c r="G9" s="10">
        <f t="shared" si="2"/>
        <v>3.8353182867122193</v>
      </c>
      <c r="H9" s="40">
        <f>SQRT(((1/F9)*M$20)^2+(-(1/F9)*M$19)^2)</f>
        <v>2.2724329152185133E-4</v>
      </c>
      <c r="I9" s="16"/>
    </row>
    <row r="10" spans="2:9" ht="15" customHeight="1" x14ac:dyDescent="0.3">
      <c r="B10" s="10">
        <v>0.83333331300000002</v>
      </c>
      <c r="C10" s="11">
        <f t="shared" si="0"/>
        <v>49.999998779999999</v>
      </c>
      <c r="D10" s="10">
        <v>70.828689574999999</v>
      </c>
      <c r="E10" s="10">
        <v>24.082967757999999</v>
      </c>
      <c r="F10" s="10">
        <f t="shared" si="1"/>
        <v>46.745721817000003</v>
      </c>
      <c r="G10" s="10">
        <f t="shared" si="2"/>
        <v>3.8447227396113943</v>
      </c>
      <c r="H10" s="40">
        <f>SQRT(((1/F10)*M$20)^2+(-(1/F10)*M$19)^2)</f>
        <v>2.2511621038449181E-4</v>
      </c>
      <c r="I10" s="16"/>
    </row>
    <row r="11" spans="2:9" ht="15" customHeight="1" x14ac:dyDescent="0.3">
      <c r="B11" s="10">
        <v>0.99999994000000003</v>
      </c>
      <c r="C11" s="11">
        <f t="shared" si="0"/>
        <v>59.999996400000001</v>
      </c>
      <c r="D11" s="10">
        <v>71.703811646000005</v>
      </c>
      <c r="E11" s="10">
        <v>24.010042191</v>
      </c>
      <c r="F11" s="10">
        <f t="shared" si="1"/>
        <v>47.693769455000009</v>
      </c>
      <c r="G11" s="10">
        <f t="shared" si="2"/>
        <v>3.8648007699708065</v>
      </c>
      <c r="H11" s="40">
        <f>SQRT(((1/F11)*M$20)^2+(-(1/F11)*M$19)^2)</f>
        <v>2.2064139335976711E-4</v>
      </c>
      <c r="I11" s="16"/>
    </row>
    <row r="12" spans="2:9" ht="15" customHeight="1" x14ac:dyDescent="0.3">
      <c r="B12" s="10">
        <v>1.1666666269999999</v>
      </c>
      <c r="C12" s="11">
        <f t="shared" si="0"/>
        <v>69.999997619999988</v>
      </c>
      <c r="D12" s="10">
        <v>72.360145568999997</v>
      </c>
      <c r="E12" s="10">
        <v>24.155895232999999</v>
      </c>
      <c r="F12" s="10">
        <f t="shared" si="1"/>
        <v>48.204250336000001</v>
      </c>
      <c r="G12" s="10">
        <f t="shared" si="2"/>
        <v>3.8754471984136307</v>
      </c>
      <c r="H12" s="40">
        <f>SQRT(((1/F12)*M$20)^2+(-(1/F12)*M$19)^2)</f>
        <v>2.1830481075382947E-4</v>
      </c>
      <c r="I12" s="16"/>
    </row>
    <row r="13" spans="2:9" ht="15" customHeight="1" x14ac:dyDescent="0.3">
      <c r="B13" s="10">
        <v>1.333333254</v>
      </c>
      <c r="C13" s="11">
        <f t="shared" si="0"/>
        <v>79.999995240000004</v>
      </c>
      <c r="D13" s="10">
        <v>73.308189392000003</v>
      </c>
      <c r="E13" s="10">
        <v>24.082967757999999</v>
      </c>
      <c r="F13" s="10">
        <f t="shared" si="1"/>
        <v>49.225221634000007</v>
      </c>
      <c r="G13" s="10">
        <f t="shared" si="2"/>
        <v>3.8964061269833112</v>
      </c>
      <c r="H13" s="40">
        <f>SQRT(((1/F13)*M$20)^2+(-(1/F13)*M$19)^2)</f>
        <v>2.1377699069337013E-4</v>
      </c>
      <c r="I13" s="16"/>
    </row>
    <row r="14" spans="2:9" ht="15" customHeight="1" x14ac:dyDescent="0.3">
      <c r="B14" s="10">
        <v>1.5</v>
      </c>
      <c r="C14" s="11">
        <f t="shared" si="0"/>
        <v>90</v>
      </c>
      <c r="D14" s="10">
        <v>73.818672179999993</v>
      </c>
      <c r="E14" s="10">
        <v>24.010042191</v>
      </c>
      <c r="F14" s="10">
        <f t="shared" si="1"/>
        <v>49.808629988999996</v>
      </c>
      <c r="G14" s="10">
        <f t="shared" si="2"/>
        <v>3.9081882619689252</v>
      </c>
      <c r="H14" s="40">
        <f>SQRT(((1/F14)*M$20)^2+(-(1/F14)*M$19)^2)</f>
        <v>2.1127302135101299E-4</v>
      </c>
      <c r="I14" s="16"/>
    </row>
    <row r="15" spans="2:9" ht="15" customHeight="1" x14ac:dyDescent="0.3">
      <c r="B15" s="10">
        <v>1.6666666269999999</v>
      </c>
      <c r="C15" s="11">
        <f t="shared" si="0"/>
        <v>99.999997619999988</v>
      </c>
      <c r="D15" s="10">
        <v>74.766708374000004</v>
      </c>
      <c r="E15" s="10">
        <v>24.082967757999999</v>
      </c>
      <c r="F15" s="10">
        <f t="shared" si="1"/>
        <v>50.683740616000009</v>
      </c>
      <c r="G15" s="10">
        <f t="shared" si="2"/>
        <v>3.9256051612532961</v>
      </c>
      <c r="H15" s="40">
        <f>SQRT(((1/F15)*M$20)^2+(-(1/F15)*M$19)^2)</f>
        <v>2.0762515984877204E-4</v>
      </c>
      <c r="I15" s="16"/>
    </row>
    <row r="16" spans="2:9" ht="15" customHeight="1" x14ac:dyDescent="0.3">
      <c r="B16" s="10">
        <v>1.833333254</v>
      </c>
      <c r="C16" s="11">
        <f t="shared" si="0"/>
        <v>109.99999524</v>
      </c>
      <c r="D16" s="10">
        <v>75.423049926999994</v>
      </c>
      <c r="E16" s="10">
        <v>24.010042191</v>
      </c>
      <c r="F16" s="10">
        <f t="shared" si="1"/>
        <v>51.413007735999997</v>
      </c>
      <c r="G16" s="10">
        <f t="shared" si="2"/>
        <v>3.9398912092383878</v>
      </c>
      <c r="H16" s="40">
        <f>SQRT(((1/F16)*M$20)^2+(-(1/F16)*M$19)^2)</f>
        <v>2.0468010354823531E-4</v>
      </c>
      <c r="I16" s="16"/>
    </row>
    <row r="17" spans="2:13" ht="15" customHeight="1" x14ac:dyDescent="0.3">
      <c r="B17" s="10">
        <v>1.9999998809999999</v>
      </c>
      <c r="C17" s="11">
        <f t="shared" si="0"/>
        <v>119.99999285999999</v>
      </c>
      <c r="D17" s="10">
        <v>76.298164368000002</v>
      </c>
      <c r="E17" s="10">
        <v>23.937116623000001</v>
      </c>
      <c r="F17" s="10">
        <f t="shared" si="1"/>
        <v>52.361047745</v>
      </c>
      <c r="G17" s="10">
        <f t="shared" si="2"/>
        <v>3.9581629512502028</v>
      </c>
      <c r="H17" s="40">
        <f>SQRT(((1/F17)*M$20)^2+(-(1/F17)*M$19)^2)</f>
        <v>2.0097420124935472E-4</v>
      </c>
      <c r="I17" s="16"/>
      <c r="M17" s="19"/>
    </row>
    <row r="18" spans="2:13" ht="15" customHeight="1" x14ac:dyDescent="0.3">
      <c r="B18" s="10">
        <v>2.166666508</v>
      </c>
      <c r="C18" s="11">
        <f t="shared" si="0"/>
        <v>129.99999048000001</v>
      </c>
      <c r="D18" s="10">
        <v>76.954498290999993</v>
      </c>
      <c r="E18" s="10">
        <v>24.082967757999999</v>
      </c>
      <c r="F18" s="10">
        <f t="shared" si="1"/>
        <v>52.871530532999998</v>
      </c>
      <c r="G18" s="10">
        <f t="shared" si="2"/>
        <v>3.9678650188164291</v>
      </c>
      <c r="H18" s="40">
        <f>SQRT(((1/F18)*M$20)^2+(-(1/F18)*M$19)^2)</f>
        <v>1.9903376431598834E-4</v>
      </c>
      <c r="I18" s="16"/>
      <c r="K18" s="20" t="s">
        <v>19</v>
      </c>
      <c r="L18" s="20"/>
      <c r="M18" s="33">
        <f>AVERAGE(E191:E583)</f>
        <v>24.204141019814294</v>
      </c>
    </row>
    <row r="19" spans="2:13" ht="15" customHeight="1" x14ac:dyDescent="0.3">
      <c r="B19" s="10">
        <v>2.3333332539999998</v>
      </c>
      <c r="C19" s="11">
        <f t="shared" si="0"/>
        <v>139.99999523999998</v>
      </c>
      <c r="D19" s="10">
        <v>77.610832213999998</v>
      </c>
      <c r="E19" s="10">
        <v>24.082967757999999</v>
      </c>
      <c r="F19" s="10">
        <f t="shared" si="1"/>
        <v>53.527864456000003</v>
      </c>
      <c r="G19" s="10">
        <f t="shared" si="2"/>
        <v>3.980202349269867</v>
      </c>
      <c r="H19" s="40">
        <f>SQRT(((1/F19)*M$20)^2+(-(1/F19)*M$19)^2)</f>
        <v>1.9659330432994965E-4</v>
      </c>
      <c r="I19" s="16"/>
      <c r="K19" s="20" t="s">
        <v>33</v>
      </c>
      <c r="L19" s="20"/>
      <c r="M19" s="33">
        <f>_xlfn.STDEV.P(E191:E583)/SQRT(393)</f>
        <v>1.0523219747130655E-2</v>
      </c>
    </row>
    <row r="20" spans="2:13" ht="15" customHeight="1" x14ac:dyDescent="0.3">
      <c r="B20" s="10">
        <v>2.4999997619999998</v>
      </c>
      <c r="C20" s="11">
        <f t="shared" si="0"/>
        <v>149.99998571999998</v>
      </c>
      <c r="D20" s="10">
        <v>78.194244385000005</v>
      </c>
      <c r="E20" s="10">
        <v>24.010042191</v>
      </c>
      <c r="F20" s="10">
        <f t="shared" si="1"/>
        <v>54.184202194000008</v>
      </c>
      <c r="G20" s="10">
        <f t="shared" si="2"/>
        <v>3.9923893935238302</v>
      </c>
      <c r="H20" s="40">
        <f>SQRT(((1/F20)*M$20)^2+(-(1/F20)*M$19)^2)</f>
        <v>1.942119533190427E-4</v>
      </c>
      <c r="I20" s="16"/>
      <c r="K20" s="20" t="s">
        <v>34</v>
      </c>
      <c r="L20" s="20"/>
      <c r="M20" s="10">
        <v>1.0000000000000001E-9</v>
      </c>
    </row>
    <row r="21" spans="2:13" ht="15" customHeight="1" x14ac:dyDescent="0.3">
      <c r="B21" s="10">
        <v>2.666666508</v>
      </c>
      <c r="C21" s="11">
        <f t="shared" si="0"/>
        <v>159.99999048000001</v>
      </c>
      <c r="D21" s="10">
        <v>79.361061096</v>
      </c>
      <c r="E21" s="10">
        <v>24.374673843</v>
      </c>
      <c r="F21" s="10">
        <f t="shared" si="1"/>
        <v>54.986387253000004</v>
      </c>
      <c r="G21" s="10">
        <f t="shared" si="2"/>
        <v>4.0070856501072702</v>
      </c>
      <c r="H21" s="40">
        <f>SQRT(((1/F21)*M$20)^2+(-(1/F21)*M$19)^2)</f>
        <v>1.9137863520132548E-4</v>
      </c>
      <c r="I21" s="16"/>
    </row>
    <row r="22" spans="2:13" ht="15" customHeight="1" x14ac:dyDescent="0.3">
      <c r="B22" s="10">
        <v>2.8333332539999998</v>
      </c>
      <c r="C22" s="11">
        <f t="shared" si="0"/>
        <v>169.99999523999998</v>
      </c>
      <c r="D22" s="10">
        <v>80.090324401999993</v>
      </c>
      <c r="E22" s="10">
        <v>24.155895232999999</v>
      </c>
      <c r="F22" s="10">
        <f t="shared" si="1"/>
        <v>55.934429168999998</v>
      </c>
      <c r="G22" s="10">
        <f t="shared" si="2"/>
        <v>4.0241800969907189</v>
      </c>
      <c r="H22" s="40">
        <f>SQRT(((1/F22)*M$20)^2+(-(1/F22)*M$19)^2)</f>
        <v>1.8813492697558241E-4</v>
      </c>
      <c r="I22" s="16"/>
    </row>
    <row r="23" spans="2:13" ht="15" customHeight="1" x14ac:dyDescent="0.3">
      <c r="B23" s="10">
        <v>3</v>
      </c>
      <c r="C23" s="11">
        <f t="shared" si="0"/>
        <v>180</v>
      </c>
      <c r="D23" s="10">
        <v>80.746665954999997</v>
      </c>
      <c r="E23" s="10">
        <v>24.010042191</v>
      </c>
      <c r="F23" s="10">
        <f t="shared" si="1"/>
        <v>56.736623764000001</v>
      </c>
      <c r="G23" s="10">
        <f t="shared" si="2"/>
        <v>4.0384199239796983</v>
      </c>
      <c r="H23" s="40">
        <f>SQRT(((1/F23)*M$20)^2+(-(1/F23)*M$19)^2)</f>
        <v>1.8547490225894969E-4</v>
      </c>
      <c r="I23" s="16"/>
    </row>
    <row r="24" spans="2:13" ht="15" customHeight="1" x14ac:dyDescent="0.3">
      <c r="B24" s="10">
        <v>3.166666508</v>
      </c>
      <c r="C24" s="11">
        <f t="shared" si="0"/>
        <v>189.99999048000001</v>
      </c>
      <c r="D24" s="10">
        <v>81.402999878000003</v>
      </c>
      <c r="E24" s="10">
        <v>24.010042191</v>
      </c>
      <c r="F24" s="10">
        <f t="shared" si="1"/>
        <v>57.392957687000006</v>
      </c>
      <c r="G24" s="10">
        <f t="shared" si="2"/>
        <v>4.0499216074188951</v>
      </c>
      <c r="H24" s="40">
        <f>SQRT(((1/F24)*M$20)^2+(-(1/F24)*M$19)^2)</f>
        <v>1.8335384986639748E-4</v>
      </c>
      <c r="I24" s="16"/>
    </row>
    <row r="25" spans="2:13" ht="15" customHeight="1" x14ac:dyDescent="0.3">
      <c r="B25" s="10">
        <v>3.3333332539999998</v>
      </c>
      <c r="C25" s="11">
        <f t="shared" si="0"/>
        <v>199.99999523999998</v>
      </c>
      <c r="D25" s="10">
        <v>82.132263183999996</v>
      </c>
      <c r="E25" s="10">
        <v>24.082967757999999</v>
      </c>
      <c r="F25" s="10">
        <f t="shared" si="1"/>
        <v>58.049295426</v>
      </c>
      <c r="G25" s="10">
        <f t="shared" si="2"/>
        <v>4.0612925707059011</v>
      </c>
      <c r="H25" s="40">
        <f>SQRT(((1/F25)*M$20)^2+(-(1/F25)*M$19)^2)</f>
        <v>1.8128074888601323E-4</v>
      </c>
      <c r="I25" s="16"/>
    </row>
    <row r="26" spans="2:13" ht="15" customHeight="1" x14ac:dyDescent="0.3">
      <c r="B26" s="10">
        <v>3.5</v>
      </c>
      <c r="C26" s="11">
        <f t="shared" si="0"/>
        <v>210</v>
      </c>
      <c r="D26" s="10">
        <v>82.934448242000002</v>
      </c>
      <c r="E26" s="10">
        <v>24.082967757999999</v>
      </c>
      <c r="F26" s="10">
        <f t="shared" si="1"/>
        <v>58.851480484000007</v>
      </c>
      <c r="G26" s="10">
        <f t="shared" si="2"/>
        <v>4.0750169902972475</v>
      </c>
      <c r="H26" s="40">
        <f>SQRT(((1/F26)*M$20)^2+(-(1/F26)*M$19)^2)</f>
        <v>1.7880977097919665E-4</v>
      </c>
      <c r="I26" s="16"/>
    </row>
    <row r="27" spans="2:13" ht="15" customHeight="1" x14ac:dyDescent="0.3">
      <c r="B27" s="10">
        <v>3.666666508</v>
      </c>
      <c r="C27" s="11">
        <f t="shared" si="0"/>
        <v>219.99999048000001</v>
      </c>
      <c r="D27" s="10">
        <v>83.882492064999994</v>
      </c>
      <c r="E27" s="10">
        <v>24.082967757999999</v>
      </c>
      <c r="F27" s="10">
        <f t="shared" si="1"/>
        <v>59.799524306999999</v>
      </c>
      <c r="G27" s="10">
        <f t="shared" si="2"/>
        <v>4.0909977061925051</v>
      </c>
      <c r="H27" s="40">
        <f>SQRT(((1/F27)*M$20)^2+(-(1/F27)*M$19)^2)</f>
        <v>1.7597497420057028E-4</v>
      </c>
      <c r="I27" s="16"/>
    </row>
    <row r="28" spans="2:13" ht="15" customHeight="1" x14ac:dyDescent="0.3">
      <c r="B28" s="10">
        <v>3.8333332539999998</v>
      </c>
      <c r="C28" s="11">
        <f t="shared" si="0"/>
        <v>229.99999523999998</v>
      </c>
      <c r="D28" s="10">
        <v>84.611755371000001</v>
      </c>
      <c r="E28" s="10">
        <v>23.937116623000001</v>
      </c>
      <c r="F28" s="10">
        <f t="shared" si="1"/>
        <v>60.674638748</v>
      </c>
      <c r="G28" s="10">
        <f t="shared" si="2"/>
        <v>4.1055257977094852</v>
      </c>
      <c r="H28" s="40">
        <f>SQRT(((1/F28)*M$20)^2+(-(1/F28)*M$19)^2)</f>
        <v>1.7343687518003685E-4</v>
      </c>
      <c r="I28" s="16"/>
    </row>
    <row r="29" spans="2:13" ht="15" customHeight="1" x14ac:dyDescent="0.3">
      <c r="B29" s="10">
        <v>3.9999997619999998</v>
      </c>
      <c r="C29" s="11">
        <f t="shared" si="0"/>
        <v>239.99998571999998</v>
      </c>
      <c r="D29" s="10">
        <v>85.268089294000006</v>
      </c>
      <c r="E29" s="10">
        <v>24.010042191</v>
      </c>
      <c r="F29" s="10">
        <f t="shared" si="1"/>
        <v>61.25804710300001</v>
      </c>
      <c r="G29" s="10">
        <f t="shared" si="2"/>
        <v>4.1150952220685424</v>
      </c>
      <c r="H29" s="40">
        <f>SQRT(((1/F29)*M$20)^2+(-(1/F29)*M$19)^2)</f>
        <v>1.7178509999570891E-4</v>
      </c>
      <c r="I29" s="16"/>
    </row>
    <row r="30" spans="2:13" ht="15" customHeight="1" x14ac:dyDescent="0.3">
      <c r="B30" s="10">
        <v>4.1666665079999996</v>
      </c>
      <c r="C30" s="11">
        <f t="shared" si="0"/>
        <v>249.99999047999998</v>
      </c>
      <c r="D30" s="10">
        <v>86.143203735</v>
      </c>
      <c r="E30" s="10">
        <v>24.010042191</v>
      </c>
      <c r="F30" s="10">
        <f t="shared" si="1"/>
        <v>62.133161544000004</v>
      </c>
      <c r="G30" s="10">
        <f t="shared" si="2"/>
        <v>4.1292798487297739</v>
      </c>
      <c r="H30" s="40">
        <f>SQRT(((1/F30)*M$20)^2+(-(1/F30)*M$19)^2)</f>
        <v>1.693655929560033E-4</v>
      </c>
      <c r="I30" s="16"/>
    </row>
    <row r="31" spans="2:13" ht="15" customHeight="1" x14ac:dyDescent="0.3">
      <c r="B31" s="10">
        <v>4.333333015</v>
      </c>
      <c r="C31" s="11">
        <f t="shared" si="0"/>
        <v>259.99998090000003</v>
      </c>
      <c r="D31" s="10">
        <v>86.799545288000004</v>
      </c>
      <c r="E31" s="10">
        <v>24.520524979000001</v>
      </c>
      <c r="F31" s="10">
        <f t="shared" si="1"/>
        <v>62.279020309000003</v>
      </c>
      <c r="G31" s="10">
        <f t="shared" si="2"/>
        <v>4.1316246164149701</v>
      </c>
      <c r="H31" s="40">
        <f>SQRT(((1/F31)*M$20)^2+(-(1/F31)*M$19)^2)</f>
        <v>1.6896893520352923E-4</v>
      </c>
      <c r="I31" s="16"/>
    </row>
    <row r="32" spans="2:13" ht="15" customHeight="1" x14ac:dyDescent="0.3">
      <c r="B32" s="10">
        <v>4.4999995229999996</v>
      </c>
      <c r="C32" s="11">
        <f t="shared" si="0"/>
        <v>269.99997137999998</v>
      </c>
      <c r="D32" s="10">
        <v>87.091247558999996</v>
      </c>
      <c r="E32" s="10">
        <v>24.010042191</v>
      </c>
      <c r="F32" s="10">
        <f t="shared" si="1"/>
        <v>63.081205367999999</v>
      </c>
      <c r="G32" s="10">
        <f t="shared" si="2"/>
        <v>4.1444228704728294</v>
      </c>
      <c r="H32" s="40">
        <f>SQRT(((1/F32)*M$20)^2+(-(1/F32)*M$19)^2)</f>
        <v>1.6682020715585357E-4</v>
      </c>
      <c r="I32" s="16"/>
    </row>
    <row r="33" spans="2:14" ht="15" customHeight="1" x14ac:dyDescent="0.3">
      <c r="B33" s="10">
        <v>4.6666665079999996</v>
      </c>
      <c r="C33" s="11">
        <f t="shared" si="0"/>
        <v>279.99999047999995</v>
      </c>
      <c r="D33" s="10">
        <v>88.258064270000006</v>
      </c>
      <c r="E33" s="10">
        <v>24.082967757999999</v>
      </c>
      <c r="F33" s="10">
        <f t="shared" si="1"/>
        <v>64.17509651200001</v>
      </c>
      <c r="G33" s="10">
        <f t="shared" si="2"/>
        <v>4.1616152306438803</v>
      </c>
      <c r="H33" s="40">
        <f>SQRT(((1/F33)*M$20)^2+(-(1/F33)*M$19)^2)</f>
        <v>1.6397668751714272E-4</v>
      </c>
      <c r="I33" s="16"/>
    </row>
    <row r="34" spans="2:14" ht="15" customHeight="1" x14ac:dyDescent="0.3">
      <c r="B34" s="10">
        <v>4.833333015</v>
      </c>
      <c r="C34" s="11">
        <f t="shared" si="0"/>
        <v>289.99998090000003</v>
      </c>
      <c r="D34" s="10">
        <v>89.351959229000002</v>
      </c>
      <c r="E34" s="10">
        <v>24.010042191</v>
      </c>
      <c r="F34" s="10">
        <f t="shared" si="1"/>
        <v>65.341917038000005</v>
      </c>
      <c r="G34" s="10">
        <f t="shared" si="2"/>
        <v>4.17963374516708</v>
      </c>
      <c r="H34" s="40">
        <f>SQRT(((1/F34)*M$20)^2+(-(1/F34)*M$19)^2)</f>
        <v>1.6104853093016627E-4</v>
      </c>
      <c r="I34" s="16"/>
    </row>
    <row r="35" spans="2:14" ht="15" customHeight="1" x14ac:dyDescent="0.3">
      <c r="B35" s="10">
        <v>4.9999995229999996</v>
      </c>
      <c r="C35" s="11">
        <f t="shared" si="0"/>
        <v>299.99997137999998</v>
      </c>
      <c r="D35" s="10">
        <v>88.258064270000006</v>
      </c>
      <c r="E35" s="10">
        <v>24.082967757999999</v>
      </c>
      <c r="F35" s="10">
        <f t="shared" si="1"/>
        <v>64.17509651200001</v>
      </c>
      <c r="G35" s="10">
        <f t="shared" si="2"/>
        <v>4.1616152306438803</v>
      </c>
      <c r="H35" s="40">
        <f>SQRT(((1/F35)*M$20)^2+(-(1/F35)*M$19)^2)</f>
        <v>1.6397668751714272E-4</v>
      </c>
      <c r="I35" s="16"/>
      <c r="K35" s="6" t="s">
        <v>25</v>
      </c>
      <c r="L35" s="6" t="s">
        <v>26</v>
      </c>
      <c r="M35" s="6"/>
      <c r="N35" s="6"/>
    </row>
    <row r="36" spans="2:14" ht="15" customHeight="1" x14ac:dyDescent="0.3">
      <c r="B36" s="10">
        <v>5.1666665079999996</v>
      </c>
      <c r="C36" s="11">
        <f t="shared" si="0"/>
        <v>309.99999047999995</v>
      </c>
      <c r="D36" s="10">
        <v>90.445854186999995</v>
      </c>
      <c r="E36" s="10">
        <v>24.082967757999999</v>
      </c>
      <c r="F36" s="10">
        <f t="shared" si="1"/>
        <v>66.362886429</v>
      </c>
      <c r="G36" s="10">
        <f t="shared" si="2"/>
        <v>4.195137960895285</v>
      </c>
      <c r="H36" s="40">
        <f>SQRT(((1/F36)*M$20)^2+(-(1/F36)*M$19)^2)</f>
        <v>1.5857085659450986E-4</v>
      </c>
      <c r="I36" s="16"/>
      <c r="K36" s="6"/>
      <c r="L36" s="6"/>
      <c r="M36" s="6"/>
      <c r="N36" s="6"/>
    </row>
    <row r="37" spans="2:14" ht="15" customHeight="1" x14ac:dyDescent="0.3">
      <c r="B37" s="10">
        <v>5.333333015</v>
      </c>
      <c r="C37" s="11">
        <f t="shared" si="0"/>
        <v>319.99998090000003</v>
      </c>
      <c r="D37" s="10">
        <v>90.300003051999994</v>
      </c>
      <c r="E37" s="10">
        <v>24.739305496</v>
      </c>
      <c r="F37" s="10">
        <f t="shared" si="1"/>
        <v>65.560697555999994</v>
      </c>
      <c r="G37" s="10">
        <f t="shared" si="2"/>
        <v>4.1829763937824174</v>
      </c>
      <c r="H37" s="40">
        <f>SQRT(((1/F37)*M$20)^2+(-(1/F37)*M$19)^2)</f>
        <v>1.6051110100135955E-4</v>
      </c>
      <c r="I37" s="16"/>
      <c r="K37" s="20" t="s">
        <v>21</v>
      </c>
      <c r="L37" s="20"/>
      <c r="M37" s="20"/>
      <c r="N37" s="20"/>
    </row>
    <row r="38" spans="2:14" ht="15" customHeight="1" x14ac:dyDescent="0.3">
      <c r="B38" s="10">
        <v>5.5</v>
      </c>
      <c r="C38" s="11">
        <f t="shared" si="0"/>
        <v>330</v>
      </c>
      <c r="D38" s="10">
        <v>91.831451415999993</v>
      </c>
      <c r="E38" s="10">
        <v>24.010042191</v>
      </c>
      <c r="F38" s="10">
        <f t="shared" si="1"/>
        <v>67.821409224999996</v>
      </c>
      <c r="G38" s="10">
        <f t="shared" si="2"/>
        <v>4.2168779153816436</v>
      </c>
      <c r="H38" s="40">
        <f>SQRT(((1/F38)*M$20)^2+(-(1/F38)*M$19)^2)</f>
        <v>1.551607356346657E-4</v>
      </c>
      <c r="I38" s="16"/>
      <c r="K38" s="18" t="s">
        <v>12</v>
      </c>
      <c r="L38" s="2">
        <f t="array" ref="L38:M40">LINEST(G305:G406,C305:C406,1,1)</f>
        <v>-6.8795239949667188E-4</v>
      </c>
      <c r="M38" s="2">
        <v>5.4523805736678899</v>
      </c>
      <c r="N38" s="18" t="s">
        <v>15</v>
      </c>
    </row>
    <row r="39" spans="2:14" ht="15" customHeight="1" x14ac:dyDescent="0.3">
      <c r="B39" s="10">
        <v>5.6666665079999996</v>
      </c>
      <c r="C39" s="11">
        <f t="shared" si="0"/>
        <v>339.99999047999995</v>
      </c>
      <c r="D39" s="10">
        <v>93.071197510000005</v>
      </c>
      <c r="E39" s="10">
        <v>24.301746368</v>
      </c>
      <c r="F39" s="10">
        <f t="shared" si="1"/>
        <v>68.769451142000008</v>
      </c>
      <c r="G39" s="10">
        <f t="shared" si="2"/>
        <v>4.2307596222325703</v>
      </c>
      <c r="H39" s="40">
        <f>SQRT(((1/F39)*M$20)^2+(-(1/F39)*M$19)^2)</f>
        <v>1.5302172072598948E-4</v>
      </c>
      <c r="I39" s="16"/>
      <c r="K39" s="18" t="s">
        <v>13</v>
      </c>
      <c r="L39" s="2">
        <v>5.4772104715181582E-6</v>
      </c>
      <c r="M39" s="2">
        <v>1.9265238852584195E-2</v>
      </c>
      <c r="N39" s="18" t="s">
        <v>16</v>
      </c>
    </row>
    <row r="40" spans="2:14" ht="15" customHeight="1" x14ac:dyDescent="0.3">
      <c r="B40" s="10">
        <v>5.833333015</v>
      </c>
      <c r="C40" s="11">
        <f t="shared" si="0"/>
        <v>349.99998090000003</v>
      </c>
      <c r="D40" s="10">
        <v>93.362907410000005</v>
      </c>
      <c r="E40" s="10">
        <v>24.082967757999999</v>
      </c>
      <c r="F40" s="10">
        <f t="shared" si="1"/>
        <v>69.27993965200001</v>
      </c>
      <c r="G40" s="10">
        <f t="shared" si="2"/>
        <v>4.2381553931798974</v>
      </c>
      <c r="H40" s="40">
        <f>SQRT(((1/F40)*M$20)^2+(-(1/F40)*M$19)^2)</f>
        <v>1.5189418177887965E-4</v>
      </c>
      <c r="I40" s="16"/>
      <c r="K40" s="18" t="s">
        <v>22</v>
      </c>
      <c r="L40" s="2">
        <v>0.9937011989117327</v>
      </c>
      <c r="M40" s="2">
        <v>1.6287263031031406E-2</v>
      </c>
      <c r="N40" s="18" t="s">
        <v>17</v>
      </c>
    </row>
    <row r="41" spans="2:14" ht="15" customHeight="1" x14ac:dyDescent="0.3">
      <c r="B41" s="10">
        <v>6</v>
      </c>
      <c r="C41" s="11">
        <f t="shared" si="0"/>
        <v>360</v>
      </c>
      <c r="D41" s="10">
        <v>94.019241332999997</v>
      </c>
      <c r="E41" s="10">
        <v>24.010042191</v>
      </c>
      <c r="F41" s="10">
        <f t="shared" si="1"/>
        <v>70.009199142</v>
      </c>
      <c r="G41" s="10">
        <f t="shared" si="2"/>
        <v>4.2486266497292773</v>
      </c>
      <c r="H41" s="40">
        <f>SQRT(((1/F41)*M$20)^2+(-(1/F41)*M$19)^2)</f>
        <v>1.5031195722988352E-4</v>
      </c>
      <c r="I41" s="16"/>
    </row>
    <row r="42" spans="2:14" ht="15" customHeight="1" x14ac:dyDescent="0.3">
      <c r="B42" s="10">
        <v>6.1666665079999996</v>
      </c>
      <c r="C42" s="11">
        <f t="shared" si="0"/>
        <v>369.99999047999995</v>
      </c>
      <c r="D42" s="10">
        <v>94.821426392000006</v>
      </c>
      <c r="E42" s="10">
        <v>24.010042191</v>
      </c>
      <c r="F42" s="10">
        <f t="shared" si="1"/>
        <v>70.81138420100001</v>
      </c>
      <c r="G42" s="10">
        <f t="shared" si="2"/>
        <v>4.2600197815731722</v>
      </c>
      <c r="H42" s="40">
        <f>SQRT(((1/F42)*M$20)^2+(-(1/F42)*M$19)^2)</f>
        <v>1.4860915184570125E-4</v>
      </c>
      <c r="I42" s="16"/>
    </row>
    <row r="43" spans="2:14" ht="15" customHeight="1" x14ac:dyDescent="0.3">
      <c r="B43" s="10">
        <v>6.333333015</v>
      </c>
      <c r="C43" s="11">
        <f t="shared" si="0"/>
        <v>379.99998090000003</v>
      </c>
      <c r="D43" s="10">
        <v>95.696540833</v>
      </c>
      <c r="E43" s="10">
        <v>24.082967757999999</v>
      </c>
      <c r="F43" s="10">
        <f t="shared" si="1"/>
        <v>71.613573075000005</v>
      </c>
      <c r="G43" s="10">
        <f t="shared" si="2"/>
        <v>4.2712846240874329</v>
      </c>
      <c r="H43" s="40">
        <f>SQRT(((1/F43)*M$20)^2+(-(1/F43)*M$19)^2)</f>
        <v>1.4694448685181321E-4</v>
      </c>
      <c r="I43" s="16"/>
    </row>
    <row r="44" spans="2:14" ht="15" customHeight="1" x14ac:dyDescent="0.3">
      <c r="B44" s="10">
        <v>6.5</v>
      </c>
      <c r="C44" s="11">
        <f t="shared" si="0"/>
        <v>390</v>
      </c>
      <c r="D44" s="10">
        <v>95.988250731999997</v>
      </c>
      <c r="E44" s="10">
        <v>23.572484970000001</v>
      </c>
      <c r="F44" s="10">
        <f t="shared" si="1"/>
        <v>72.415765761999992</v>
      </c>
      <c r="G44" s="10">
        <f t="shared" si="2"/>
        <v>4.2824240348292362</v>
      </c>
      <c r="H44" s="40">
        <f>SQRT(((1/F44)*M$20)^2+(-(1/F44)*M$19)^2)</f>
        <v>1.453166950097038E-4</v>
      </c>
      <c r="I44" s="16"/>
    </row>
    <row r="45" spans="2:14" ht="15" customHeight="1" x14ac:dyDescent="0.3">
      <c r="B45" s="10">
        <v>6.6666665079999996</v>
      </c>
      <c r="C45" s="11">
        <f t="shared" si="0"/>
        <v>399.99999047999995</v>
      </c>
      <c r="D45" s="10">
        <v>96.425804138000004</v>
      </c>
      <c r="E45" s="10">
        <v>24.082967757999999</v>
      </c>
      <c r="F45" s="10">
        <f t="shared" si="1"/>
        <v>72.342836380000008</v>
      </c>
      <c r="G45" s="10">
        <f t="shared" si="2"/>
        <v>4.2814164347682926</v>
      </c>
      <c r="H45" s="40">
        <f>SQRT(((1/F45)*M$20)^2+(-(1/F45)*M$19)^2)</f>
        <v>1.4546318991219377E-4</v>
      </c>
      <c r="I45" s="16"/>
    </row>
    <row r="46" spans="2:14" ht="15" customHeight="1" x14ac:dyDescent="0.3">
      <c r="B46" s="10">
        <v>6.833333015</v>
      </c>
      <c r="C46" s="11">
        <f t="shared" si="0"/>
        <v>409.99998090000003</v>
      </c>
      <c r="D46" s="10">
        <v>96.790435790999993</v>
      </c>
      <c r="E46" s="10">
        <v>24.082967757999999</v>
      </c>
      <c r="F46" s="10">
        <f t="shared" si="1"/>
        <v>72.707468032999998</v>
      </c>
      <c r="G46" s="10">
        <f t="shared" si="2"/>
        <v>4.286444103238968</v>
      </c>
      <c r="H46" s="40">
        <f>SQRT(((1/F46)*M$20)^2+(-(1/F46)*M$19)^2)</f>
        <v>1.4473368461069902E-4</v>
      </c>
      <c r="I46" s="16"/>
      <c r="K46" s="31" t="s">
        <v>36</v>
      </c>
      <c r="L46" s="31"/>
      <c r="M46" s="1" t="s">
        <v>37</v>
      </c>
    </row>
    <row r="47" spans="2:14" ht="15" customHeight="1" x14ac:dyDescent="0.3">
      <c r="B47" s="10">
        <v>7</v>
      </c>
      <c r="C47" s="11">
        <f t="shared" si="0"/>
        <v>420</v>
      </c>
      <c r="D47" s="10">
        <v>97.446777343999997</v>
      </c>
      <c r="E47" s="10">
        <v>24.082967757999999</v>
      </c>
      <c r="F47" s="10">
        <f t="shared" si="1"/>
        <v>73.363809586000002</v>
      </c>
      <c r="G47" s="10">
        <f t="shared" si="2"/>
        <v>4.2954307566162502</v>
      </c>
      <c r="H47" s="40">
        <f>SQRT(((1/F47)*M$20)^2+(-(1/F47)*M$19)^2)</f>
        <v>1.4343884002908765E-4</v>
      </c>
      <c r="I47" s="16"/>
      <c r="L47" s="1">
        <f>EXP(K255)</f>
        <v>29.6221791150919</v>
      </c>
      <c r="M47" s="32">
        <f>L47+M$18</f>
        <v>53.826320134906197</v>
      </c>
    </row>
    <row r="48" spans="2:14" ht="15" customHeight="1" x14ac:dyDescent="0.3">
      <c r="B48" s="10">
        <v>7.1666665079999996</v>
      </c>
      <c r="C48" s="11">
        <f t="shared" si="0"/>
        <v>429.99999047999995</v>
      </c>
      <c r="D48" s="10">
        <v>97.592628478999998</v>
      </c>
      <c r="E48" s="10">
        <v>24.082967757999999</v>
      </c>
      <c r="F48" s="10">
        <f t="shared" si="1"/>
        <v>73.509660721000003</v>
      </c>
      <c r="G48" s="10">
        <f t="shared" si="2"/>
        <v>4.2974168359624763</v>
      </c>
      <c r="H48" s="40">
        <f>SQRT(((1/F48)*M$20)^2+(-(1/F48)*M$19)^2)</f>
        <v>1.4315424182231959E-4</v>
      </c>
      <c r="I48" s="16"/>
      <c r="L48" s="6">
        <f t="shared" ref="L48:L111" si="3">EXP(K256)</f>
        <v>29.419095083067372</v>
      </c>
      <c r="M48" s="32">
        <f t="shared" ref="M48:M111" si="4">L48+M$18</f>
        <v>53.623236102881663</v>
      </c>
    </row>
    <row r="49" spans="2:13" ht="15" customHeight="1" x14ac:dyDescent="0.3">
      <c r="B49" s="10">
        <v>7.333333015</v>
      </c>
      <c r="C49" s="11">
        <f t="shared" si="0"/>
        <v>439.99998090000003</v>
      </c>
      <c r="D49" s="10">
        <v>97.957260132000002</v>
      </c>
      <c r="E49" s="10">
        <v>24.155895232999999</v>
      </c>
      <c r="F49" s="10">
        <f t="shared" si="1"/>
        <v>73.801364899000006</v>
      </c>
      <c r="G49" s="10">
        <f t="shared" si="2"/>
        <v>4.3013772260017999</v>
      </c>
      <c r="H49" s="40">
        <f>SQRT(((1/F49)*M$20)^2+(-(1/F49)*M$19)^2)</f>
        <v>1.4258841637322195E-4</v>
      </c>
      <c r="I49" s="16"/>
      <c r="L49" s="6">
        <f t="shared" si="3"/>
        <v>29.217398756856539</v>
      </c>
      <c r="M49" s="32">
        <f t="shared" si="4"/>
        <v>53.421539776670834</v>
      </c>
    </row>
    <row r="50" spans="2:13" ht="15" customHeight="1" x14ac:dyDescent="0.3">
      <c r="B50" s="10">
        <v>7.5</v>
      </c>
      <c r="C50" s="11">
        <f t="shared" si="0"/>
        <v>450</v>
      </c>
      <c r="D50" s="10">
        <v>98.030181885000005</v>
      </c>
      <c r="E50" s="10">
        <v>24.010042191</v>
      </c>
      <c r="F50" s="10">
        <f t="shared" si="1"/>
        <v>74.020139694000008</v>
      </c>
      <c r="G50" s="10">
        <f t="shared" si="2"/>
        <v>4.3043372142029197</v>
      </c>
      <c r="H50" s="40">
        <f>SQRT(((1/F50)*M$20)^2+(-(1/F50)*M$19)^2)</f>
        <v>1.4216698037363608E-4</v>
      </c>
      <c r="I50" s="16"/>
      <c r="L50" s="6">
        <f t="shared" si="3"/>
        <v>29.017085253872988</v>
      </c>
      <c r="M50" s="32">
        <f t="shared" si="4"/>
        <v>53.221226273687279</v>
      </c>
    </row>
    <row r="51" spans="2:13" ht="15" customHeight="1" x14ac:dyDescent="0.3">
      <c r="B51" s="10">
        <v>7.6666665079999996</v>
      </c>
      <c r="C51" s="11">
        <f t="shared" si="0"/>
        <v>459.99999047999995</v>
      </c>
      <c r="D51" s="10">
        <v>98.176033020000006</v>
      </c>
      <c r="E51" s="10">
        <v>23.937116623000001</v>
      </c>
      <c r="F51" s="10">
        <f t="shared" si="1"/>
        <v>74.238916396999997</v>
      </c>
      <c r="G51" s="10">
        <f t="shared" si="2"/>
        <v>4.3072884924258412</v>
      </c>
      <c r="H51" s="40">
        <f>SQRT(((1/F51)*M$20)^2+(-(1/F51)*M$19)^2)</f>
        <v>1.417480245920716E-4</v>
      </c>
      <c r="I51" s="16"/>
      <c r="L51" s="6">
        <f t="shared" si="3"/>
        <v>28.818149630397752</v>
      </c>
      <c r="M51" s="32">
        <f t="shared" si="4"/>
        <v>53.022290650212042</v>
      </c>
    </row>
    <row r="52" spans="2:13" ht="15" customHeight="1" x14ac:dyDescent="0.3">
      <c r="B52" s="10">
        <v>7.833333015</v>
      </c>
      <c r="C52" s="11">
        <f t="shared" si="0"/>
        <v>469.99998090000003</v>
      </c>
      <c r="D52" s="10">
        <v>98.176033020000006</v>
      </c>
      <c r="E52" s="10">
        <v>24.010042191</v>
      </c>
      <c r="F52" s="10">
        <f t="shared" si="1"/>
        <v>74.165990829000009</v>
      </c>
      <c r="G52" s="10">
        <f t="shared" si="2"/>
        <v>4.3063057004786893</v>
      </c>
      <c r="H52" s="40">
        <f>SQRT(((1/F52)*M$20)^2+(-(1/F52)*M$19)^2)</f>
        <v>1.4188740188738862E-4</v>
      </c>
      <c r="I52" s="16"/>
      <c r="L52" s="6">
        <f t="shared" si="3"/>
        <v>28.620573365994197</v>
      </c>
      <c r="M52" s="32">
        <f t="shared" si="4"/>
        <v>52.824714385808491</v>
      </c>
    </row>
    <row r="53" spans="2:13" ht="15" customHeight="1" x14ac:dyDescent="0.3">
      <c r="B53" s="10">
        <v>7.9999995229999996</v>
      </c>
      <c r="C53" s="11">
        <f t="shared" si="0"/>
        <v>479.99997137999998</v>
      </c>
      <c r="D53" s="10">
        <v>98.467742920000006</v>
      </c>
      <c r="E53" s="10">
        <v>23.718338013</v>
      </c>
      <c r="F53" s="10">
        <f t="shared" si="1"/>
        <v>74.749404907000013</v>
      </c>
      <c r="G53" s="10">
        <f t="shared" si="2"/>
        <v>4.3141412511287385</v>
      </c>
      <c r="H53" s="40">
        <f>SQRT(((1/F53)*M$20)^2+(-(1/F53)*M$19)^2)</f>
        <v>1.4077998025834769E-4</v>
      </c>
      <c r="I53" s="16"/>
      <c r="L53" s="6">
        <f t="shared" si="3"/>
        <v>28.424351677812783</v>
      </c>
      <c r="M53" s="32">
        <f t="shared" si="4"/>
        <v>52.628492697627081</v>
      </c>
    </row>
    <row r="54" spans="2:13" ht="15" customHeight="1" x14ac:dyDescent="0.3">
      <c r="B54" s="10">
        <v>8.1666660310000001</v>
      </c>
      <c r="C54" s="11">
        <f t="shared" si="0"/>
        <v>489.99996185999998</v>
      </c>
      <c r="D54" s="10">
        <v>99.051147460999999</v>
      </c>
      <c r="E54" s="10">
        <v>24.010042191</v>
      </c>
      <c r="F54" s="10">
        <f t="shared" si="1"/>
        <v>75.041105270000003</v>
      </c>
      <c r="G54" s="10">
        <f t="shared" si="2"/>
        <v>4.3180360336673225</v>
      </c>
      <c r="H54" s="40">
        <f>SQRT(((1/F54)*M$20)^2+(-(1/F54)*M$19)^2)</f>
        <v>1.4023273923362219E-4</v>
      </c>
      <c r="I54" s="16"/>
      <c r="L54" s="6">
        <f t="shared" si="3"/>
        <v>28.229479723120161</v>
      </c>
      <c r="M54" s="32">
        <f t="shared" si="4"/>
        <v>52.433620742934451</v>
      </c>
    </row>
    <row r="55" spans="2:13" ht="15" customHeight="1" x14ac:dyDescent="0.3">
      <c r="B55" s="10">
        <v>8.3333330149999991</v>
      </c>
      <c r="C55" s="11">
        <f t="shared" si="0"/>
        <v>499.99998089999997</v>
      </c>
      <c r="D55" s="10">
        <v>98.613594054999993</v>
      </c>
      <c r="E55" s="10">
        <v>24.082967757999999</v>
      </c>
      <c r="F55" s="10">
        <f t="shared" si="1"/>
        <v>74.530626296999998</v>
      </c>
      <c r="G55" s="10">
        <f t="shared" si="2"/>
        <v>4.311210132145562</v>
      </c>
      <c r="H55" s="40">
        <f>SQRT(((1/F55)*M$20)^2+(-(1/F55)*M$19)^2)</f>
        <v>1.4119322847491329E-4</v>
      </c>
      <c r="I55" s="16"/>
      <c r="L55" s="6">
        <f t="shared" si="3"/>
        <v>28.035939359797627</v>
      </c>
      <c r="M55" s="32">
        <f t="shared" si="4"/>
        <v>52.240080379611925</v>
      </c>
    </row>
    <row r="56" spans="2:13" ht="15" customHeight="1" x14ac:dyDescent="0.3">
      <c r="B56" s="10">
        <v>8.4999990459999992</v>
      </c>
      <c r="C56" s="11">
        <f t="shared" si="0"/>
        <v>509.99994275999995</v>
      </c>
      <c r="D56" s="10">
        <v>98.613594054999993</v>
      </c>
      <c r="E56" s="10">
        <v>24.082967757999999</v>
      </c>
      <c r="F56" s="10">
        <f t="shared" si="1"/>
        <v>74.530626296999998</v>
      </c>
      <c r="G56" s="10">
        <f t="shared" si="2"/>
        <v>4.311210132145562</v>
      </c>
      <c r="H56" s="40">
        <f>SQRT(((1/F56)*M$20)^2+(-(1/F56)*M$19)^2)</f>
        <v>1.4119322847491329E-4</v>
      </c>
      <c r="I56" s="16"/>
      <c r="L56" s="6">
        <f t="shared" si="3"/>
        <v>27.843725902695216</v>
      </c>
      <c r="M56" s="32">
        <f t="shared" si="4"/>
        <v>52.047866922509513</v>
      </c>
    </row>
    <row r="57" spans="2:13" ht="15" customHeight="1" x14ac:dyDescent="0.3">
      <c r="B57" s="10">
        <v>8.6666660310000001</v>
      </c>
      <c r="C57" s="11">
        <f t="shared" si="0"/>
        <v>519.99996185999998</v>
      </c>
      <c r="D57" s="10">
        <v>98.686523437999995</v>
      </c>
      <c r="E57" s="10">
        <v>24.082967757999999</v>
      </c>
      <c r="F57" s="10">
        <f t="shared" si="1"/>
        <v>74.603555679999999</v>
      </c>
      <c r="G57" s="10">
        <f t="shared" si="2"/>
        <v>4.3121881693446351</v>
      </c>
      <c r="H57" s="40">
        <f>SQRT(((1/F57)*M$20)^2+(-(1/F57)*M$19)^2)</f>
        <v>1.4105520375286623E-4</v>
      </c>
      <c r="I57" s="16"/>
      <c r="L57" s="6">
        <f t="shared" si="3"/>
        <v>27.652834608002308</v>
      </c>
      <c r="M57" s="32">
        <f t="shared" si="4"/>
        <v>51.856975627816603</v>
      </c>
    </row>
    <row r="58" spans="2:13" ht="15" customHeight="1" x14ac:dyDescent="0.3">
      <c r="B58" s="10">
        <v>8.8333330149999991</v>
      </c>
      <c r="C58" s="11">
        <f t="shared" si="0"/>
        <v>529.99998089999997</v>
      </c>
      <c r="D58" s="10">
        <v>100.72845459</v>
      </c>
      <c r="E58" s="10">
        <v>24.301746368</v>
      </c>
      <c r="F58" s="10">
        <f t="shared" si="1"/>
        <v>76.426708222000002</v>
      </c>
      <c r="G58" s="10">
        <f t="shared" si="2"/>
        <v>4.3363322191397966</v>
      </c>
      <c r="H58" s="40">
        <f>SQRT(((1/F58)*M$20)^2+(-(1/F58)*M$19)^2)</f>
        <v>1.3769034401643266E-4</v>
      </c>
      <c r="I58" s="16"/>
      <c r="L58" s="6">
        <f t="shared" si="3"/>
        <v>27.463247704190287</v>
      </c>
      <c r="M58" s="32">
        <f t="shared" si="4"/>
        <v>51.667388724004581</v>
      </c>
    </row>
    <row r="59" spans="2:13" ht="15" customHeight="1" x14ac:dyDescent="0.3">
      <c r="B59" s="10">
        <v>8.9999990459999992</v>
      </c>
      <c r="C59" s="11">
        <f t="shared" si="0"/>
        <v>539.99994275999995</v>
      </c>
      <c r="D59" s="10">
        <v>98.613594054999993</v>
      </c>
      <c r="E59" s="10">
        <v>24.155895232999999</v>
      </c>
      <c r="F59" s="10">
        <f t="shared" si="1"/>
        <v>74.457698821999998</v>
      </c>
      <c r="G59" s="10">
        <f t="shared" si="2"/>
        <v>4.3102311630784742</v>
      </c>
      <c r="H59" s="40">
        <f>SQRT(((1/F59)*M$20)^2+(-(1/F59)*M$19)^2)</f>
        <v>1.4133151995857022E-4</v>
      </c>
      <c r="I59" s="16"/>
      <c r="L59" s="6">
        <f t="shared" si="3"/>
        <v>27.274960601812975</v>
      </c>
      <c r="M59" s="32">
        <f t="shared" si="4"/>
        <v>51.479101621627265</v>
      </c>
    </row>
    <row r="60" spans="2:13" ht="15" customHeight="1" x14ac:dyDescent="0.3">
      <c r="B60" s="10">
        <v>9.1666660310000001</v>
      </c>
      <c r="C60" s="11">
        <f t="shared" si="0"/>
        <v>549.99996185999998</v>
      </c>
      <c r="D60" s="10">
        <v>98.759445189999994</v>
      </c>
      <c r="E60" s="10">
        <v>23.937116623000001</v>
      </c>
      <c r="F60" s="10">
        <f t="shared" si="1"/>
        <v>74.822328567</v>
      </c>
      <c r="G60" s="10">
        <f t="shared" si="2"/>
        <v>4.315116350689121</v>
      </c>
      <c r="H60" s="40">
        <f>SQRT(((1/F60)*M$20)^2+(-(1/F60)*M$19)^2)</f>
        <v>1.4064277266788932E-4</v>
      </c>
      <c r="I60" s="16"/>
      <c r="L60" s="6">
        <f t="shared" si="3"/>
        <v>27.087968653961841</v>
      </c>
      <c r="M60" s="32">
        <f t="shared" si="4"/>
        <v>51.292109673776139</v>
      </c>
    </row>
    <row r="61" spans="2:13" ht="15" customHeight="1" x14ac:dyDescent="0.3">
      <c r="B61" s="10">
        <v>9.3333330149999991</v>
      </c>
      <c r="C61" s="11">
        <f t="shared" si="0"/>
        <v>559.99998089999997</v>
      </c>
      <c r="D61" s="10">
        <v>98.832374572999996</v>
      </c>
      <c r="E61" s="10">
        <v>24.228820801000001</v>
      </c>
      <c r="F61" s="10">
        <f t="shared" si="1"/>
        <v>74.603553771999998</v>
      </c>
      <c r="G61" s="10">
        <f t="shared" si="2"/>
        <v>4.312188143769446</v>
      </c>
      <c r="H61" s="40">
        <f>SQRT(((1/F61)*M$20)^2+(-(1/F61)*M$19)^2)</f>
        <v>1.410552073603798E-4</v>
      </c>
      <c r="I61" s="16"/>
      <c r="L61" s="6">
        <f t="shared" si="3"/>
        <v>26.902254452128251</v>
      </c>
      <c r="M61" s="32">
        <f t="shared" si="4"/>
        <v>51.106395471942548</v>
      </c>
    </row>
    <row r="62" spans="2:13" ht="15" customHeight="1" x14ac:dyDescent="0.3">
      <c r="B62" s="10">
        <v>9.4999990459999992</v>
      </c>
      <c r="C62" s="11">
        <f t="shared" si="0"/>
        <v>569.99994275999995</v>
      </c>
      <c r="D62" s="10">
        <v>99.561637877999999</v>
      </c>
      <c r="E62" s="10">
        <v>24.301746368</v>
      </c>
      <c r="F62" s="10">
        <f t="shared" si="1"/>
        <v>75.259891510000003</v>
      </c>
      <c r="G62" s="10">
        <f t="shared" si="2"/>
        <v>4.3209473436282435</v>
      </c>
      <c r="H62" s="40">
        <f>SQRT(((1/F62)*M$20)^2+(-(1/F62)*M$19)^2)</f>
        <v>1.3982507197386073E-4</v>
      </c>
      <c r="I62" s="16"/>
      <c r="L62" s="6">
        <f t="shared" si="3"/>
        <v>26.717813500614863</v>
      </c>
      <c r="M62" s="32">
        <f t="shared" si="4"/>
        <v>50.921954520429153</v>
      </c>
    </row>
    <row r="63" spans="2:13" ht="15" customHeight="1" x14ac:dyDescent="0.3">
      <c r="B63" s="10">
        <v>9.6666660310000001</v>
      </c>
      <c r="C63" s="11">
        <f t="shared" si="0"/>
        <v>579.99996185999998</v>
      </c>
      <c r="D63" s="10">
        <v>98.759445189999994</v>
      </c>
      <c r="E63" s="10">
        <v>24.520524979000001</v>
      </c>
      <c r="F63" s="10">
        <f t="shared" si="1"/>
        <v>74.238920210999993</v>
      </c>
      <c r="G63" s="10">
        <f t="shared" si="2"/>
        <v>4.307288543800512</v>
      </c>
      <c r="H63" s="40">
        <f>SQRT(((1/F63)*M$20)^2+(-(1/F63)*M$19)^2)</f>
        <v>1.4174801730981368E-4</v>
      </c>
      <c r="I63" s="16"/>
      <c r="L63" s="6">
        <f t="shared" si="3"/>
        <v>26.534641247435836</v>
      </c>
      <c r="M63" s="32">
        <f t="shared" si="4"/>
        <v>50.73878226725013</v>
      </c>
    </row>
    <row r="64" spans="2:13" ht="15" customHeight="1" x14ac:dyDescent="0.3">
      <c r="B64" s="10">
        <v>9.8333330149999991</v>
      </c>
      <c r="C64" s="11">
        <f t="shared" si="0"/>
        <v>589.99998089999997</v>
      </c>
      <c r="D64" s="10">
        <v>99.342857361</v>
      </c>
      <c r="E64" s="10">
        <v>24.520524979000001</v>
      </c>
      <c r="F64" s="10">
        <f t="shared" si="1"/>
        <v>74.822332381999999</v>
      </c>
      <c r="G64" s="10">
        <f t="shared" si="2"/>
        <v>4.3151164016765735</v>
      </c>
      <c r="H64" s="40">
        <f>SQRT(((1/F64)*M$20)^2+(-(1/F64)*M$19)^2)</f>
        <v>1.4064276549687285E-4</v>
      </c>
      <c r="I64" s="16"/>
      <c r="L64" s="6">
        <f t="shared" si="3"/>
        <v>26.352720639687071</v>
      </c>
      <c r="M64" s="32">
        <f t="shared" si="4"/>
        <v>50.556861659501365</v>
      </c>
    </row>
    <row r="65" spans="2:13" ht="15" customHeight="1" x14ac:dyDescent="0.3">
      <c r="B65" s="10">
        <v>9.9999990459999992</v>
      </c>
      <c r="C65" s="11">
        <f t="shared" si="0"/>
        <v>599.99994275999995</v>
      </c>
      <c r="D65" s="10">
        <v>98.759445189999994</v>
      </c>
      <c r="E65" s="10">
        <v>24.155895232999999</v>
      </c>
      <c r="F65" s="10">
        <f t="shared" si="1"/>
        <v>74.603549956999998</v>
      </c>
      <c r="G65" s="10">
        <f t="shared" si="2"/>
        <v>4.3121880926324705</v>
      </c>
      <c r="H65" s="40">
        <f>SQRT(((1/F65)*M$20)^2+(-(1/F65)*M$19)^2)</f>
        <v>1.4105521457351663E-4</v>
      </c>
      <c r="I65" s="16"/>
      <c r="L65" s="6">
        <f t="shared" si="3"/>
        <v>26.172047273505083</v>
      </c>
      <c r="M65" s="32">
        <f t="shared" si="4"/>
        <v>50.376188293319373</v>
      </c>
    </row>
    <row r="66" spans="2:13" ht="15" customHeight="1" x14ac:dyDescent="0.3">
      <c r="B66" s="10">
        <v>10.166666031</v>
      </c>
      <c r="C66" s="11">
        <f t="shared" si="0"/>
        <v>609.99996185999998</v>
      </c>
      <c r="D66" s="10">
        <v>98.832374572999996</v>
      </c>
      <c r="E66" s="10">
        <v>24.082967757999999</v>
      </c>
      <c r="F66" s="10">
        <f t="shared" si="1"/>
        <v>74.749406815</v>
      </c>
      <c r="G66" s="10">
        <f t="shared" si="2"/>
        <v>4.3141412766540244</v>
      </c>
      <c r="H66" s="40">
        <f>SQRT(((1/F66)*M$20)^2+(-(1/F66)*M$19)^2)</f>
        <v>1.4077997666489848E-4</v>
      </c>
      <c r="I66" s="16"/>
      <c r="L66" s="6">
        <f t="shared" si="3"/>
        <v>25.992616689887704</v>
      </c>
      <c r="M66" s="32">
        <f t="shared" si="4"/>
        <v>50.196757709701998</v>
      </c>
    </row>
    <row r="67" spans="2:13" ht="15" customHeight="1" x14ac:dyDescent="0.3">
      <c r="B67" s="10">
        <v>10.333333014999999</v>
      </c>
      <c r="C67" s="11">
        <f t="shared" si="0"/>
        <v>619.99998089999997</v>
      </c>
      <c r="D67" s="10">
        <v>98.759445189999994</v>
      </c>
      <c r="E67" s="10">
        <v>24.155895232999999</v>
      </c>
      <c r="F67" s="10">
        <f t="shared" si="1"/>
        <v>74.603549956999998</v>
      </c>
      <c r="G67" s="10">
        <f t="shared" si="2"/>
        <v>4.3121880926324705</v>
      </c>
      <c r="H67" s="40">
        <f>SQRT(((1/F67)*M$20)^2+(-(1/F67)*M$19)^2)</f>
        <v>1.4105521457351663E-4</v>
      </c>
      <c r="I67" s="16"/>
      <c r="L67" s="6">
        <f t="shared" si="3"/>
        <v>25.814412184271397</v>
      </c>
      <c r="M67" s="32">
        <f t="shared" si="4"/>
        <v>50.018553204085691</v>
      </c>
    </row>
    <row r="68" spans="2:13" ht="15" customHeight="1" x14ac:dyDescent="0.3">
      <c r="B68" s="10">
        <v>10.5</v>
      </c>
      <c r="C68" s="11">
        <f t="shared" si="0"/>
        <v>630</v>
      </c>
      <c r="D68" s="10">
        <v>98.613594054999993</v>
      </c>
      <c r="E68" s="10">
        <v>24.082967757999999</v>
      </c>
      <c r="F68" s="10">
        <f t="shared" si="1"/>
        <v>74.530626296999998</v>
      </c>
      <c r="G68" s="10">
        <f t="shared" si="2"/>
        <v>4.311210132145562</v>
      </c>
      <c r="H68" s="40">
        <f>SQRT(((1/F68)*M$20)^2+(-(1/F68)*M$19)^2)</f>
        <v>1.4119322847491329E-4</v>
      </c>
      <c r="L68" s="6">
        <f t="shared" si="3"/>
        <v>25.637429442750683</v>
      </c>
      <c r="M68" s="32">
        <f t="shared" si="4"/>
        <v>49.841570462564974</v>
      </c>
    </row>
    <row r="69" spans="2:13" ht="15" customHeight="1" x14ac:dyDescent="0.3">
      <c r="B69" s="10">
        <v>10.666666031</v>
      </c>
      <c r="C69" s="11">
        <f t="shared" si="0"/>
        <v>639.99996185999998</v>
      </c>
      <c r="D69" s="10">
        <v>98.759445189999994</v>
      </c>
      <c r="E69" s="10">
        <v>24.155895232999999</v>
      </c>
      <c r="F69" s="10">
        <f t="shared" si="1"/>
        <v>74.603549956999998</v>
      </c>
      <c r="G69" s="10">
        <f t="shared" si="2"/>
        <v>4.3121880926324705</v>
      </c>
      <c r="H69" s="40">
        <f>SQRT(((1/F69)*M$20)^2+(-(1/F69)*M$19)^2)</f>
        <v>1.4105521457351663E-4</v>
      </c>
      <c r="L69" s="6">
        <f t="shared" si="3"/>
        <v>25.461664097407624</v>
      </c>
      <c r="M69" s="32">
        <f t="shared" si="4"/>
        <v>49.665805117221922</v>
      </c>
    </row>
    <row r="70" spans="2:13" ht="15" customHeight="1" x14ac:dyDescent="0.3">
      <c r="B70" s="10">
        <v>10.833333014999999</v>
      </c>
      <c r="C70" s="11">
        <f t="shared" ref="C70:C133" si="5">B70 * 60</f>
        <v>649.99998089999997</v>
      </c>
      <c r="D70" s="10">
        <v>98.613594054999993</v>
      </c>
      <c r="E70" s="10">
        <v>24.155895232999999</v>
      </c>
      <c r="F70" s="10">
        <f t="shared" ref="F70:F133" si="6">D70-E70</f>
        <v>74.457698821999998</v>
      </c>
      <c r="G70" s="10">
        <f t="shared" ref="G70:G133" si="7">LN(F70)</f>
        <v>4.3102311630784742</v>
      </c>
      <c r="H70" s="40">
        <f>SQRT(((1/F70)*M$20)^2+(-(1/F70)*M$19)^2)</f>
        <v>1.4133151995857022E-4</v>
      </c>
      <c r="L70" s="6">
        <f t="shared" si="3"/>
        <v>25.287099784903749</v>
      </c>
      <c r="M70" s="32">
        <f t="shared" si="4"/>
        <v>49.491240804718046</v>
      </c>
    </row>
    <row r="71" spans="2:13" ht="15" customHeight="1" x14ac:dyDescent="0.3">
      <c r="B71" s="10">
        <v>11</v>
      </c>
      <c r="C71" s="11">
        <f t="shared" si="5"/>
        <v>660</v>
      </c>
      <c r="D71" s="10">
        <v>97.957260132000002</v>
      </c>
      <c r="E71" s="10">
        <v>24.155895232999999</v>
      </c>
      <c r="F71" s="10">
        <f t="shared" si="6"/>
        <v>73.801364899000006</v>
      </c>
      <c r="G71" s="10">
        <f t="shared" si="7"/>
        <v>4.3013772260017999</v>
      </c>
      <c r="H71" s="40">
        <f>SQRT(((1/F71)*M$20)^2+(-(1/F71)*M$19)^2)</f>
        <v>1.4258841637322195E-4</v>
      </c>
      <c r="L71" s="6">
        <f t="shared" si="3"/>
        <v>25.113732279453949</v>
      </c>
      <c r="M71" s="32">
        <f t="shared" si="4"/>
        <v>49.317873299268243</v>
      </c>
    </row>
    <row r="72" spans="2:13" ht="15" customHeight="1" x14ac:dyDescent="0.3">
      <c r="B72" s="10">
        <v>11.166666031</v>
      </c>
      <c r="C72" s="11">
        <f t="shared" si="5"/>
        <v>669.99996185999998</v>
      </c>
      <c r="D72" s="10">
        <v>98.613594054999993</v>
      </c>
      <c r="E72" s="10">
        <v>24.082967757999999</v>
      </c>
      <c r="F72" s="10">
        <f t="shared" si="6"/>
        <v>74.530626296999998</v>
      </c>
      <c r="G72" s="10">
        <f t="shared" si="7"/>
        <v>4.311210132145562</v>
      </c>
      <c r="H72" s="40">
        <f>SQRT(((1/F72)*M$20)^2+(-(1/F72)*M$19)^2)</f>
        <v>1.4119322847491329E-4</v>
      </c>
      <c r="L72" s="6">
        <f>EXP(K280)</f>
        <v>24.941557302363979</v>
      </c>
      <c r="M72" s="32">
        <f t="shared" si="4"/>
        <v>49.145698322178276</v>
      </c>
    </row>
    <row r="73" spans="2:13" ht="15" customHeight="1" x14ac:dyDescent="0.3">
      <c r="B73" s="10">
        <v>11.333333014999999</v>
      </c>
      <c r="C73" s="11">
        <f t="shared" si="5"/>
        <v>679.99998089999997</v>
      </c>
      <c r="D73" s="10">
        <v>98.540664672999995</v>
      </c>
      <c r="E73" s="10">
        <v>24.155895232999999</v>
      </c>
      <c r="F73" s="10">
        <f t="shared" si="6"/>
        <v>74.384769439999999</v>
      </c>
      <c r="G73" s="10">
        <f t="shared" si="7"/>
        <v>4.3092512090547626</v>
      </c>
      <c r="H73" s="40">
        <f>SQRT(((1/F73)*M$20)^2+(-(1/F73)*M$19)^2)</f>
        <v>1.4147008623343127E-4</v>
      </c>
      <c r="L73" s="6">
        <f t="shared" si="3"/>
        <v>24.770558824550182</v>
      </c>
      <c r="M73" s="32">
        <f t="shared" si="4"/>
        <v>48.97469984436448</v>
      </c>
    </row>
    <row r="74" spans="2:13" ht="15" customHeight="1" x14ac:dyDescent="0.3">
      <c r="B74" s="10">
        <v>11.5</v>
      </c>
      <c r="C74" s="11">
        <f t="shared" si="5"/>
        <v>690</v>
      </c>
      <c r="D74" s="10">
        <v>98.321891785000005</v>
      </c>
      <c r="E74" s="10">
        <v>23.572484970000001</v>
      </c>
      <c r="F74" s="10">
        <f t="shared" si="6"/>
        <v>74.749406815</v>
      </c>
      <c r="G74" s="10">
        <f t="shared" si="7"/>
        <v>4.3141412766540244</v>
      </c>
      <c r="H74" s="40">
        <f>SQRT(((1/F74)*M$20)^2+(-(1/F74)*M$19)^2)</f>
        <v>1.4077997666489848E-4</v>
      </c>
      <c r="L74" s="6">
        <f t="shared" si="3"/>
        <v>24.60073270654776</v>
      </c>
      <c r="M74" s="32">
        <f t="shared" si="4"/>
        <v>48.804873726362054</v>
      </c>
    </row>
    <row r="75" spans="2:13" ht="15" customHeight="1" x14ac:dyDescent="0.3">
      <c r="B75" s="10">
        <v>11.666666031</v>
      </c>
      <c r="C75" s="11">
        <f t="shared" si="5"/>
        <v>699.99996185999998</v>
      </c>
      <c r="D75" s="10">
        <v>98.176033020000006</v>
      </c>
      <c r="E75" s="10">
        <v>24.155895232999999</v>
      </c>
      <c r="F75" s="10">
        <f t="shared" si="6"/>
        <v>74.02013778700001</v>
      </c>
      <c r="G75" s="10">
        <f t="shared" si="7"/>
        <v>4.3043371884396606</v>
      </c>
      <c r="H75" s="40">
        <f>SQRT(((1/F75)*M$20)^2+(-(1/F75)*M$19)^2)</f>
        <v>1.4216698403632087E-4</v>
      </c>
      <c r="L75" s="6">
        <f t="shared" si="3"/>
        <v>24.432074757063617</v>
      </c>
      <c r="M75" s="32">
        <f t="shared" si="4"/>
        <v>48.636215776877911</v>
      </c>
    </row>
    <row r="76" spans="2:13" ht="15" customHeight="1" x14ac:dyDescent="0.3">
      <c r="B76" s="10">
        <v>11.833333014999999</v>
      </c>
      <c r="C76" s="11">
        <f t="shared" si="5"/>
        <v>709.99998089999997</v>
      </c>
      <c r="D76" s="10">
        <v>98.394813537999994</v>
      </c>
      <c r="E76" s="10">
        <v>24.228820801000001</v>
      </c>
      <c r="F76" s="10">
        <f t="shared" si="6"/>
        <v>74.165992736999996</v>
      </c>
      <c r="G76" s="10">
        <f t="shared" si="7"/>
        <v>4.3063057262047657</v>
      </c>
      <c r="H76" s="40">
        <f>SQRT(((1/F76)*M$20)^2+(-(1/F76)*M$19)^2)</f>
        <v>1.4188739823718248E-4</v>
      </c>
      <c r="L76" s="6">
        <f t="shared" si="3"/>
        <v>24.264569274441055</v>
      </c>
      <c r="M76" s="32">
        <f t="shared" si="4"/>
        <v>48.468710294255345</v>
      </c>
    </row>
    <row r="77" spans="2:13" ht="15" customHeight="1" x14ac:dyDescent="0.3">
      <c r="B77" s="10">
        <v>12</v>
      </c>
      <c r="C77" s="11">
        <f t="shared" si="5"/>
        <v>720</v>
      </c>
      <c r="D77" s="10">
        <v>98.176033020000006</v>
      </c>
      <c r="E77" s="10">
        <v>24.155895232999999</v>
      </c>
      <c r="F77" s="10">
        <f t="shared" si="6"/>
        <v>74.02013778700001</v>
      </c>
      <c r="G77" s="10">
        <f t="shared" si="7"/>
        <v>4.3043371884396606</v>
      </c>
      <c r="H77" s="40">
        <f>SQRT(((1/F77)*M$20)^2+(-(1/F77)*M$19)^2)</f>
        <v>1.4216698403632087E-4</v>
      </c>
      <c r="L77" s="6">
        <f t="shared" si="3"/>
        <v>24.098212203772345</v>
      </c>
      <c r="M77" s="32">
        <f t="shared" si="4"/>
        <v>48.302353223586636</v>
      </c>
    </row>
    <row r="78" spans="2:13" ht="15" customHeight="1" x14ac:dyDescent="0.3">
      <c r="B78" s="10">
        <v>12.166666031</v>
      </c>
      <c r="C78" s="11">
        <f t="shared" si="5"/>
        <v>729.99996185999998</v>
      </c>
      <c r="D78" s="10">
        <v>98.540664672999995</v>
      </c>
      <c r="E78" s="10">
        <v>24.082967757999999</v>
      </c>
      <c r="F78" s="10">
        <f t="shared" si="6"/>
        <v>74.457696915</v>
      </c>
      <c r="G78" s="10">
        <f t="shared" si="7"/>
        <v>4.3102311374666158</v>
      </c>
      <c r="H78" s="40">
        <f>SQRT(((1/F78)*M$20)^2+(-(1/F78)*M$19)^2)</f>
        <v>1.4133152357833311E-4</v>
      </c>
      <c r="L78" s="6">
        <f t="shared" si="3"/>
        <v>23.932999439380172</v>
      </c>
      <c r="M78" s="32">
        <f t="shared" si="4"/>
        <v>48.13714045919447</v>
      </c>
    </row>
    <row r="79" spans="2:13" ht="15" customHeight="1" x14ac:dyDescent="0.3">
      <c r="B79" s="10">
        <v>12.333333014999999</v>
      </c>
      <c r="C79" s="11">
        <f t="shared" si="5"/>
        <v>739.99998089999997</v>
      </c>
      <c r="D79" s="10">
        <v>98.394813537999994</v>
      </c>
      <c r="E79" s="10">
        <v>24.082967757999999</v>
      </c>
      <c r="F79" s="10">
        <f t="shared" si="6"/>
        <v>74.311845779999999</v>
      </c>
      <c r="G79" s="10">
        <f t="shared" si="7"/>
        <v>4.3082703707789429</v>
      </c>
      <c r="H79" s="40">
        <f>SQRT(((1/F79)*M$20)^2+(-(1/F79)*M$19)^2)</f>
        <v>1.4160891358135099E-4</v>
      </c>
      <c r="L79" s="6">
        <f t="shared" si="3"/>
        <v>23.7689156003464</v>
      </c>
      <c r="M79" s="32">
        <f t="shared" si="4"/>
        <v>47.97305662016069</v>
      </c>
    </row>
    <row r="80" spans="2:13" ht="15" customHeight="1" x14ac:dyDescent="0.3">
      <c r="B80" s="10">
        <v>12.5</v>
      </c>
      <c r="C80" s="11">
        <f t="shared" si="5"/>
        <v>750</v>
      </c>
      <c r="D80" s="10">
        <v>98.248962402000004</v>
      </c>
      <c r="E80" s="10">
        <v>24.082967757999999</v>
      </c>
      <c r="F80" s="10">
        <f t="shared" si="6"/>
        <v>74.165994644000008</v>
      </c>
      <c r="G80" s="10">
        <f t="shared" si="7"/>
        <v>4.3063057519173595</v>
      </c>
      <c r="H80" s="40">
        <f>SQRT(((1/F80)*M$20)^2+(-(1/F80)*M$19)^2)</f>
        <v>1.418873945888896E-4</v>
      </c>
      <c r="L80" s="6">
        <f t="shared" si="3"/>
        <v>23.605956714593159</v>
      </c>
      <c r="M80" s="32">
        <f t="shared" si="4"/>
        <v>47.810097734407449</v>
      </c>
    </row>
    <row r="81" spans="2:13" ht="15" customHeight="1" x14ac:dyDescent="0.3">
      <c r="B81" s="10">
        <v>12.666666031</v>
      </c>
      <c r="C81" s="11">
        <f t="shared" si="5"/>
        <v>759.99996185999998</v>
      </c>
      <c r="D81" s="10">
        <v>98.248962402000004</v>
      </c>
      <c r="E81" s="10">
        <v>24.228820801000001</v>
      </c>
      <c r="F81" s="10">
        <f t="shared" si="6"/>
        <v>74.020141601000006</v>
      </c>
      <c r="G81" s="10">
        <f t="shared" si="7"/>
        <v>4.3043372399661779</v>
      </c>
      <c r="H81" s="40">
        <f>SQRT(((1/F81)*M$20)^2+(-(1/F81)*M$19)^2)</f>
        <v>1.421669767109515E-4</v>
      </c>
      <c r="L81" s="6">
        <f t="shared" si="3"/>
        <v>23.444118760309994</v>
      </c>
      <c r="M81" s="32">
        <f t="shared" si="4"/>
        <v>47.648259780124292</v>
      </c>
    </row>
    <row r="82" spans="2:13" ht="15" customHeight="1" x14ac:dyDescent="0.3">
      <c r="B82" s="10">
        <v>12.833333014999999</v>
      </c>
      <c r="C82" s="11">
        <f t="shared" si="5"/>
        <v>769.99998089999997</v>
      </c>
      <c r="D82" s="10">
        <v>97.957260132000002</v>
      </c>
      <c r="E82" s="10">
        <v>24.228820801000001</v>
      </c>
      <c r="F82" s="10">
        <f t="shared" si="6"/>
        <v>73.728439331000004</v>
      </c>
      <c r="G82" s="10">
        <f t="shared" si="7"/>
        <v>4.3003886044236692</v>
      </c>
      <c r="H82" s="40">
        <f>SQRT(((1/F82)*M$20)^2+(-(1/F82)*M$19)^2)</f>
        <v>1.427294520624159E-4</v>
      </c>
      <c r="L82" s="6">
        <f t="shared" si="3"/>
        <v>23.283386670765644</v>
      </c>
      <c r="M82" s="32">
        <f t="shared" si="4"/>
        <v>47.487527690579938</v>
      </c>
    </row>
    <row r="83" spans="2:13" ht="15" customHeight="1" x14ac:dyDescent="0.3">
      <c r="B83" s="10">
        <v>13</v>
      </c>
      <c r="C83" s="11">
        <f t="shared" si="5"/>
        <v>780</v>
      </c>
      <c r="D83" s="10">
        <v>97.738479613999999</v>
      </c>
      <c r="E83" s="10">
        <v>24.155895232999999</v>
      </c>
      <c r="F83" s="10">
        <f t="shared" si="6"/>
        <v>73.582584381000004</v>
      </c>
      <c r="G83" s="10">
        <f t="shared" si="7"/>
        <v>4.298408372476505</v>
      </c>
      <c r="H83" s="40">
        <f>SQRT(((1/F83)*M$20)^2+(-(1/F83)*M$19)^2)</f>
        <v>1.430123695118262E-4</v>
      </c>
      <c r="L83" s="6">
        <f t="shared" si="3"/>
        <v>23.12375655502008</v>
      </c>
      <c r="M83" s="32">
        <f t="shared" si="4"/>
        <v>47.327897574834374</v>
      </c>
    </row>
    <row r="84" spans="2:13" ht="15" customHeight="1" x14ac:dyDescent="0.3">
      <c r="B84" s="10">
        <v>13.166666031</v>
      </c>
      <c r="C84" s="11">
        <f t="shared" si="5"/>
        <v>789.99996185999998</v>
      </c>
      <c r="D84" s="10">
        <v>98.176033020000006</v>
      </c>
      <c r="E84" s="10">
        <v>24.228820801000001</v>
      </c>
      <c r="F84" s="10">
        <f t="shared" si="6"/>
        <v>73.947212219000008</v>
      </c>
      <c r="G84" s="10">
        <f t="shared" si="7"/>
        <v>4.3033514902582493</v>
      </c>
      <c r="H84" s="40">
        <f>SQRT(((1/F84)*M$20)^2+(-(1/F84)*M$19)^2)</f>
        <v>1.4230718686142525E-4</v>
      </c>
      <c r="L84" s="6">
        <f t="shared" si="3"/>
        <v>22.965224473416587</v>
      </c>
      <c r="M84" s="32">
        <f t="shared" si="4"/>
        <v>47.169365493230885</v>
      </c>
    </row>
    <row r="85" spans="2:13" ht="15" customHeight="1" x14ac:dyDescent="0.3">
      <c r="B85" s="10">
        <v>13.333333014999999</v>
      </c>
      <c r="C85" s="11">
        <f t="shared" si="5"/>
        <v>799.99998089999997</v>
      </c>
      <c r="D85" s="10">
        <v>98.176033020000006</v>
      </c>
      <c r="E85" s="10">
        <v>24.155895232999999</v>
      </c>
      <c r="F85" s="10">
        <f t="shared" si="6"/>
        <v>74.02013778700001</v>
      </c>
      <c r="G85" s="10">
        <f t="shared" si="7"/>
        <v>4.3043371884396606</v>
      </c>
      <c r="H85" s="40">
        <f>SQRT(((1/F85)*M$20)^2+(-(1/F85)*M$19)^2)</f>
        <v>1.4216698403632087E-4</v>
      </c>
      <c r="L85" s="6">
        <f t="shared" si="3"/>
        <v>22.807775666992853</v>
      </c>
      <c r="M85" s="32">
        <f t="shared" si="4"/>
        <v>47.011916686807147</v>
      </c>
    </row>
    <row r="86" spans="2:13" ht="15" customHeight="1" x14ac:dyDescent="0.3">
      <c r="B86" s="10">
        <v>13.5</v>
      </c>
      <c r="C86" s="11">
        <f t="shared" si="5"/>
        <v>810</v>
      </c>
      <c r="D86" s="10">
        <v>98.248962402000004</v>
      </c>
      <c r="E86" s="10">
        <v>24.155895232999999</v>
      </c>
      <c r="F86" s="10">
        <f t="shared" si="6"/>
        <v>74.093067169000008</v>
      </c>
      <c r="G86" s="10">
        <f t="shared" si="7"/>
        <v>4.3053219674526524</v>
      </c>
      <c r="H86" s="40">
        <f>SQRT(((1/F86)*M$20)^2+(-(1/F86)*M$19)^2)</f>
        <v>1.4202704988751689E-4</v>
      </c>
      <c r="L86" s="6">
        <f t="shared" si="3"/>
        <v>22.651406324289265</v>
      </c>
      <c r="M86" s="32">
        <f t="shared" si="4"/>
        <v>46.855547344103556</v>
      </c>
    </row>
    <row r="87" spans="2:13" ht="15" customHeight="1" x14ac:dyDescent="0.3">
      <c r="B87" s="10">
        <v>13.666666031</v>
      </c>
      <c r="C87" s="11">
        <f t="shared" si="5"/>
        <v>819.99996185999998</v>
      </c>
      <c r="D87" s="10">
        <v>98.030181885000005</v>
      </c>
      <c r="E87" s="10">
        <v>24.228820801000001</v>
      </c>
      <c r="F87" s="10">
        <f t="shared" si="6"/>
        <v>73.801361084000007</v>
      </c>
      <c r="G87" s="10">
        <f t="shared" si="7"/>
        <v>4.3013771743089881</v>
      </c>
      <c r="H87" s="40">
        <f>SQRT(((1/F87)*M$20)^2+(-(1/F87)*M$19)^2)</f>
        <v>1.4258842374401839E-4</v>
      </c>
      <c r="I87" s="16"/>
      <c r="L87" s="6">
        <f t="shared" si="3"/>
        <v>22.496112586124713</v>
      </c>
      <c r="M87" s="32">
        <f t="shared" si="4"/>
        <v>46.700253605939011</v>
      </c>
    </row>
    <row r="88" spans="2:13" ht="15" customHeight="1" x14ac:dyDescent="0.3">
      <c r="B88" s="10">
        <v>13.833333014999999</v>
      </c>
      <c r="C88" s="11">
        <f t="shared" si="5"/>
        <v>829.99998089999997</v>
      </c>
      <c r="D88" s="10">
        <v>98.103111267000003</v>
      </c>
      <c r="E88" s="10">
        <v>23.937116623000001</v>
      </c>
      <c r="F88" s="10">
        <f t="shared" si="6"/>
        <v>74.165994643999994</v>
      </c>
      <c r="G88" s="10">
        <f t="shared" si="7"/>
        <v>4.3063057519173586</v>
      </c>
      <c r="H88" s="40">
        <f>SQRT(((1/F88)*M$20)^2+(-(1/F88)*M$19)^2)</f>
        <v>1.4188739458888966E-4</v>
      </c>
      <c r="I88" s="16"/>
      <c r="L88" s="6">
        <f t="shared" si="3"/>
        <v>22.341879995019006</v>
      </c>
      <c r="M88" s="32">
        <f t="shared" si="4"/>
        <v>46.5460210148333</v>
      </c>
    </row>
    <row r="89" spans="2:13" ht="15" customHeight="1" x14ac:dyDescent="0.3">
      <c r="B89" s="10">
        <v>14</v>
      </c>
      <c r="C89" s="11">
        <f t="shared" si="5"/>
        <v>840</v>
      </c>
      <c r="D89" s="10">
        <v>97.957260132000002</v>
      </c>
      <c r="E89" s="10">
        <v>24.228820801000001</v>
      </c>
      <c r="F89" s="10">
        <f t="shared" si="6"/>
        <v>73.728439331000004</v>
      </c>
      <c r="G89" s="10">
        <f t="shared" si="7"/>
        <v>4.3003886044236692</v>
      </c>
      <c r="H89" s="40">
        <f>SQRT(((1/F89)*M$20)^2+(-(1/F89)*M$19)^2)</f>
        <v>1.427294520624159E-4</v>
      </c>
      <c r="I89" s="16"/>
      <c r="L89" s="6">
        <f t="shared" si="3"/>
        <v>22.188704817369416</v>
      </c>
      <c r="M89" s="32">
        <f t="shared" si="4"/>
        <v>46.392845837183714</v>
      </c>
    </row>
    <row r="90" spans="2:13" ht="15" customHeight="1" x14ac:dyDescent="0.3">
      <c r="B90" s="10">
        <v>14.166666031</v>
      </c>
      <c r="C90" s="11">
        <f t="shared" si="5"/>
        <v>849.99996185999998</v>
      </c>
      <c r="D90" s="10">
        <v>98.103111267000003</v>
      </c>
      <c r="E90" s="10">
        <v>24.228820801000001</v>
      </c>
      <c r="F90" s="10">
        <f t="shared" si="6"/>
        <v>73.874290466000005</v>
      </c>
      <c r="G90" s="10">
        <f t="shared" si="7"/>
        <v>4.3023648711589884</v>
      </c>
      <c r="H90" s="40">
        <f>SQRT(((1/F90)*M$20)^2+(-(1/F90)*M$19)^2)</f>
        <v>1.4244765913486401E-4</v>
      </c>
      <c r="I90" s="16"/>
      <c r="L90" s="6">
        <f t="shared" si="3"/>
        <v>22.036583272826554</v>
      </c>
      <c r="M90" s="32">
        <f t="shared" si="4"/>
        <v>46.240724292640849</v>
      </c>
    </row>
    <row r="91" spans="2:13" ht="15" customHeight="1" x14ac:dyDescent="0.3">
      <c r="B91" s="10">
        <v>14.333333014999999</v>
      </c>
      <c r="C91" s="11">
        <f t="shared" si="5"/>
        <v>859.99998089999997</v>
      </c>
      <c r="D91" s="10">
        <v>98.321891785000005</v>
      </c>
      <c r="E91" s="10">
        <v>24.228820801000001</v>
      </c>
      <c r="F91" s="10">
        <f t="shared" si="6"/>
        <v>74.093070984000008</v>
      </c>
      <c r="G91" s="10">
        <f t="shared" si="7"/>
        <v>4.3053220189419488</v>
      </c>
      <c r="H91" s="40">
        <f>SQRT(((1/F91)*M$20)^2+(-(1/F91)*M$19)^2)</f>
        <v>1.420270425746442E-4</v>
      </c>
      <c r="I91" s="16"/>
      <c r="L91" s="6">
        <f t="shared" si="3"/>
        <v>21.885501199233925</v>
      </c>
      <c r="M91" s="32">
        <f t="shared" si="4"/>
        <v>46.089642219048216</v>
      </c>
    </row>
    <row r="92" spans="2:13" ht="15" customHeight="1" x14ac:dyDescent="0.3">
      <c r="B92" s="10">
        <v>14.5</v>
      </c>
      <c r="C92" s="11">
        <f t="shared" si="5"/>
        <v>870</v>
      </c>
      <c r="D92" s="10">
        <v>97.884330750000004</v>
      </c>
      <c r="E92" s="10">
        <v>24.155895232999999</v>
      </c>
      <c r="F92" s="10">
        <f t="shared" si="6"/>
        <v>73.728435517000008</v>
      </c>
      <c r="G92" s="10">
        <f t="shared" si="7"/>
        <v>4.3003885526932901</v>
      </c>
      <c r="H92" s="40">
        <f>SQRT(((1/F92)*M$20)^2+(-(1/F92)*M$19)^2)</f>
        <v>1.427294594458647E-4</v>
      </c>
      <c r="I92" s="16"/>
      <c r="L92" s="6">
        <f t="shared" si="3"/>
        <v>21.735454939255352</v>
      </c>
      <c r="M92" s="32">
        <f t="shared" si="4"/>
        <v>45.939595959069649</v>
      </c>
    </row>
    <row r="93" spans="2:13" ht="15" customHeight="1" x14ac:dyDescent="0.3">
      <c r="B93" s="10">
        <v>14.666666031</v>
      </c>
      <c r="C93" s="11">
        <f t="shared" si="5"/>
        <v>879.99996185999998</v>
      </c>
      <c r="D93" s="10">
        <v>98.176033020000006</v>
      </c>
      <c r="E93" s="10">
        <v>24.228820801000001</v>
      </c>
      <c r="F93" s="10">
        <f t="shared" si="6"/>
        <v>73.947212219000008</v>
      </c>
      <c r="G93" s="10">
        <f t="shared" si="7"/>
        <v>4.3033514902582493</v>
      </c>
      <c r="H93" s="40">
        <f>SQRT(((1/F93)*M$20)^2+(-(1/F93)*M$19)^2)</f>
        <v>1.4230718686142525E-4</v>
      </c>
      <c r="I93" s="16"/>
      <c r="L93" s="6">
        <f t="shared" si="3"/>
        <v>21.586440789762801</v>
      </c>
      <c r="M93" s="32">
        <f t="shared" si="4"/>
        <v>45.790581809577091</v>
      </c>
    </row>
    <row r="94" spans="2:13" ht="15" customHeight="1" x14ac:dyDescent="0.3">
      <c r="B94" s="10">
        <v>14.833333014999999</v>
      </c>
      <c r="C94" s="11">
        <f t="shared" si="5"/>
        <v>889.99998089999997</v>
      </c>
      <c r="D94" s="10">
        <v>98.248962402000004</v>
      </c>
      <c r="E94" s="10">
        <v>24.082967757999999</v>
      </c>
      <c r="F94" s="10">
        <f t="shared" si="6"/>
        <v>74.165994644000008</v>
      </c>
      <c r="G94" s="10">
        <f t="shared" si="7"/>
        <v>4.3063057519173595</v>
      </c>
      <c r="H94" s="40">
        <f>SQRT(((1/F94)*M$20)^2+(-(1/F94)*M$19)^2)</f>
        <v>1.418873945888896E-4</v>
      </c>
      <c r="I94" s="16"/>
      <c r="L94" s="6">
        <f t="shared" si="3"/>
        <v>21.438444877890952</v>
      </c>
      <c r="M94" s="32">
        <f t="shared" si="4"/>
        <v>45.642585897705246</v>
      </c>
    </row>
    <row r="95" spans="2:13" ht="15" customHeight="1" x14ac:dyDescent="0.3">
      <c r="B95" s="10">
        <v>15</v>
      </c>
      <c r="C95" s="11">
        <f t="shared" si="5"/>
        <v>900</v>
      </c>
      <c r="D95" s="10">
        <v>99.853340149000005</v>
      </c>
      <c r="E95" s="10">
        <v>24.082967757999999</v>
      </c>
      <c r="F95" s="10">
        <f t="shared" si="6"/>
        <v>75.770372391000009</v>
      </c>
      <c r="G95" s="10">
        <f t="shared" si="7"/>
        <v>4.327707350686385</v>
      </c>
      <c r="H95" s="40">
        <f>SQRT(((1/F95)*M$20)^2+(-(1/F95)*M$19)^2)</f>
        <v>1.3888304115528734E-4</v>
      </c>
      <c r="I95" s="16"/>
      <c r="L95" s="6">
        <f t="shared" si="3"/>
        <v>21.291463621012223</v>
      </c>
      <c r="M95" s="32">
        <f t="shared" si="4"/>
        <v>45.495604640826514</v>
      </c>
    </row>
    <row r="96" spans="2:13" ht="15" customHeight="1" x14ac:dyDescent="0.3">
      <c r="B96" s="10">
        <v>15.166666031</v>
      </c>
      <c r="C96" s="11">
        <f t="shared" si="5"/>
        <v>909.99996185999998</v>
      </c>
      <c r="D96" s="10">
        <v>98.467742920000006</v>
      </c>
      <c r="E96" s="10">
        <v>24.082967757999999</v>
      </c>
      <c r="F96" s="10">
        <f t="shared" si="6"/>
        <v>74.384775162000011</v>
      </c>
      <c r="G96" s="10">
        <f t="shared" si="7"/>
        <v>4.3092512859791094</v>
      </c>
      <c r="H96" s="40">
        <f>SQRT(((1/F96)*M$20)^2+(-(1/F96)*M$19)^2)</f>
        <v>1.4147007535093771E-4</v>
      </c>
      <c r="I96" s="16"/>
      <c r="L96" s="6">
        <f t="shared" si="3"/>
        <v>21.145493391642578</v>
      </c>
      <c r="M96" s="32">
        <f t="shared" si="4"/>
        <v>45.349634411456876</v>
      </c>
    </row>
    <row r="97" spans="2:13" ht="15" customHeight="1" x14ac:dyDescent="0.3">
      <c r="B97" s="10">
        <v>15.333333014999999</v>
      </c>
      <c r="C97" s="11">
        <f t="shared" si="5"/>
        <v>919.99998089999997</v>
      </c>
      <c r="D97" s="10">
        <v>97.446777343999997</v>
      </c>
      <c r="E97" s="10">
        <v>24.155895232999999</v>
      </c>
      <c r="F97" s="10">
        <f t="shared" si="6"/>
        <v>73.290882111000002</v>
      </c>
      <c r="G97" s="10">
        <f t="shared" si="7"/>
        <v>4.2944362097638136</v>
      </c>
      <c r="H97" s="40">
        <f>SQRT(((1/F97)*M$20)^2+(-(1/F97)*M$19)^2)</f>
        <v>1.4358156763883873E-4</v>
      </c>
      <c r="I97" s="16"/>
      <c r="L97" s="6">
        <f t="shared" si="3"/>
        <v>21.000520600298476</v>
      </c>
      <c r="M97" s="32">
        <f t="shared" si="4"/>
        <v>45.204661620112773</v>
      </c>
    </row>
    <row r="98" spans="2:13" ht="15" customHeight="1" x14ac:dyDescent="0.3">
      <c r="B98" s="10">
        <v>15.5</v>
      </c>
      <c r="C98" s="11">
        <f t="shared" si="5"/>
        <v>930</v>
      </c>
      <c r="D98" s="10">
        <v>96.134101868000002</v>
      </c>
      <c r="E98" s="10">
        <v>24.082967757999999</v>
      </c>
      <c r="F98" s="10">
        <f t="shared" si="6"/>
        <v>72.051134110000007</v>
      </c>
      <c r="G98" s="10">
        <f t="shared" si="7"/>
        <v>4.2773760629184574</v>
      </c>
      <c r="H98" s="40">
        <f>SQRT(((1/F98)*M$20)^2+(-(1/F98)*M$19)^2)</f>
        <v>1.4605210420511866E-4</v>
      </c>
      <c r="I98" s="16"/>
      <c r="L98" s="6">
        <f t="shared" si="3"/>
        <v>20.856541737534837</v>
      </c>
      <c r="M98" s="32">
        <f t="shared" si="4"/>
        <v>45.060682757349127</v>
      </c>
    </row>
    <row r="99" spans="2:13" ht="15" customHeight="1" x14ac:dyDescent="0.3">
      <c r="B99" s="10">
        <v>15.666666031</v>
      </c>
      <c r="C99" s="11">
        <f t="shared" si="5"/>
        <v>939.99996185999998</v>
      </c>
      <c r="D99" s="10">
        <v>96.061172485</v>
      </c>
      <c r="E99" s="10">
        <v>24.228820801000001</v>
      </c>
      <c r="F99" s="10">
        <f t="shared" si="6"/>
        <v>71.832351684000002</v>
      </c>
      <c r="G99" s="10">
        <f t="shared" si="7"/>
        <v>4.2743349551303451</v>
      </c>
      <c r="H99" s="40">
        <f>SQRT(((1/F99)*M$20)^2+(-(1/F99)*M$19)^2)</f>
        <v>1.4649694045134058E-4</v>
      </c>
      <c r="I99" s="16"/>
      <c r="L99" s="6">
        <f t="shared" si="3"/>
        <v>20.713553249966466</v>
      </c>
      <c r="M99" s="32">
        <f t="shared" si="4"/>
        <v>44.91769426978076</v>
      </c>
    </row>
    <row r="100" spans="2:13" ht="15" customHeight="1" x14ac:dyDescent="0.3">
      <c r="B100" s="10">
        <v>15.833333014999999</v>
      </c>
      <c r="C100" s="11">
        <f t="shared" si="5"/>
        <v>949.99998089999997</v>
      </c>
      <c r="D100" s="10">
        <v>96.717514038000004</v>
      </c>
      <c r="E100" s="10">
        <v>24.082967757999999</v>
      </c>
      <c r="F100" s="10">
        <f t="shared" si="6"/>
        <v>72.634546280000009</v>
      </c>
      <c r="G100" s="10">
        <f t="shared" si="7"/>
        <v>4.2854406527299949</v>
      </c>
      <c r="H100" s="40">
        <f>SQRT(((1/F100)*M$20)^2+(-(1/F100)*M$19)^2)</f>
        <v>1.4487899059167496E-4</v>
      </c>
      <c r="I100" s="16"/>
      <c r="L100" s="6">
        <f t="shared" si="3"/>
        <v>20.57154182570293</v>
      </c>
      <c r="M100" s="32">
        <f t="shared" si="4"/>
        <v>44.775682845517224</v>
      </c>
    </row>
    <row r="101" spans="2:13" ht="15" customHeight="1" x14ac:dyDescent="0.3">
      <c r="B101" s="10">
        <v>15.999999045999999</v>
      </c>
      <c r="C101" s="11">
        <f t="shared" si="5"/>
        <v>959.99994275999995</v>
      </c>
      <c r="D101" s="10">
        <v>97.155067443999997</v>
      </c>
      <c r="E101" s="10">
        <v>24.228820801000001</v>
      </c>
      <c r="F101" s="10">
        <f t="shared" si="6"/>
        <v>72.926246642999999</v>
      </c>
      <c r="G101" s="10">
        <f t="shared" si="7"/>
        <v>4.2894486104722569</v>
      </c>
      <c r="H101" s="40">
        <f>SQRT(((1/F101)*M$20)^2+(-(1/F101)*M$19)^2)</f>
        <v>1.442994838147316E-4</v>
      </c>
      <c r="I101" s="16"/>
      <c r="L101" s="6">
        <f t="shared" si="3"/>
        <v>20.430504026986775</v>
      </c>
      <c r="M101" s="32">
        <f t="shared" si="4"/>
        <v>44.634645046801069</v>
      </c>
    </row>
    <row r="102" spans="2:13" ht="15" customHeight="1" x14ac:dyDescent="0.3">
      <c r="B102" s="10">
        <v>16.166666030999998</v>
      </c>
      <c r="C102" s="11">
        <f t="shared" si="5"/>
        <v>969.99996185999987</v>
      </c>
      <c r="D102" s="10">
        <v>97.300918578999998</v>
      </c>
      <c r="E102" s="10">
        <v>24.228820801000001</v>
      </c>
      <c r="F102" s="10">
        <f t="shared" si="6"/>
        <v>73.072097778</v>
      </c>
      <c r="G102" s="10">
        <f t="shared" si="7"/>
        <v>4.2914465945466311</v>
      </c>
      <c r="H102" s="40">
        <f>SQRT(((1/F102)*M$20)^2+(-(1/F102)*M$19)^2)</f>
        <v>1.440114635698738E-4</v>
      </c>
      <c r="I102" s="16"/>
      <c r="L102" s="6">
        <f t="shared" si="3"/>
        <v>20.290436373018</v>
      </c>
      <c r="M102" s="32">
        <f t="shared" si="4"/>
        <v>44.494577392832298</v>
      </c>
    </row>
    <row r="103" spans="2:13" ht="15" customHeight="1" x14ac:dyDescent="0.3">
      <c r="B103" s="10">
        <v>16.333332062</v>
      </c>
      <c r="C103" s="11">
        <f t="shared" si="5"/>
        <v>979.99992371999997</v>
      </c>
      <c r="D103" s="10">
        <v>98.321891785000005</v>
      </c>
      <c r="E103" s="10">
        <v>24.155895232999999</v>
      </c>
      <c r="F103" s="10">
        <f t="shared" si="6"/>
        <v>74.16599655200001</v>
      </c>
      <c r="G103" s="10">
        <f t="shared" si="7"/>
        <v>4.306305777643435</v>
      </c>
      <c r="H103" s="40">
        <f>SQRT(((1/F103)*M$20)^2+(-(1/F103)*M$19)^2)</f>
        <v>1.4188739093868384E-4</v>
      </c>
      <c r="I103" s="16"/>
      <c r="L103" s="6">
        <f t="shared" si="3"/>
        <v>20.151325823828881</v>
      </c>
      <c r="M103" s="32">
        <f t="shared" si="4"/>
        <v>44.355466843643171</v>
      </c>
    </row>
    <row r="104" spans="2:13" ht="15" customHeight="1" x14ac:dyDescent="0.3">
      <c r="B104" s="10">
        <v>16.499998092999999</v>
      </c>
      <c r="C104" s="11">
        <f t="shared" si="5"/>
        <v>989.99988557999995</v>
      </c>
      <c r="D104" s="10">
        <v>98.905296325999998</v>
      </c>
      <c r="E104" s="10">
        <v>24.374673843</v>
      </c>
      <c r="F104" s="10">
        <f t="shared" si="6"/>
        <v>74.530622483000002</v>
      </c>
      <c r="G104" s="10">
        <f t="shared" si="7"/>
        <v>4.3112100809719669</v>
      </c>
      <c r="H104" s="40">
        <f>SQRT(((1/F104)*M$20)^2+(-(1/F104)*M$19)^2)</f>
        <v>1.4119323570027856E-4</v>
      </c>
      <c r="I104" s="16"/>
      <c r="L104" s="6">
        <f t="shared" si="3"/>
        <v>20.013169011885225</v>
      </c>
      <c r="M104" s="32">
        <f t="shared" si="4"/>
        <v>44.217310031699519</v>
      </c>
    </row>
    <row r="105" spans="2:13" ht="15" customHeight="1" x14ac:dyDescent="0.3">
      <c r="B105" s="10">
        <v>16.666666030999998</v>
      </c>
      <c r="C105" s="11">
        <f t="shared" si="5"/>
        <v>999.99996185999987</v>
      </c>
      <c r="D105" s="10">
        <v>98.321891785000005</v>
      </c>
      <c r="E105" s="10">
        <v>23.718338013</v>
      </c>
      <c r="F105" s="10">
        <f t="shared" si="6"/>
        <v>74.603553771999998</v>
      </c>
      <c r="G105" s="10">
        <f t="shared" si="7"/>
        <v>4.312188143769446</v>
      </c>
      <c r="H105" s="40">
        <f>SQRT(((1/F105)*M$20)^2+(-(1/F105)*M$19)^2)</f>
        <v>1.410552073603798E-4</v>
      </c>
      <c r="I105" s="16"/>
      <c r="L105" s="6">
        <f t="shared" si="3"/>
        <v>19.875962527489509</v>
      </c>
      <c r="M105" s="32">
        <f t="shared" si="4"/>
        <v>44.080103547303807</v>
      </c>
    </row>
    <row r="106" spans="2:13" ht="15" customHeight="1" x14ac:dyDescent="0.3">
      <c r="B106" s="10">
        <v>16.833332062</v>
      </c>
      <c r="C106" s="11">
        <f t="shared" si="5"/>
        <v>1009.99992372</v>
      </c>
      <c r="D106" s="10">
        <v>100.655525208</v>
      </c>
      <c r="E106" s="10">
        <v>24.082967757999999</v>
      </c>
      <c r="F106" s="10">
        <f t="shared" si="6"/>
        <v>76.572557450000005</v>
      </c>
      <c r="G106" s="10">
        <f t="shared" si="7"/>
        <v>4.3382387547239789</v>
      </c>
      <c r="H106" s="40">
        <f>SQRT(((1/F106)*M$20)^2+(-(1/F106)*M$19)^2)</f>
        <v>1.3742808256080654E-4</v>
      </c>
      <c r="I106" s="16"/>
      <c r="L106" s="6">
        <f t="shared" si="3"/>
        <v>19.739693597042137</v>
      </c>
      <c r="M106" s="32">
        <f t="shared" si="4"/>
        <v>43.943834616856435</v>
      </c>
    </row>
    <row r="107" spans="2:13" ht="15" customHeight="1" x14ac:dyDescent="0.3">
      <c r="B107" s="10">
        <v>16.999998092999999</v>
      </c>
      <c r="C107" s="11">
        <f t="shared" si="5"/>
        <v>1019.99988558</v>
      </c>
      <c r="D107" s="10">
        <v>98.832374572999996</v>
      </c>
      <c r="E107" s="10">
        <v>24.155895232999999</v>
      </c>
      <c r="F107" s="10">
        <f t="shared" si="6"/>
        <v>74.67647934</v>
      </c>
      <c r="G107" s="10">
        <f t="shared" si="7"/>
        <v>4.3131651742842569</v>
      </c>
      <c r="H107" s="40">
        <f>SQRT(((1/F107)*M$20)^2+(-(1/F107)*M$19)^2)</f>
        <v>1.4091745942144333E-4</v>
      </c>
      <c r="I107" s="16"/>
      <c r="L107" s="6">
        <f t="shared" si="3"/>
        <v>19.604358921797743</v>
      </c>
      <c r="M107" s="32">
        <f t="shared" si="4"/>
        <v>43.808499941612041</v>
      </c>
    </row>
    <row r="108" spans="2:13" ht="15" customHeight="1" x14ac:dyDescent="0.3">
      <c r="B108" s="10">
        <v>17.166666030999998</v>
      </c>
      <c r="C108" s="11">
        <f t="shared" si="5"/>
        <v>1029.99996186</v>
      </c>
      <c r="D108" s="10">
        <v>99.051147460999999</v>
      </c>
      <c r="E108" s="10">
        <v>24.228820801000001</v>
      </c>
      <c r="F108" s="10">
        <f t="shared" si="6"/>
        <v>74.822326660000002</v>
      </c>
      <c r="G108" s="10">
        <f t="shared" si="7"/>
        <v>4.3151163252020766</v>
      </c>
      <c r="H108" s="40">
        <f>SQRT(((1/F108)*M$20)^2+(-(1/F108)*M$19)^2)</f>
        <v>1.40642776252458E-4</v>
      </c>
      <c r="I108" s="16"/>
      <c r="L108" s="6">
        <f t="shared" si="3"/>
        <v>19.46995516170886</v>
      </c>
      <c r="M108" s="32">
        <f t="shared" si="4"/>
        <v>43.674096181523154</v>
      </c>
    </row>
    <row r="109" spans="2:13" ht="15" customHeight="1" x14ac:dyDescent="0.3">
      <c r="B109" s="10">
        <v>17.333332062</v>
      </c>
      <c r="C109" s="11">
        <f t="shared" si="5"/>
        <v>1039.99992372</v>
      </c>
      <c r="D109" s="10">
        <v>98.686523437999995</v>
      </c>
      <c r="E109" s="10">
        <v>24.228820801000001</v>
      </c>
      <c r="F109" s="10">
        <f t="shared" si="6"/>
        <v>74.457702636999997</v>
      </c>
      <c r="G109" s="10">
        <f t="shared" si="7"/>
        <v>4.3102312143156194</v>
      </c>
      <c r="H109" s="40">
        <f>SQRT(((1/F109)*M$20)^2+(-(1/F109)*M$19)^2)</f>
        <v>1.4133151271714683E-4</v>
      </c>
      <c r="I109" s="16"/>
      <c r="L109" s="6">
        <f t="shared" si="3"/>
        <v>19.336469804102922</v>
      </c>
      <c r="M109" s="32">
        <f t="shared" si="4"/>
        <v>43.54061082391722</v>
      </c>
    </row>
    <row r="110" spans="2:13" ht="15" customHeight="1" x14ac:dyDescent="0.3">
      <c r="B110" s="10">
        <v>17.499998092999999</v>
      </c>
      <c r="C110" s="11">
        <f t="shared" si="5"/>
        <v>1049.99988558</v>
      </c>
      <c r="D110" s="10">
        <v>99.269927979000002</v>
      </c>
      <c r="E110" s="10">
        <v>24.155895232999999</v>
      </c>
      <c r="F110" s="10">
        <f t="shared" si="6"/>
        <v>75.114032746000007</v>
      </c>
      <c r="G110" s="10">
        <f t="shared" si="7"/>
        <v>4.3190073954561736</v>
      </c>
      <c r="H110" s="40">
        <f>SQRT(((1/F110)*M$20)^2+(-(1/F110)*M$19)^2)</f>
        <v>1.4009658864562945E-4</v>
      </c>
      <c r="I110" s="16"/>
      <c r="L110" s="6">
        <f t="shared" si="3"/>
        <v>19.20389961761818</v>
      </c>
      <c r="M110" s="32">
        <f t="shared" si="4"/>
        <v>43.408040637432478</v>
      </c>
    </row>
    <row r="111" spans="2:13" ht="15" customHeight="1" x14ac:dyDescent="0.3">
      <c r="B111" s="10">
        <v>17.666666030999998</v>
      </c>
      <c r="C111" s="11">
        <f t="shared" si="5"/>
        <v>1059.99996186</v>
      </c>
      <c r="D111" s="10">
        <v>99.269927979000002</v>
      </c>
      <c r="E111" s="10">
        <v>24.155895232999999</v>
      </c>
      <c r="F111" s="10">
        <f t="shared" si="6"/>
        <v>75.114032746000007</v>
      </c>
      <c r="G111" s="10">
        <f t="shared" si="7"/>
        <v>4.3190073954561736</v>
      </c>
      <c r="H111" s="40">
        <f>SQRT(((1/F111)*M$20)^2+(-(1/F111)*M$19)^2)</f>
        <v>1.4009658864562945E-4</v>
      </c>
      <c r="I111" s="16"/>
      <c r="L111" s="6">
        <f t="shared" si="3"/>
        <v>19.072241330434537</v>
      </c>
      <c r="M111" s="32">
        <f t="shared" si="4"/>
        <v>43.276382350248831</v>
      </c>
    </row>
    <row r="112" spans="2:13" ht="15" customHeight="1" x14ac:dyDescent="0.3">
      <c r="B112" s="10">
        <v>17.833332062</v>
      </c>
      <c r="C112" s="11">
        <f t="shared" si="5"/>
        <v>1069.99992372</v>
      </c>
      <c r="D112" s="10">
        <v>99.780410767000006</v>
      </c>
      <c r="E112" s="10">
        <v>24.228820801000001</v>
      </c>
      <c r="F112" s="10">
        <f t="shared" si="6"/>
        <v>75.551589966000009</v>
      </c>
      <c r="G112" s="10">
        <f t="shared" si="7"/>
        <v>4.3248157337123905</v>
      </c>
      <c r="H112" s="40">
        <f>SQRT(((1/F112)*M$20)^2+(-(1/F112)*M$19)^2)</f>
        <v>1.3928521890626522E-4</v>
      </c>
      <c r="I112" s="16"/>
      <c r="L112" s="6">
        <f t="shared" ref="L112:L175" si="8">EXP(K320)</f>
        <v>18.941482685476448</v>
      </c>
      <c r="M112" s="32">
        <f t="shared" ref="M112:M148" si="9">L112+M$18</f>
        <v>43.145623705290745</v>
      </c>
    </row>
    <row r="113" spans="2:13" ht="15" customHeight="1" x14ac:dyDescent="0.3">
      <c r="B113" s="10">
        <v>17.999998092999999</v>
      </c>
      <c r="C113" s="11">
        <f t="shared" si="5"/>
        <v>1079.99988558</v>
      </c>
      <c r="D113" s="10">
        <v>99.488708496000001</v>
      </c>
      <c r="E113" s="10">
        <v>24.082967757999999</v>
      </c>
      <c r="F113" s="10">
        <f t="shared" si="6"/>
        <v>75.405740738000006</v>
      </c>
      <c r="G113" s="10">
        <f t="shared" si="7"/>
        <v>4.3228834092243815</v>
      </c>
      <c r="H113" s="40">
        <f>SQRT(((1/F113)*M$20)^2+(-(1/F113)*M$19)^2)</f>
        <v>1.3955462335015064E-4</v>
      </c>
      <c r="I113" s="16"/>
      <c r="L113" s="6">
        <f t="shared" si="8"/>
        <v>18.811620517389368</v>
      </c>
      <c r="M113" s="32">
        <f t="shared" si="9"/>
        <v>43.015761537203659</v>
      </c>
    </row>
    <row r="114" spans="2:13" ht="15" customHeight="1" x14ac:dyDescent="0.3">
      <c r="B114" s="10">
        <v>18.166666030999998</v>
      </c>
      <c r="C114" s="11">
        <f t="shared" si="5"/>
        <v>1089.99996186</v>
      </c>
      <c r="D114" s="10">
        <v>99.780410767000006</v>
      </c>
      <c r="E114" s="10">
        <v>23.280778885</v>
      </c>
      <c r="F114" s="10">
        <f t="shared" si="6"/>
        <v>76.499631882000003</v>
      </c>
      <c r="G114" s="10">
        <f t="shared" si="7"/>
        <v>4.3372859288209122</v>
      </c>
      <c r="H114" s="40">
        <f>SQRT(((1/F114)*M$20)^2+(-(1/F114)*M$19)^2)</f>
        <v>1.3755909000140909E-4</v>
      </c>
      <c r="I114" s="16"/>
      <c r="L114" s="6">
        <f t="shared" si="8"/>
        <v>18.682651621186849</v>
      </c>
      <c r="M114" s="32">
        <f t="shared" si="9"/>
        <v>42.886792641001144</v>
      </c>
    </row>
    <row r="115" spans="2:13" ht="15" customHeight="1" x14ac:dyDescent="0.3">
      <c r="B115" s="10">
        <v>18.333332062</v>
      </c>
      <c r="C115" s="11">
        <f t="shared" si="5"/>
        <v>1099.99992372</v>
      </c>
      <c r="D115" s="10">
        <v>99.488708496000001</v>
      </c>
      <c r="E115" s="10">
        <v>24.155895232999999</v>
      </c>
      <c r="F115" s="10">
        <f t="shared" si="6"/>
        <v>75.332813263000006</v>
      </c>
      <c r="G115" s="10">
        <f t="shared" si="7"/>
        <v>4.3219158069918509</v>
      </c>
      <c r="H115" s="40">
        <f>SQRT(((1/F115)*M$20)^2+(-(1/F115)*M$19)^2)</f>
        <v>1.39689722065633E-4</v>
      </c>
      <c r="I115" s="16"/>
      <c r="L115" s="6">
        <f t="shared" si="8"/>
        <v>18.554563990169296</v>
      </c>
      <c r="M115" s="32">
        <f t="shared" si="9"/>
        <v>42.758705009983586</v>
      </c>
    </row>
    <row r="116" spans="2:13" ht="15" customHeight="1" x14ac:dyDescent="0.3">
      <c r="B116" s="10">
        <v>18.499998092999999</v>
      </c>
      <c r="C116" s="11">
        <f t="shared" si="5"/>
        <v>1109.99988558</v>
      </c>
      <c r="D116" s="10">
        <v>99.853340149000005</v>
      </c>
      <c r="E116" s="10">
        <v>24.228820801000001</v>
      </c>
      <c r="F116" s="10">
        <f t="shared" si="6"/>
        <v>75.624519348000007</v>
      </c>
      <c r="G116" s="10">
        <f t="shared" si="7"/>
        <v>4.3257805606018822</v>
      </c>
      <c r="H116" s="40">
        <f>SQRT(((1/F116)*M$20)^2+(-(1/F116)*M$19)^2)</f>
        <v>1.3915089759058418E-4</v>
      </c>
      <c r="I116" s="16"/>
      <c r="L116" s="6">
        <f t="shared" si="8"/>
        <v>18.427354523641039</v>
      </c>
      <c r="M116" s="32">
        <f t="shared" si="9"/>
        <v>42.63149554345533</v>
      </c>
    </row>
    <row r="117" spans="2:13" ht="15" customHeight="1" x14ac:dyDescent="0.3">
      <c r="B117" s="10">
        <v>18.666666030999998</v>
      </c>
      <c r="C117" s="11">
        <f t="shared" si="5"/>
        <v>1119.99996186</v>
      </c>
      <c r="D117" s="10">
        <v>100.21797180199999</v>
      </c>
      <c r="E117" s="10">
        <v>24.228820801000001</v>
      </c>
      <c r="F117" s="10">
        <f t="shared" si="6"/>
        <v>75.989151000999996</v>
      </c>
      <c r="G117" s="10">
        <f t="shared" si="7"/>
        <v>4.3305905801097397</v>
      </c>
      <c r="H117" s="40">
        <f>SQRT(((1/F117)*M$20)^2+(-(1/F117)*M$19)^2)</f>
        <v>1.3848318619841165E-4</v>
      </c>
      <c r="I117" s="16"/>
      <c r="L117" s="6">
        <f t="shared" si="8"/>
        <v>18.301020082084047</v>
      </c>
      <c r="M117" s="32">
        <f t="shared" si="9"/>
        <v>42.505161101898338</v>
      </c>
    </row>
    <row r="118" spans="2:13" ht="15" customHeight="1" x14ac:dyDescent="0.3">
      <c r="B118" s="10">
        <v>18.833332062</v>
      </c>
      <c r="C118" s="11">
        <f t="shared" si="5"/>
        <v>1129.99992372</v>
      </c>
      <c r="D118" s="10">
        <v>100.21797180199999</v>
      </c>
      <c r="E118" s="10">
        <v>24.228820801000001</v>
      </c>
      <c r="F118" s="10">
        <f t="shared" si="6"/>
        <v>75.989151000999996</v>
      </c>
      <c r="G118" s="10">
        <f t="shared" si="7"/>
        <v>4.3305905801097397</v>
      </c>
      <c r="H118" s="40">
        <f>SQRT(((1/F118)*M$20)^2+(-(1/F118)*M$19)^2)</f>
        <v>1.3848318619841165E-4</v>
      </c>
      <c r="I118" s="16"/>
      <c r="L118" s="6">
        <f t="shared" si="8"/>
        <v>18.175548904060221</v>
      </c>
      <c r="M118" s="32">
        <f t="shared" si="9"/>
        <v>42.379689923874516</v>
      </c>
    </row>
    <row r="119" spans="2:13" ht="15" customHeight="1" x14ac:dyDescent="0.3">
      <c r="B119" s="10">
        <v>18.999998092999999</v>
      </c>
      <c r="C119" s="11">
        <f t="shared" si="5"/>
        <v>1139.99988558</v>
      </c>
      <c r="D119" s="10">
        <v>100.07212066699999</v>
      </c>
      <c r="E119" s="10">
        <v>24.228820801000001</v>
      </c>
      <c r="F119" s="10">
        <f t="shared" si="6"/>
        <v>75.843299865999995</v>
      </c>
      <c r="G119" s="10">
        <f t="shared" si="7"/>
        <v>4.3286693678915453</v>
      </c>
      <c r="H119" s="40">
        <f>SQRT(((1/F119)*M$20)^2+(-(1/F119)*M$19)^2)</f>
        <v>1.3874949752612473E-4</v>
      </c>
      <c r="I119" s="16"/>
      <c r="L119" s="6">
        <f t="shared" si="8"/>
        <v>18.050937952212003</v>
      </c>
      <c r="M119" s="32">
        <f t="shared" si="9"/>
        <v>42.255078972026297</v>
      </c>
    </row>
    <row r="120" spans="2:13" ht="15" customHeight="1" x14ac:dyDescent="0.3">
      <c r="B120" s="10">
        <v>19.166666030999998</v>
      </c>
      <c r="C120" s="11">
        <f t="shared" si="5"/>
        <v>1149.99996186</v>
      </c>
      <c r="D120" s="10">
        <v>99.780410767000006</v>
      </c>
      <c r="E120" s="10">
        <v>24.228820801000001</v>
      </c>
      <c r="F120" s="10">
        <f t="shared" si="6"/>
        <v>75.551589966000009</v>
      </c>
      <c r="G120" s="10">
        <f t="shared" si="7"/>
        <v>4.3248157337123905</v>
      </c>
      <c r="H120" s="40">
        <f>SQRT(((1/F120)*M$20)^2+(-(1/F120)*M$19)^2)</f>
        <v>1.3928521890626522E-4</v>
      </c>
      <c r="I120" s="16"/>
      <c r="L120" s="6">
        <f t="shared" si="8"/>
        <v>17.927184151152442</v>
      </c>
      <c r="M120" s="32">
        <f t="shared" si="9"/>
        <v>42.131325170966733</v>
      </c>
    </row>
    <row r="121" spans="2:13" ht="15" customHeight="1" x14ac:dyDescent="0.3">
      <c r="B121" s="10">
        <v>19.333332062</v>
      </c>
      <c r="C121" s="11">
        <f t="shared" si="5"/>
        <v>1159.99992372</v>
      </c>
      <c r="D121" s="10">
        <v>100.07212066699999</v>
      </c>
      <c r="E121" s="10">
        <v>24.228820801000001</v>
      </c>
      <c r="F121" s="10">
        <f t="shared" si="6"/>
        <v>75.843299865999995</v>
      </c>
      <c r="G121" s="10">
        <f t="shared" si="7"/>
        <v>4.3286693678915453</v>
      </c>
      <c r="H121" s="40">
        <f>SQRT(((1/F121)*M$20)^2+(-(1/F121)*M$19)^2)</f>
        <v>1.3874949752612473E-4</v>
      </c>
      <c r="I121" s="16"/>
      <c r="L121" s="6">
        <f t="shared" si="8"/>
        <v>17.804275979694996</v>
      </c>
      <c r="M121" s="32">
        <f t="shared" si="9"/>
        <v>42.008416999509294</v>
      </c>
    </row>
    <row r="122" spans="2:13" ht="15" customHeight="1" x14ac:dyDescent="0.3">
      <c r="B122" s="10">
        <v>19.499998092999999</v>
      </c>
      <c r="C122" s="11">
        <f t="shared" si="5"/>
        <v>1169.99988558</v>
      </c>
      <c r="D122" s="10">
        <v>100.07212066699999</v>
      </c>
      <c r="E122" s="10">
        <v>24.228820801000001</v>
      </c>
      <c r="F122" s="10">
        <f t="shared" si="6"/>
        <v>75.843299865999995</v>
      </c>
      <c r="G122" s="10">
        <f t="shared" si="7"/>
        <v>4.3286693678915453</v>
      </c>
      <c r="H122" s="40">
        <f>SQRT(((1/F122)*M$20)^2+(-(1/F122)*M$19)^2)</f>
        <v>1.3874949752612473E-4</v>
      </c>
      <c r="I122" s="16"/>
      <c r="L122" s="6">
        <f t="shared" si="8"/>
        <v>17.682210462526339</v>
      </c>
      <c r="M122" s="32">
        <f t="shared" si="9"/>
        <v>41.886351482340629</v>
      </c>
    </row>
    <row r="123" spans="2:13" ht="15" customHeight="1" x14ac:dyDescent="0.3">
      <c r="B123" s="10">
        <v>19.666666030999998</v>
      </c>
      <c r="C123" s="11">
        <f t="shared" si="5"/>
        <v>1179.99996186</v>
      </c>
      <c r="D123" s="10">
        <v>100.72845459</v>
      </c>
      <c r="E123" s="10">
        <v>24.301746368</v>
      </c>
      <c r="F123" s="10">
        <f t="shared" si="6"/>
        <v>76.426708222000002</v>
      </c>
      <c r="G123" s="10">
        <f t="shared" si="7"/>
        <v>4.3363322191397966</v>
      </c>
      <c r="H123" s="40">
        <f>SQRT(((1/F123)*M$20)^2+(-(1/F123)*M$19)^2)</f>
        <v>1.3769034401643266E-4</v>
      </c>
      <c r="I123" s="16"/>
      <c r="L123" s="6">
        <f t="shared" si="8"/>
        <v>17.560984587080647</v>
      </c>
      <c r="M123" s="32">
        <f t="shared" si="9"/>
        <v>41.765125606894941</v>
      </c>
    </row>
    <row r="124" spans="2:13" ht="15" customHeight="1" x14ac:dyDescent="0.3">
      <c r="B124" s="10">
        <v>19.833332062</v>
      </c>
      <c r="C124" s="11">
        <f t="shared" si="5"/>
        <v>1189.99992372</v>
      </c>
      <c r="D124" s="10">
        <v>99.926269531000003</v>
      </c>
      <c r="E124" s="10">
        <v>24.228820801000001</v>
      </c>
      <c r="F124" s="10">
        <f t="shared" si="6"/>
        <v>75.697448730000005</v>
      </c>
      <c r="G124" s="10">
        <f t="shared" si="7"/>
        <v>4.3267444574976581</v>
      </c>
      <c r="H124" s="40">
        <f>SQRT(((1/F124)*M$20)^2+(-(1/F124)*M$19)^2)</f>
        <v>1.3901683509394414E-4</v>
      </c>
      <c r="I124" s="16"/>
      <c r="L124" s="6">
        <f t="shared" si="8"/>
        <v>17.440587067515271</v>
      </c>
      <c r="M124" s="32">
        <f t="shared" si="9"/>
        <v>41.644728087329568</v>
      </c>
    </row>
    <row r="125" spans="2:13" ht="15" customHeight="1" x14ac:dyDescent="0.3">
      <c r="B125" s="10">
        <v>19.999998092999999</v>
      </c>
      <c r="C125" s="11">
        <f t="shared" si="5"/>
        <v>1199.99988558</v>
      </c>
      <c r="D125" s="10">
        <v>100.21797180199999</v>
      </c>
      <c r="E125" s="10">
        <v>24.228820801000001</v>
      </c>
      <c r="F125" s="10">
        <f t="shared" si="6"/>
        <v>75.989151000999996</v>
      </c>
      <c r="G125" s="10">
        <f t="shared" si="7"/>
        <v>4.3305905801097397</v>
      </c>
      <c r="H125" s="40">
        <f>SQRT(((1/F125)*M$20)^2+(-(1/F125)*M$19)^2)</f>
        <v>1.3848318619841165E-4</v>
      </c>
      <c r="I125" s="16"/>
      <c r="L125" s="6">
        <f t="shared" si="8"/>
        <v>17.321014989293772</v>
      </c>
      <c r="M125" s="32">
        <f t="shared" si="9"/>
        <v>41.525156009108066</v>
      </c>
    </row>
    <row r="126" spans="2:13" ht="15" customHeight="1" x14ac:dyDescent="0.3">
      <c r="B126" s="10">
        <v>20.166666030999998</v>
      </c>
      <c r="C126" s="11">
        <f t="shared" si="5"/>
        <v>1209.99996186</v>
      </c>
      <c r="D126" s="10">
        <v>100.21797180199999</v>
      </c>
      <c r="E126" s="10">
        <v>24.228820801000001</v>
      </c>
      <c r="F126" s="10">
        <f t="shared" si="6"/>
        <v>75.989151000999996</v>
      </c>
      <c r="G126" s="10">
        <f t="shared" si="7"/>
        <v>4.3305905801097397</v>
      </c>
      <c r="H126" s="40">
        <f>SQRT(((1/F126)*M$20)^2+(-(1/F126)*M$19)^2)</f>
        <v>1.3848318619841165E-4</v>
      </c>
      <c r="I126" s="16"/>
      <c r="L126" s="6">
        <f t="shared" si="8"/>
        <v>17.202265401388171</v>
      </c>
      <c r="M126" s="32">
        <f t="shared" si="9"/>
        <v>41.406406421202462</v>
      </c>
    </row>
    <row r="127" spans="2:13" ht="15" customHeight="1" x14ac:dyDescent="0.3">
      <c r="B127" s="10">
        <v>20.333332062</v>
      </c>
      <c r="C127" s="11">
        <f t="shared" si="5"/>
        <v>1219.99992372</v>
      </c>
      <c r="D127" s="10">
        <v>100.14504241900001</v>
      </c>
      <c r="E127" s="10">
        <v>23.791263579999999</v>
      </c>
      <c r="F127" s="10">
        <f t="shared" si="6"/>
        <v>76.353778839</v>
      </c>
      <c r="G127" s="10">
        <f t="shared" si="7"/>
        <v>4.3353775240744499</v>
      </c>
      <c r="H127" s="40">
        <f>SQRT(((1/F127)*M$20)^2+(-(1/F127)*M$19)^2)</f>
        <v>1.3782185907681166E-4</v>
      </c>
      <c r="I127" s="16"/>
      <c r="L127" s="6">
        <f t="shared" si="8"/>
        <v>17.08432724849234</v>
      </c>
      <c r="M127" s="32">
        <f t="shared" si="9"/>
        <v>41.28846826830663</v>
      </c>
    </row>
    <row r="128" spans="2:13" ht="15" customHeight="1" x14ac:dyDescent="0.3">
      <c r="B128" s="10">
        <v>20.499998092999999</v>
      </c>
      <c r="C128" s="11">
        <f t="shared" si="5"/>
        <v>1229.99988558</v>
      </c>
      <c r="D128" s="10">
        <v>99.999191284000005</v>
      </c>
      <c r="E128" s="10">
        <v>23.572484970000001</v>
      </c>
      <c r="F128" s="10">
        <f t="shared" si="6"/>
        <v>76.426706314</v>
      </c>
      <c r="G128" s="10">
        <f t="shared" si="7"/>
        <v>4.3363321941747017</v>
      </c>
      <c r="H128" s="40">
        <f>SQRT(((1/F128)*M$20)^2+(-(1/F128)*M$19)^2)</f>
        <v>1.3769034745388521E-4</v>
      </c>
      <c r="I128" s="16"/>
      <c r="L128" s="6">
        <f t="shared" si="8"/>
        <v>16.967197675605245</v>
      </c>
      <c r="M128" s="32">
        <f t="shared" si="9"/>
        <v>41.171338695419536</v>
      </c>
    </row>
    <row r="129" spans="2:13" ht="15" customHeight="1" x14ac:dyDescent="0.3">
      <c r="B129" s="10">
        <v>20.666666030999998</v>
      </c>
      <c r="C129" s="11">
        <f t="shared" si="5"/>
        <v>1239.99996186</v>
      </c>
      <c r="D129" s="10">
        <v>100.21797180199999</v>
      </c>
      <c r="E129" s="10">
        <v>24.301746368</v>
      </c>
      <c r="F129" s="10">
        <f t="shared" si="6"/>
        <v>75.916225433999998</v>
      </c>
      <c r="G129" s="10">
        <f t="shared" si="7"/>
        <v>4.3296304353892063</v>
      </c>
      <c r="H129" s="40">
        <f>SQRT(((1/F129)*M$20)^2+(-(1/F129)*M$19)^2)</f>
        <v>1.3861621395125042E-4</v>
      </c>
      <c r="I129" s="16"/>
      <c r="L129" s="6">
        <f t="shared" si="8"/>
        <v>16.850873791979698</v>
      </c>
      <c r="M129" s="32">
        <f t="shared" si="9"/>
        <v>41.055014811793995</v>
      </c>
    </row>
    <row r="130" spans="2:13" ht="15" customHeight="1" x14ac:dyDescent="0.3">
      <c r="B130" s="10">
        <v>20.833332062</v>
      </c>
      <c r="C130" s="11">
        <f t="shared" si="5"/>
        <v>1249.99992372</v>
      </c>
      <c r="D130" s="10">
        <v>100.29090118400001</v>
      </c>
      <c r="E130" s="10">
        <v>24.301746368</v>
      </c>
      <c r="F130" s="10">
        <f t="shared" si="6"/>
        <v>75.98915481600001</v>
      </c>
      <c r="G130" s="10">
        <f t="shared" si="7"/>
        <v>4.3305906303142736</v>
      </c>
      <c r="H130" s="40">
        <f>SQRT(((1/F130)*M$20)^2+(-(1/F130)*M$19)^2)</f>
        <v>1.3848317924592798E-4</v>
      </c>
      <c r="I130" s="16"/>
      <c r="L130" s="6">
        <f t="shared" si="8"/>
        <v>16.735344768136908</v>
      </c>
      <c r="M130" s="32">
        <f t="shared" si="9"/>
        <v>40.939485787951199</v>
      </c>
    </row>
    <row r="131" spans="2:13" ht="15" customHeight="1" x14ac:dyDescent="0.3">
      <c r="B131" s="10">
        <v>21</v>
      </c>
      <c r="C131" s="11">
        <f t="shared" si="5"/>
        <v>1260</v>
      </c>
      <c r="D131" s="10">
        <v>99.999191284000005</v>
      </c>
      <c r="E131" s="10">
        <v>24.301746368</v>
      </c>
      <c r="F131" s="10">
        <f t="shared" si="6"/>
        <v>75.697444916000009</v>
      </c>
      <c r="G131" s="10">
        <f t="shared" si="7"/>
        <v>4.3267444071128676</v>
      </c>
      <c r="H131" s="40">
        <f>SQRT(((1/F131)*M$20)^2+(-(1/F131)*M$19)^2)</f>
        <v>1.3901684209827842E-4</v>
      </c>
      <c r="I131" s="16"/>
      <c r="L131" s="6">
        <f t="shared" si="8"/>
        <v>16.620610424680727</v>
      </c>
      <c r="M131" s="32">
        <f t="shared" si="9"/>
        <v>40.824751444495021</v>
      </c>
    </row>
    <row r="132" spans="2:13" ht="15" customHeight="1" x14ac:dyDescent="0.3">
      <c r="B132" s="10">
        <v>21.166666030999998</v>
      </c>
      <c r="C132" s="11">
        <f t="shared" si="5"/>
        <v>1269.99996186</v>
      </c>
      <c r="D132" s="10">
        <v>100.14504241900001</v>
      </c>
      <c r="E132" s="10">
        <v>24.228820801000001</v>
      </c>
      <c r="F132" s="10">
        <f t="shared" si="6"/>
        <v>75.916221618000009</v>
      </c>
      <c r="G132" s="10">
        <f t="shared" si="7"/>
        <v>4.3296303851232709</v>
      </c>
      <c r="H132" s="40">
        <f>SQRT(((1/F132)*M$20)^2+(-(1/F132)*M$19)^2)</f>
        <v>1.3861622091892426E-4</v>
      </c>
      <c r="I132" s="16"/>
      <c r="L132" s="6">
        <f t="shared" si="8"/>
        <v>16.506660078056587</v>
      </c>
      <c r="M132" s="32">
        <f t="shared" si="9"/>
        <v>40.710801097870885</v>
      </c>
    </row>
    <row r="133" spans="2:13" ht="15" customHeight="1" x14ac:dyDescent="0.3">
      <c r="B133" s="10">
        <v>21.333332062</v>
      </c>
      <c r="C133" s="11">
        <f t="shared" si="5"/>
        <v>1279.99992372</v>
      </c>
      <c r="D133" s="10">
        <v>100.29090118400001</v>
      </c>
      <c r="E133" s="10">
        <v>24.228820801000001</v>
      </c>
      <c r="F133" s="10">
        <f t="shared" si="6"/>
        <v>76.062080383000009</v>
      </c>
      <c r="G133" s="10">
        <f t="shared" si="7"/>
        <v>4.3315498539930051</v>
      </c>
      <c r="H133" s="40">
        <f>SQRT(((1/F133)*M$20)^2+(-(1/F133)*M$19)^2)</f>
        <v>1.3835040659080709E-4</v>
      </c>
      <c r="I133" s="16"/>
      <c r="L133" s="6">
        <f t="shared" si="8"/>
        <v>16.393493553377866</v>
      </c>
      <c r="M133" s="32">
        <f t="shared" si="9"/>
        <v>40.59763457319216</v>
      </c>
    </row>
    <row r="134" spans="2:13" ht="15" customHeight="1" x14ac:dyDescent="0.3">
      <c r="B134" s="10">
        <v>21.5</v>
      </c>
      <c r="C134" s="11">
        <f t="shared" ref="C134:C197" si="10">B134 * 60</f>
        <v>1290</v>
      </c>
      <c r="D134" s="10">
        <v>99.780410767000006</v>
      </c>
      <c r="E134" s="10">
        <v>24.228820801000001</v>
      </c>
      <c r="F134" s="10">
        <f t="shared" ref="F134:F197" si="11">D134-E134</f>
        <v>75.551589966000009</v>
      </c>
      <c r="G134" s="10">
        <f t="shared" ref="G134:G197" si="12">LN(F134)</f>
        <v>4.3248157337123905</v>
      </c>
      <c r="H134" s="40">
        <f>SQRT(((1/F134)*M$20)^2+(-(1/F134)*M$19)^2)</f>
        <v>1.3928521890626522E-4</v>
      </c>
      <c r="I134" s="16"/>
      <c r="L134" s="6">
        <f t="shared" si="8"/>
        <v>16.281102876214888</v>
      </c>
      <c r="M134" s="32">
        <f t="shared" si="9"/>
        <v>40.485243896029182</v>
      </c>
    </row>
    <row r="135" spans="2:13" ht="15" customHeight="1" x14ac:dyDescent="0.3">
      <c r="B135" s="10">
        <v>21.666666030999998</v>
      </c>
      <c r="C135" s="11">
        <f t="shared" si="10"/>
        <v>1299.99996186</v>
      </c>
      <c r="D135" s="10">
        <v>100.43675231899999</v>
      </c>
      <c r="E135" s="10">
        <v>24.228820801000001</v>
      </c>
      <c r="F135" s="10">
        <f t="shared" si="11"/>
        <v>76.207931517999995</v>
      </c>
      <c r="G135" s="10">
        <f t="shared" si="12"/>
        <v>4.3334655454385329</v>
      </c>
      <c r="H135" s="40">
        <f>SQRT(((1/F135)*M$20)^2+(-(1/F135)*M$19)^2)</f>
        <v>1.3808562360264511E-4</v>
      </c>
      <c r="I135" s="16"/>
      <c r="L135" s="6">
        <f t="shared" si="8"/>
        <v>16.16947763635801</v>
      </c>
      <c r="M135" s="32">
        <f t="shared" si="9"/>
        <v>40.373618656172304</v>
      </c>
    </row>
    <row r="136" spans="2:13" ht="15" customHeight="1" x14ac:dyDescent="0.3">
      <c r="B136" s="10">
        <v>21.833332062</v>
      </c>
      <c r="C136" s="11">
        <f t="shared" si="10"/>
        <v>1309.99992372</v>
      </c>
      <c r="D136" s="10">
        <v>99.342857361</v>
      </c>
      <c r="E136" s="10">
        <v>24.228820801000001</v>
      </c>
      <c r="F136" s="10">
        <f t="shared" si="11"/>
        <v>75.114036560000002</v>
      </c>
      <c r="G136" s="10">
        <f t="shared" si="12"/>
        <v>4.3190074462323036</v>
      </c>
      <c r="H136" s="40">
        <f>SQRT(((1/F136)*M$20)^2+(-(1/F136)*M$19)^2)</f>
        <v>1.4009658153206703E-4</v>
      </c>
      <c r="I136" s="16"/>
      <c r="L136" s="6">
        <f t="shared" si="8"/>
        <v>16.058622770423661</v>
      </c>
      <c r="M136" s="32">
        <f t="shared" si="9"/>
        <v>40.262763790237955</v>
      </c>
    </row>
    <row r="137" spans="2:13" ht="15" customHeight="1" x14ac:dyDescent="0.3">
      <c r="B137" s="10">
        <v>22</v>
      </c>
      <c r="C137" s="11">
        <f t="shared" si="10"/>
        <v>1320</v>
      </c>
      <c r="D137" s="10">
        <v>100.14504241900001</v>
      </c>
      <c r="E137" s="10">
        <v>24.155895232999999</v>
      </c>
      <c r="F137" s="10">
        <f t="shared" si="11"/>
        <v>75.989147186000011</v>
      </c>
      <c r="G137" s="10">
        <f t="shared" si="12"/>
        <v>4.3305905299052032</v>
      </c>
      <c r="H137" s="40">
        <f>SQRT(((1/F137)*M$20)^2+(-(1/F137)*M$19)^2)</f>
        <v>1.3848319315089595E-4</v>
      </c>
      <c r="I137" s="16"/>
      <c r="L137" s="6">
        <f t="shared" si="8"/>
        <v>15.94852790372571</v>
      </c>
      <c r="M137" s="32">
        <f t="shared" si="9"/>
        <v>40.152668923540006</v>
      </c>
    </row>
    <row r="138" spans="2:13" ht="15" customHeight="1" x14ac:dyDescent="0.3">
      <c r="B138" s="10">
        <v>22.166666030999998</v>
      </c>
      <c r="C138" s="11">
        <f t="shared" si="10"/>
        <v>1329.99996186</v>
      </c>
      <c r="D138" s="10">
        <v>100.21797180199999</v>
      </c>
      <c r="E138" s="10">
        <v>24.228820801000001</v>
      </c>
      <c r="F138" s="10">
        <f t="shared" si="11"/>
        <v>75.989151000999996</v>
      </c>
      <c r="G138" s="10">
        <f t="shared" si="12"/>
        <v>4.3305905801097397</v>
      </c>
      <c r="H138" s="40">
        <f>SQRT(((1/F138)*M$20)^2+(-(1/F138)*M$19)^2)</f>
        <v>1.3848318619841165E-4</v>
      </c>
      <c r="I138" s="16"/>
      <c r="L138" s="6">
        <f t="shared" si="8"/>
        <v>15.839182838704453</v>
      </c>
      <c r="M138" s="32">
        <f t="shared" si="9"/>
        <v>40.043323858518747</v>
      </c>
    </row>
    <row r="139" spans="2:13" ht="15" customHeight="1" x14ac:dyDescent="0.3">
      <c r="B139" s="10">
        <v>22.333332062</v>
      </c>
      <c r="C139" s="11">
        <f t="shared" si="10"/>
        <v>1339.99992372</v>
      </c>
      <c r="D139" s="10">
        <v>99.488708496000001</v>
      </c>
      <c r="E139" s="10">
        <v>24.301746368</v>
      </c>
      <c r="F139" s="10">
        <f t="shared" si="11"/>
        <v>75.186962128000005</v>
      </c>
      <c r="G139" s="10">
        <f t="shared" si="12"/>
        <v>4.3199778399669988</v>
      </c>
      <c r="H139" s="40">
        <f>SQRT(((1/F139)*M$20)^2+(-(1/F139)*M$19)^2)</f>
        <v>1.3996069862771859E-4</v>
      </c>
      <c r="I139" s="16"/>
      <c r="L139" s="6">
        <f t="shared" si="8"/>
        <v>15.730592411135779</v>
      </c>
      <c r="M139" s="32">
        <f t="shared" si="9"/>
        <v>39.934733430950075</v>
      </c>
    </row>
    <row r="140" spans="2:13" ht="15" customHeight="1" x14ac:dyDescent="0.3">
      <c r="B140" s="10">
        <v>22.5</v>
      </c>
      <c r="C140" s="11">
        <f t="shared" si="10"/>
        <v>1350</v>
      </c>
      <c r="D140" s="10">
        <v>100.36382293699999</v>
      </c>
      <c r="E140" s="10">
        <v>24.228820801000001</v>
      </c>
      <c r="F140" s="10">
        <f t="shared" si="11"/>
        <v>76.135002135999997</v>
      </c>
      <c r="G140" s="10">
        <f t="shared" si="12"/>
        <v>4.3325081083481232</v>
      </c>
      <c r="H140" s="40">
        <f>SQRT(((1/F140)*M$20)^2+(-(1/F140)*M$19)^2)</f>
        <v>1.3821789521110235E-4</v>
      </c>
      <c r="I140" s="16"/>
      <c r="L140" s="6">
        <f t="shared" si="8"/>
        <v>15.622746458257842</v>
      </c>
      <c r="M140" s="32">
        <f t="shared" si="9"/>
        <v>39.826887478072138</v>
      </c>
    </row>
    <row r="141" spans="2:13" ht="15" customHeight="1" x14ac:dyDescent="0.3">
      <c r="B141" s="10">
        <v>22.666666030999998</v>
      </c>
      <c r="C141" s="11">
        <f t="shared" si="10"/>
        <v>1359.99996186</v>
      </c>
      <c r="D141" s="10">
        <v>102.916244507</v>
      </c>
      <c r="E141" s="10">
        <v>24.301746368</v>
      </c>
      <c r="F141" s="10">
        <f t="shared" si="11"/>
        <v>78.614498139000005</v>
      </c>
      <c r="G141" s="10">
        <f t="shared" si="12"/>
        <v>4.3645561371201422</v>
      </c>
      <c r="H141" s="40">
        <f>SQRT(((1/F141)*M$20)^2+(-(1/F141)*M$19)^2)</f>
        <v>1.3385851205873463E-4</v>
      </c>
      <c r="I141" s="16"/>
      <c r="L141" s="6">
        <f t="shared" si="8"/>
        <v>15.515634990817022</v>
      </c>
      <c r="M141" s="32">
        <f t="shared" si="9"/>
        <v>39.719776010631314</v>
      </c>
    </row>
    <row r="142" spans="2:13" ht="15" customHeight="1" x14ac:dyDescent="0.3">
      <c r="B142" s="10">
        <v>22.833332062</v>
      </c>
      <c r="C142" s="11">
        <f t="shared" si="10"/>
        <v>1369.99992372</v>
      </c>
      <c r="D142" s="10">
        <v>99.051147460999999</v>
      </c>
      <c r="E142" s="10">
        <v>24.374673843</v>
      </c>
      <c r="F142" s="10">
        <f t="shared" si="11"/>
        <v>74.676473618000003</v>
      </c>
      <c r="G142" s="10">
        <f t="shared" si="12"/>
        <v>4.313165097660395</v>
      </c>
      <c r="H142" s="40">
        <f>SQRT(((1/F142)*M$20)^2+(-(1/F142)*M$19)^2)</f>
        <v>1.4091747021908365E-4</v>
      </c>
      <c r="I142" s="16"/>
      <c r="L142" s="6">
        <f t="shared" si="8"/>
        <v>15.409262745808572</v>
      </c>
      <c r="M142" s="32">
        <f t="shared" si="9"/>
        <v>39.613403765622863</v>
      </c>
    </row>
    <row r="143" spans="2:13" ht="15" customHeight="1" x14ac:dyDescent="0.3">
      <c r="B143" s="10">
        <v>23</v>
      </c>
      <c r="C143" s="11">
        <f t="shared" si="10"/>
        <v>1380</v>
      </c>
      <c r="D143" s="10">
        <v>100.509674072</v>
      </c>
      <c r="E143" s="10">
        <v>24.301746368</v>
      </c>
      <c r="F143" s="10">
        <f t="shared" si="11"/>
        <v>76.207927703999999</v>
      </c>
      <c r="G143" s="10">
        <f t="shared" si="12"/>
        <v>4.3334654953912484</v>
      </c>
      <c r="H143" s="40">
        <f>SQRT(((1/F143)*M$20)^2+(-(1/F143)*M$19)^2)</f>
        <v>1.3808563051345588E-4</v>
      </c>
      <c r="I143" s="16"/>
      <c r="L143" s="6">
        <f t="shared" si="8"/>
        <v>15.303619768065928</v>
      </c>
      <c r="M143" s="32">
        <f t="shared" si="9"/>
        <v>39.507760787880223</v>
      </c>
    </row>
    <row r="144" spans="2:13" ht="15" customHeight="1" x14ac:dyDescent="0.3">
      <c r="B144" s="10">
        <v>23.166666030999998</v>
      </c>
      <c r="C144" s="11">
        <f t="shared" si="10"/>
        <v>1389.99996186</v>
      </c>
      <c r="D144" s="10">
        <v>99.853340149000005</v>
      </c>
      <c r="E144" s="10">
        <v>24.301746368</v>
      </c>
      <c r="F144" s="10">
        <f t="shared" si="11"/>
        <v>75.551593781000008</v>
      </c>
      <c r="G144" s="10">
        <f t="shared" si="12"/>
        <v>4.3248157842076864</v>
      </c>
      <c r="H144" s="40">
        <f>SQRT(((1/F144)*M$20)^2+(-(1/F144)*M$19)^2)</f>
        <v>1.3928521187301702E-4</v>
      </c>
      <c r="I144" s="16"/>
      <c r="L144" s="6">
        <f t="shared" si="8"/>
        <v>15.198696272386503</v>
      </c>
      <c r="M144" s="32">
        <f t="shared" si="9"/>
        <v>39.4028372922008</v>
      </c>
    </row>
    <row r="145" spans="2:13" ht="15" customHeight="1" x14ac:dyDescent="0.3">
      <c r="B145" s="10">
        <v>23.333332062</v>
      </c>
      <c r="C145" s="11">
        <f t="shared" si="10"/>
        <v>1399.99992372</v>
      </c>
      <c r="D145" s="10">
        <v>100.36382293699999</v>
      </c>
      <c r="E145" s="10">
        <v>24.228820801000001</v>
      </c>
      <c r="F145" s="10">
        <f t="shared" si="11"/>
        <v>76.135002135999997</v>
      </c>
      <c r="G145" s="10">
        <f t="shared" si="12"/>
        <v>4.3325081083481232</v>
      </c>
      <c r="H145" s="40">
        <f>SQRT(((1/F145)*M$20)^2+(-(1/F145)*M$19)^2)</f>
        <v>1.3821789521110235E-4</v>
      </c>
      <c r="I145" s="16"/>
      <c r="L145" s="6">
        <f t="shared" si="8"/>
        <v>15.094496899002669</v>
      </c>
      <c r="M145" s="32">
        <f t="shared" si="9"/>
        <v>39.298637918816965</v>
      </c>
    </row>
    <row r="146" spans="2:13" ht="15" customHeight="1" x14ac:dyDescent="0.3">
      <c r="B146" s="10">
        <v>23.5</v>
      </c>
      <c r="C146" s="11">
        <f t="shared" si="10"/>
        <v>1410</v>
      </c>
      <c r="D146" s="10">
        <v>100.582603455</v>
      </c>
      <c r="E146" s="10">
        <v>24.301746368</v>
      </c>
      <c r="F146" s="10">
        <f t="shared" si="11"/>
        <v>76.280857087000001</v>
      </c>
      <c r="G146" s="10">
        <f t="shared" si="12"/>
        <v>4.3344220167335932</v>
      </c>
      <c r="H146" s="40">
        <f>SQRT(((1/F146)*M$20)^2+(-(1/F146)*M$19)^2)</f>
        <v>1.3795361181021784E-4</v>
      </c>
      <c r="I146" s="16"/>
      <c r="L146" s="6">
        <f t="shared" si="8"/>
        <v>14.991011896102611</v>
      </c>
      <c r="M146" s="32">
        <f t="shared" si="9"/>
        <v>39.195152915916907</v>
      </c>
    </row>
    <row r="147" spans="2:13" ht="15" customHeight="1" x14ac:dyDescent="0.3">
      <c r="B147" s="10">
        <v>23.666666030999998</v>
      </c>
      <c r="C147" s="11">
        <f t="shared" si="10"/>
        <v>1419.99996186</v>
      </c>
      <c r="D147" s="10">
        <v>100.582603455</v>
      </c>
      <c r="E147" s="10">
        <v>24.301746368</v>
      </c>
      <c r="F147" s="10">
        <f t="shared" si="11"/>
        <v>76.280857087000001</v>
      </c>
      <c r="G147" s="10">
        <f t="shared" si="12"/>
        <v>4.3344220167335932</v>
      </c>
      <c r="H147" s="40">
        <f>SQRT(((1/F147)*M$20)^2+(-(1/F147)*M$19)^2)</f>
        <v>1.3795361181021784E-4</v>
      </c>
      <c r="I147" s="16"/>
      <c r="L147" s="6">
        <f t="shared" si="8"/>
        <v>14.8882316783666</v>
      </c>
      <c r="M147" s="32">
        <f t="shared" si="9"/>
        <v>39.092372698180895</v>
      </c>
    </row>
    <row r="148" spans="2:13" ht="15" customHeight="1" x14ac:dyDescent="0.3">
      <c r="B148" s="10">
        <v>23.833332062</v>
      </c>
      <c r="C148" s="11">
        <f t="shared" si="10"/>
        <v>1429.99992372</v>
      </c>
      <c r="D148" s="10">
        <v>100.14504241900001</v>
      </c>
      <c r="E148" s="10">
        <v>24.374673843</v>
      </c>
      <c r="F148" s="10">
        <f t="shared" si="11"/>
        <v>75.77036857600001</v>
      </c>
      <c r="G148" s="10">
        <f t="shared" si="12"/>
        <v>4.3277073003368889</v>
      </c>
      <c r="H148" s="40">
        <f>SQRT(((1/F148)*M$20)^2+(-(1/F148)*M$19)^2)</f>
        <v>1.3888304814797871E-4</v>
      </c>
      <c r="I148" s="16"/>
      <c r="L148" s="6">
        <f t="shared" si="8"/>
        <v>14.786160791240738</v>
      </c>
      <c r="M148" s="32">
        <f t="shared" si="9"/>
        <v>38.990301811055033</v>
      </c>
    </row>
    <row r="149" spans="2:13" ht="15" customHeight="1" x14ac:dyDescent="0.3">
      <c r="B149" s="10">
        <v>24</v>
      </c>
      <c r="C149" s="11">
        <f t="shared" si="10"/>
        <v>1440</v>
      </c>
      <c r="D149" s="10">
        <v>100.509674072</v>
      </c>
      <c r="E149" s="10">
        <v>24.010042191</v>
      </c>
      <c r="F149" s="10">
        <f t="shared" si="11"/>
        <v>76.499631880999999</v>
      </c>
      <c r="G149" s="10">
        <f t="shared" si="12"/>
        <v>4.3372859288078409</v>
      </c>
      <c r="H149" s="40">
        <f>SQRT(((1/F149)*M$20)^2+(-(1/F149)*M$19)^2)</f>
        <v>1.3755909000320727E-4</v>
      </c>
      <c r="I149" s="16"/>
      <c r="L149" s="6"/>
    </row>
    <row r="150" spans="2:13" ht="15" customHeight="1" x14ac:dyDescent="0.3">
      <c r="B150" s="10">
        <v>24.166666030999998</v>
      </c>
      <c r="C150" s="11">
        <f t="shared" si="10"/>
        <v>1449.99996186</v>
      </c>
      <c r="D150" s="10">
        <v>100.36382293699999</v>
      </c>
      <c r="E150" s="10">
        <v>24.739305496</v>
      </c>
      <c r="F150" s="10">
        <f t="shared" si="11"/>
        <v>75.624517440999995</v>
      </c>
      <c r="G150" s="10">
        <f t="shared" si="12"/>
        <v>4.325780535385193</v>
      </c>
      <c r="H150" s="40">
        <f>SQRT(((1/F150)*M$20)^2+(-(1/F150)*M$19)^2)</f>
        <v>1.3915090109950924E-4</v>
      </c>
      <c r="I150" s="16"/>
      <c r="L150" s="6"/>
    </row>
    <row r="151" spans="2:13" ht="15" customHeight="1" x14ac:dyDescent="0.3">
      <c r="B151" s="10">
        <v>24.333332062</v>
      </c>
      <c r="C151" s="11">
        <f t="shared" si="10"/>
        <v>1459.99992372</v>
      </c>
      <c r="D151" s="10">
        <v>100.14504241900001</v>
      </c>
      <c r="E151" s="10">
        <v>24.155895232999999</v>
      </c>
      <c r="F151" s="10">
        <f t="shared" si="11"/>
        <v>75.989147186000011</v>
      </c>
      <c r="G151" s="10">
        <f t="shared" si="12"/>
        <v>4.3305905299052032</v>
      </c>
      <c r="H151" s="40">
        <f>SQRT(((1/F151)*M$20)^2+(-(1/F151)*M$19)^2)</f>
        <v>1.3848319315089595E-4</v>
      </c>
      <c r="I151" s="16"/>
      <c r="L151" s="6"/>
    </row>
    <row r="152" spans="2:13" ht="15" customHeight="1" x14ac:dyDescent="0.3">
      <c r="B152" s="10">
        <v>24.5</v>
      </c>
      <c r="C152" s="11">
        <f t="shared" si="10"/>
        <v>1470</v>
      </c>
      <c r="D152" s="10">
        <v>100.655525208</v>
      </c>
      <c r="E152" s="10">
        <v>24.447599410999999</v>
      </c>
      <c r="F152" s="10">
        <f t="shared" si="11"/>
        <v>76.207925797000001</v>
      </c>
      <c r="G152" s="10">
        <f t="shared" si="12"/>
        <v>4.3334654703676048</v>
      </c>
      <c r="H152" s="40">
        <f>SQRT(((1/F152)*M$20)^2+(-(1/F152)*M$19)^2)</f>
        <v>1.3808563396886151E-4</v>
      </c>
      <c r="I152" s="16"/>
      <c r="L152" s="6"/>
    </row>
    <row r="153" spans="2:13" ht="15" customHeight="1" x14ac:dyDescent="0.3">
      <c r="B153" s="10">
        <v>24.666666030999998</v>
      </c>
      <c r="C153" s="11">
        <f t="shared" si="10"/>
        <v>1479.99996186</v>
      </c>
      <c r="D153" s="10">
        <v>100.655525208</v>
      </c>
      <c r="E153" s="10">
        <v>24.374673843</v>
      </c>
      <c r="F153" s="10">
        <f t="shared" si="11"/>
        <v>76.280851365000004</v>
      </c>
      <c r="G153" s="10">
        <f t="shared" si="12"/>
        <v>4.3344219417213239</v>
      </c>
      <c r="H153" s="40">
        <f>SQRT(((1/F153)*M$20)^2+(-(1/F153)*M$19)^2)</f>
        <v>1.3795362215843175E-4</v>
      </c>
      <c r="I153" s="16"/>
      <c r="L153" s="6"/>
    </row>
    <row r="154" spans="2:13" ht="15" customHeight="1" x14ac:dyDescent="0.3">
      <c r="B154" s="10">
        <v>24.833332062</v>
      </c>
      <c r="C154" s="11">
        <f t="shared" si="10"/>
        <v>1489.99992372</v>
      </c>
      <c r="D154" s="10">
        <v>100.36382293699999</v>
      </c>
      <c r="E154" s="10">
        <v>24.374673843</v>
      </c>
      <c r="F154" s="10">
        <f t="shared" si="11"/>
        <v>75.989149093999998</v>
      </c>
      <c r="G154" s="10">
        <f t="shared" si="12"/>
        <v>4.3305905550140515</v>
      </c>
      <c r="H154" s="40">
        <f>SQRT(((1/F154)*M$20)^2+(-(1/F154)*M$19)^2)</f>
        <v>1.3848318967374251E-4</v>
      </c>
      <c r="I154" s="16"/>
      <c r="L154" s="6"/>
    </row>
    <row r="155" spans="2:13" ht="15" customHeight="1" x14ac:dyDescent="0.3">
      <c r="B155" s="10">
        <v>25</v>
      </c>
      <c r="C155" s="11">
        <f t="shared" si="10"/>
        <v>1500</v>
      </c>
      <c r="D155" s="10">
        <v>100.582603455</v>
      </c>
      <c r="E155" s="10">
        <v>24.447599410999999</v>
      </c>
      <c r="F155" s="10">
        <f t="shared" si="11"/>
        <v>76.135004043999999</v>
      </c>
      <c r="G155" s="10">
        <f t="shared" si="12"/>
        <v>4.3325081334088695</v>
      </c>
      <c r="H155" s="40">
        <f>SQRT(((1/F155)*M$20)^2+(-(1/F155)*M$19)^2)</f>
        <v>1.3821789174725879E-4</v>
      </c>
      <c r="I155" s="16"/>
      <c r="L155" s="6"/>
    </row>
    <row r="156" spans="2:13" ht="15" customHeight="1" x14ac:dyDescent="0.3">
      <c r="B156" s="10">
        <v>25.166666030999998</v>
      </c>
      <c r="C156" s="11">
        <f t="shared" si="10"/>
        <v>1509.99996186</v>
      </c>
      <c r="D156" s="10">
        <v>100.14504241900001</v>
      </c>
      <c r="E156" s="10">
        <v>24.374673843</v>
      </c>
      <c r="F156" s="10">
        <f t="shared" si="11"/>
        <v>75.77036857600001</v>
      </c>
      <c r="G156" s="10">
        <f t="shared" si="12"/>
        <v>4.3277073003368889</v>
      </c>
      <c r="H156" s="40">
        <f>SQRT(((1/F156)*M$20)^2+(-(1/F156)*M$19)^2)</f>
        <v>1.3888304814797871E-4</v>
      </c>
      <c r="I156" s="16"/>
      <c r="L156" s="6"/>
    </row>
    <row r="157" spans="2:13" ht="15" customHeight="1" x14ac:dyDescent="0.3">
      <c r="B157" s="10">
        <v>25.333332062</v>
      </c>
      <c r="C157" s="11">
        <f t="shared" si="10"/>
        <v>1519.99992372</v>
      </c>
      <c r="D157" s="10">
        <v>100.43675231899999</v>
      </c>
      <c r="E157" s="10">
        <v>24.374673843</v>
      </c>
      <c r="F157" s="10">
        <f t="shared" si="11"/>
        <v>76.062078475999996</v>
      </c>
      <c r="G157" s="10">
        <f t="shared" si="12"/>
        <v>4.3315498289213794</v>
      </c>
      <c r="H157" s="40">
        <f>SQRT(((1/F157)*M$20)^2+(-(1/F157)*M$19)^2)</f>
        <v>1.3835041005947677E-4</v>
      </c>
      <c r="I157" s="16"/>
      <c r="L157" s="6"/>
    </row>
    <row r="158" spans="2:13" ht="15" customHeight="1" x14ac:dyDescent="0.3">
      <c r="B158" s="10">
        <v>25.5</v>
      </c>
      <c r="C158" s="11">
        <f t="shared" si="10"/>
        <v>1530</v>
      </c>
      <c r="D158" s="10">
        <v>100.14504241900001</v>
      </c>
      <c r="E158" s="10">
        <v>24.301746368</v>
      </c>
      <c r="F158" s="10">
        <f t="shared" si="11"/>
        <v>75.84329605100001</v>
      </c>
      <c r="G158" s="10">
        <f t="shared" si="12"/>
        <v>4.3286693175904629</v>
      </c>
      <c r="H158" s="40">
        <f>SQRT(((1/F158)*M$20)^2+(-(1/F158)*M$19)^2)</f>
        <v>1.3874950450537484E-4</v>
      </c>
      <c r="I158" s="16"/>
      <c r="L158" s="6"/>
    </row>
    <row r="159" spans="2:13" ht="15" customHeight="1" x14ac:dyDescent="0.3">
      <c r="B159" s="10">
        <v>25.666666030999998</v>
      </c>
      <c r="C159" s="11">
        <f t="shared" si="10"/>
        <v>1539.99996186</v>
      </c>
      <c r="D159" s="10">
        <v>100.36382293699999</v>
      </c>
      <c r="E159" s="10">
        <v>24.374673843</v>
      </c>
      <c r="F159" s="10">
        <f t="shared" si="11"/>
        <v>75.989149093999998</v>
      </c>
      <c r="G159" s="10">
        <f t="shared" si="12"/>
        <v>4.3305905550140515</v>
      </c>
      <c r="H159" s="40">
        <f>SQRT(((1/F159)*M$20)^2+(-(1/F159)*M$19)^2)</f>
        <v>1.3848318967374251E-4</v>
      </c>
      <c r="I159" s="16"/>
      <c r="L159" s="6"/>
    </row>
    <row r="160" spans="2:13" ht="15" customHeight="1" x14ac:dyDescent="0.3">
      <c r="B160" s="10">
        <v>25.833332062</v>
      </c>
      <c r="C160" s="11">
        <f t="shared" si="10"/>
        <v>1549.99992372</v>
      </c>
      <c r="D160" s="10">
        <v>100.509674072</v>
      </c>
      <c r="E160" s="10">
        <v>24.374673843</v>
      </c>
      <c r="F160" s="10">
        <f t="shared" si="11"/>
        <v>76.135000228999999</v>
      </c>
      <c r="G160" s="10">
        <f t="shared" si="12"/>
        <v>4.3325080833005112</v>
      </c>
      <c r="H160" s="40">
        <f>SQRT(((1/F160)*M$20)^2+(-(1/F160)*M$19)^2)</f>
        <v>1.3821789867313067E-4</v>
      </c>
      <c r="I160" s="16"/>
      <c r="L160" s="6"/>
    </row>
    <row r="161" spans="2:12" ht="15" customHeight="1" x14ac:dyDescent="0.3">
      <c r="B161" s="10">
        <v>26</v>
      </c>
      <c r="C161" s="11">
        <f t="shared" si="10"/>
        <v>1560</v>
      </c>
      <c r="D161" s="10">
        <v>100.509674072</v>
      </c>
      <c r="E161" s="10">
        <v>24.228820801000001</v>
      </c>
      <c r="F161" s="10">
        <f t="shared" si="11"/>
        <v>76.280853270999998</v>
      </c>
      <c r="G161" s="10">
        <f t="shared" si="12"/>
        <v>4.3344219667079349</v>
      </c>
      <c r="H161" s="40">
        <f>SQRT(((1/F161)*M$20)^2+(-(1/F161)*M$19)^2)</f>
        <v>1.3795361871143827E-4</v>
      </c>
      <c r="I161" s="16"/>
      <c r="L161" s="6"/>
    </row>
    <row r="162" spans="2:12" ht="15" customHeight="1" x14ac:dyDescent="0.3">
      <c r="B162" s="10">
        <v>26.166666030999998</v>
      </c>
      <c r="C162" s="11">
        <f t="shared" si="10"/>
        <v>1569.99996186</v>
      </c>
      <c r="D162" s="10">
        <v>100.509674072</v>
      </c>
      <c r="E162" s="10">
        <v>24.374673843</v>
      </c>
      <c r="F162" s="10">
        <f t="shared" si="11"/>
        <v>76.135000228999999</v>
      </c>
      <c r="G162" s="10">
        <f t="shared" si="12"/>
        <v>4.3325080833005112</v>
      </c>
      <c r="H162" s="40">
        <f>SQRT(((1/F162)*M$20)^2+(-(1/F162)*M$19)^2)</f>
        <v>1.3821789867313067E-4</v>
      </c>
      <c r="I162" s="16"/>
      <c r="L162" s="6"/>
    </row>
    <row r="163" spans="2:12" ht="15" customHeight="1" x14ac:dyDescent="0.3">
      <c r="B163" s="10">
        <v>26.333332062</v>
      </c>
      <c r="C163" s="11">
        <f t="shared" si="10"/>
        <v>1579.99992372</v>
      </c>
      <c r="D163" s="10">
        <v>100.947235107</v>
      </c>
      <c r="E163" s="10">
        <v>24.374673843</v>
      </c>
      <c r="F163" s="10">
        <f t="shared" si="11"/>
        <v>76.572561264000001</v>
      </c>
      <c r="G163" s="10">
        <f t="shared" si="12"/>
        <v>4.3382388045329447</v>
      </c>
      <c r="H163" s="40">
        <f>SQRT(((1/F163)*M$20)^2+(-(1/F163)*M$19)^2)</f>
        <v>1.3742807571565603E-4</v>
      </c>
      <c r="I163" s="16"/>
      <c r="L163" s="6"/>
    </row>
    <row r="164" spans="2:12" ht="15" customHeight="1" x14ac:dyDescent="0.3">
      <c r="B164" s="10">
        <v>26.5</v>
      </c>
      <c r="C164" s="11">
        <f t="shared" si="10"/>
        <v>1590</v>
      </c>
      <c r="D164" s="10">
        <v>100.36382293699999</v>
      </c>
      <c r="E164" s="10">
        <v>24.374673843</v>
      </c>
      <c r="F164" s="10">
        <f t="shared" si="11"/>
        <v>75.989149093999998</v>
      </c>
      <c r="G164" s="10">
        <f t="shared" si="12"/>
        <v>4.3305905550140515</v>
      </c>
      <c r="H164" s="40">
        <f>SQRT(((1/F164)*M$20)^2+(-(1/F164)*M$19)^2)</f>
        <v>1.3848318967374251E-4</v>
      </c>
      <c r="I164" s="16"/>
      <c r="L164" s="6"/>
    </row>
    <row r="165" spans="2:12" ht="15" customHeight="1" x14ac:dyDescent="0.3">
      <c r="B165" s="10">
        <v>26.666666030999998</v>
      </c>
      <c r="C165" s="11">
        <f t="shared" si="10"/>
        <v>1599.99996186</v>
      </c>
      <c r="D165" s="10">
        <v>100.509674072</v>
      </c>
      <c r="E165" s="10">
        <v>24.301746368</v>
      </c>
      <c r="F165" s="10">
        <f t="shared" si="11"/>
        <v>76.207927703999999</v>
      </c>
      <c r="G165" s="10">
        <f t="shared" si="12"/>
        <v>4.3334654953912484</v>
      </c>
      <c r="H165" s="40">
        <f>SQRT(((1/F165)*M$20)^2+(-(1/F165)*M$19)^2)</f>
        <v>1.3808563051345588E-4</v>
      </c>
      <c r="I165" s="16"/>
      <c r="L165" s="6"/>
    </row>
    <row r="166" spans="2:12" ht="15" customHeight="1" x14ac:dyDescent="0.3">
      <c r="B166" s="10">
        <v>26.833332062</v>
      </c>
      <c r="C166" s="11">
        <f t="shared" si="10"/>
        <v>1609.99992372</v>
      </c>
      <c r="D166" s="10">
        <v>99.488708496000001</v>
      </c>
      <c r="E166" s="10">
        <v>24.374673843</v>
      </c>
      <c r="F166" s="10">
        <f t="shared" si="11"/>
        <v>75.114034653000004</v>
      </c>
      <c r="G166" s="10">
        <f t="shared" si="12"/>
        <v>4.3190074208442386</v>
      </c>
      <c r="H166" s="40">
        <f>SQRT(((1/F166)*M$20)^2+(-(1/F166)*M$19)^2)</f>
        <v>1.4009658508884812E-4</v>
      </c>
      <c r="I166" s="16"/>
      <c r="L166" s="6"/>
    </row>
    <row r="167" spans="2:12" ht="15" customHeight="1" x14ac:dyDescent="0.3">
      <c r="B167" s="10">
        <v>27</v>
      </c>
      <c r="C167" s="11">
        <f t="shared" si="10"/>
        <v>1620</v>
      </c>
      <c r="D167" s="10">
        <v>100.14504241900001</v>
      </c>
      <c r="E167" s="10">
        <v>24.447599410999999</v>
      </c>
      <c r="F167" s="10">
        <f t="shared" si="11"/>
        <v>75.697443008000008</v>
      </c>
      <c r="G167" s="10">
        <f t="shared" si="12"/>
        <v>4.3267443819072611</v>
      </c>
      <c r="H167" s="40">
        <f>SQRT(((1/F167)*M$20)^2+(-(1/F167)*M$19)^2)</f>
        <v>1.3901684560228231E-4</v>
      </c>
      <c r="I167" s="16"/>
      <c r="L167" s="6"/>
    </row>
    <row r="168" spans="2:12" ht="15" customHeight="1" x14ac:dyDescent="0.3">
      <c r="B168" s="10">
        <v>27.166666030999998</v>
      </c>
      <c r="C168" s="11">
        <f t="shared" si="10"/>
        <v>1629.99996186</v>
      </c>
      <c r="D168" s="10">
        <v>100.43675231899999</v>
      </c>
      <c r="E168" s="10">
        <v>24.082967757999999</v>
      </c>
      <c r="F168" s="10">
        <f t="shared" si="11"/>
        <v>76.353784560999998</v>
      </c>
      <c r="G168" s="10">
        <f t="shared" si="12"/>
        <v>4.3353775990150725</v>
      </c>
      <c r="H168" s="40">
        <f>SQRT(((1/F168)*M$20)^2+(-(1/F168)*M$19)^2)</f>
        <v>1.3782184874835601E-4</v>
      </c>
      <c r="I168" s="16"/>
      <c r="L168" s="6"/>
    </row>
    <row r="169" spans="2:12" ht="15" customHeight="1" x14ac:dyDescent="0.3">
      <c r="B169" s="10">
        <v>27.333332062</v>
      </c>
      <c r="C169" s="11">
        <f t="shared" si="10"/>
        <v>1639.99992372</v>
      </c>
      <c r="D169" s="10">
        <v>100.29090118400001</v>
      </c>
      <c r="E169" s="10">
        <v>24.374673843</v>
      </c>
      <c r="F169" s="10">
        <f t="shared" si="11"/>
        <v>75.91622734100001</v>
      </c>
      <c r="G169" s="10">
        <f t="shared" si="12"/>
        <v>4.3296304605090006</v>
      </c>
      <c r="H169" s="40">
        <f>SQRT(((1/F169)*M$20)^2+(-(1/F169)*M$19)^2)</f>
        <v>1.3861621046923965E-4</v>
      </c>
      <c r="I169" s="16"/>
      <c r="L169" s="6"/>
    </row>
    <row r="170" spans="2:12" ht="15" customHeight="1" x14ac:dyDescent="0.3">
      <c r="B170" s="10">
        <v>27.5</v>
      </c>
      <c r="C170" s="11">
        <f t="shared" si="10"/>
        <v>1650</v>
      </c>
      <c r="D170" s="10">
        <v>100.509674072</v>
      </c>
      <c r="E170" s="10">
        <v>24.374673843</v>
      </c>
      <c r="F170" s="10">
        <f t="shared" si="11"/>
        <v>76.135000228999999</v>
      </c>
      <c r="G170" s="10">
        <f t="shared" si="12"/>
        <v>4.3325080833005112</v>
      </c>
      <c r="H170" s="40">
        <f>SQRT(((1/F170)*M$20)^2+(-(1/F170)*M$19)^2)</f>
        <v>1.3821789867313067E-4</v>
      </c>
      <c r="I170" s="16"/>
      <c r="L170" s="6"/>
    </row>
    <row r="171" spans="2:12" ht="15" customHeight="1" x14ac:dyDescent="0.3">
      <c r="B171" s="10">
        <v>27.666666030999998</v>
      </c>
      <c r="C171" s="11">
        <f t="shared" si="10"/>
        <v>1659.99996186</v>
      </c>
      <c r="D171" s="10">
        <v>100.509674072</v>
      </c>
      <c r="E171" s="10">
        <v>24.374673843</v>
      </c>
      <c r="F171" s="10">
        <f t="shared" si="11"/>
        <v>76.135000228999999</v>
      </c>
      <c r="G171" s="10">
        <f t="shared" si="12"/>
        <v>4.3325080833005112</v>
      </c>
      <c r="H171" s="40">
        <f>SQRT(((1/F171)*M$20)^2+(-(1/F171)*M$19)^2)</f>
        <v>1.3821789867313067E-4</v>
      </c>
      <c r="I171" s="16"/>
      <c r="L171" s="6"/>
    </row>
    <row r="172" spans="2:12" ht="15" customHeight="1" x14ac:dyDescent="0.3">
      <c r="B172" s="10">
        <v>27.833332062</v>
      </c>
      <c r="C172" s="11">
        <f t="shared" si="10"/>
        <v>1669.99992372</v>
      </c>
      <c r="D172" s="10">
        <v>100.43675231899999</v>
      </c>
      <c r="E172" s="10">
        <v>24.301746368</v>
      </c>
      <c r="F172" s="10">
        <f t="shared" si="11"/>
        <v>76.135005950999997</v>
      </c>
      <c r="G172" s="10">
        <f t="shared" si="12"/>
        <v>4.3325081584564806</v>
      </c>
      <c r="H172" s="40">
        <f>SQRT(((1/F172)*M$20)^2+(-(1/F172)*M$19)^2)</f>
        <v>1.3821788828523085E-4</v>
      </c>
      <c r="I172" s="16"/>
      <c r="L172" s="6"/>
    </row>
    <row r="173" spans="2:12" ht="15" customHeight="1" x14ac:dyDescent="0.3">
      <c r="B173" s="10">
        <v>28</v>
      </c>
      <c r="C173" s="11">
        <f t="shared" si="10"/>
        <v>1680</v>
      </c>
      <c r="D173" s="10">
        <v>101.093086243</v>
      </c>
      <c r="E173" s="10">
        <v>24.301746368</v>
      </c>
      <c r="F173" s="10">
        <f t="shared" si="11"/>
        <v>76.791339875000006</v>
      </c>
      <c r="G173" s="10">
        <f t="shared" si="12"/>
        <v>4.3410918717512388</v>
      </c>
      <c r="H173" s="40">
        <f>SQRT(((1/F173)*M$20)^2+(-(1/F173)*M$19)^2)</f>
        <v>1.3703654297815703E-4</v>
      </c>
      <c r="I173" s="16"/>
      <c r="L173" s="6"/>
    </row>
    <row r="174" spans="2:12" ht="15" customHeight="1" x14ac:dyDescent="0.3">
      <c r="B174" s="10">
        <v>28.166666030999998</v>
      </c>
      <c r="C174" s="11">
        <f t="shared" si="10"/>
        <v>1689.99996186</v>
      </c>
      <c r="D174" s="10">
        <v>100.36382293699999</v>
      </c>
      <c r="E174" s="10">
        <v>24.228820801000001</v>
      </c>
      <c r="F174" s="10">
        <f t="shared" si="11"/>
        <v>76.135002135999997</v>
      </c>
      <c r="G174" s="10">
        <f t="shared" si="12"/>
        <v>4.3325081083481232</v>
      </c>
      <c r="H174" s="40">
        <f>SQRT(((1/F174)*M$20)^2+(-(1/F174)*M$19)^2)</f>
        <v>1.3821789521110235E-4</v>
      </c>
      <c r="I174" s="16"/>
      <c r="L174" s="6"/>
    </row>
    <row r="175" spans="2:12" ht="15" customHeight="1" x14ac:dyDescent="0.3">
      <c r="B175" s="10">
        <v>28.333332062</v>
      </c>
      <c r="C175" s="11">
        <f t="shared" si="10"/>
        <v>1699.99992372</v>
      </c>
      <c r="D175" s="10">
        <v>100.36382293699999</v>
      </c>
      <c r="E175" s="10">
        <v>24.301746368</v>
      </c>
      <c r="F175" s="10">
        <f t="shared" si="11"/>
        <v>76.062076568999998</v>
      </c>
      <c r="G175" s="10">
        <f t="shared" si="12"/>
        <v>4.3315498038497529</v>
      </c>
      <c r="H175" s="40">
        <f>SQRT(((1/F175)*M$20)^2+(-(1/F175)*M$19)^2)</f>
        <v>1.3835041352814662E-4</v>
      </c>
      <c r="I175" s="16"/>
      <c r="L175" s="6"/>
    </row>
    <row r="176" spans="2:12" ht="15" customHeight="1" x14ac:dyDescent="0.3">
      <c r="B176" s="10">
        <v>28.5</v>
      </c>
      <c r="C176" s="11">
        <f t="shared" si="10"/>
        <v>1710</v>
      </c>
      <c r="D176" s="10">
        <v>100.43675231899999</v>
      </c>
      <c r="E176" s="10">
        <v>24.301746368</v>
      </c>
      <c r="F176" s="10">
        <f t="shared" si="11"/>
        <v>76.135005950999997</v>
      </c>
      <c r="G176" s="10">
        <f t="shared" si="12"/>
        <v>4.3325081584564806</v>
      </c>
      <c r="H176" s="40">
        <f>SQRT(((1/F176)*M$20)^2+(-(1/F176)*M$19)^2)</f>
        <v>1.3821788828523085E-4</v>
      </c>
      <c r="I176" s="16"/>
      <c r="L176" s="6"/>
    </row>
    <row r="177" spans="2:12" ht="15" customHeight="1" x14ac:dyDescent="0.3">
      <c r="B177" s="10">
        <v>28.666666030999998</v>
      </c>
      <c r="C177" s="11">
        <f t="shared" si="10"/>
        <v>1719.99996186</v>
      </c>
      <c r="D177" s="10">
        <v>100.14504241900001</v>
      </c>
      <c r="E177" s="10">
        <v>24.228820801000001</v>
      </c>
      <c r="F177" s="10">
        <f t="shared" si="11"/>
        <v>75.916221618000009</v>
      </c>
      <c r="G177" s="10">
        <f t="shared" si="12"/>
        <v>4.3296303851232709</v>
      </c>
      <c r="H177" s="40">
        <f>SQRT(((1/F177)*M$20)^2+(-(1/F177)*M$19)^2)</f>
        <v>1.3861622091892426E-4</v>
      </c>
      <c r="I177" s="16"/>
      <c r="L177" s="6"/>
    </row>
    <row r="178" spans="2:12" ht="15" customHeight="1" x14ac:dyDescent="0.3">
      <c r="B178" s="10">
        <v>28.833332062</v>
      </c>
      <c r="C178" s="11">
        <f t="shared" si="10"/>
        <v>1729.99992372</v>
      </c>
      <c r="D178" s="10">
        <v>100.36382293699999</v>
      </c>
      <c r="E178" s="10">
        <v>24.228820801000001</v>
      </c>
      <c r="F178" s="10">
        <f t="shared" si="11"/>
        <v>76.135002135999997</v>
      </c>
      <c r="G178" s="10">
        <f t="shared" si="12"/>
        <v>4.3325081083481232</v>
      </c>
      <c r="H178" s="40">
        <f>SQRT(((1/F178)*M$20)^2+(-(1/F178)*M$19)^2)</f>
        <v>1.3821789521110235E-4</v>
      </c>
      <c r="I178" s="16"/>
    </row>
    <row r="179" spans="2:12" ht="15" customHeight="1" x14ac:dyDescent="0.3">
      <c r="B179" s="10">
        <v>29</v>
      </c>
      <c r="C179" s="11">
        <f t="shared" si="10"/>
        <v>1740</v>
      </c>
      <c r="D179" s="10">
        <v>100.43675231899999</v>
      </c>
      <c r="E179" s="10">
        <v>24.374673843</v>
      </c>
      <c r="F179" s="10">
        <f t="shared" si="11"/>
        <v>76.062078475999996</v>
      </c>
      <c r="G179" s="10">
        <f t="shared" si="12"/>
        <v>4.3315498289213794</v>
      </c>
      <c r="H179" s="40">
        <f>SQRT(((1/F179)*M$20)^2+(-(1/F179)*M$19)^2)</f>
        <v>1.3835041005947677E-4</v>
      </c>
      <c r="I179" s="16"/>
    </row>
    <row r="180" spans="2:12" ht="15" customHeight="1" x14ac:dyDescent="0.3">
      <c r="B180" s="10">
        <v>29.166666030999998</v>
      </c>
      <c r="C180" s="11">
        <f t="shared" si="10"/>
        <v>1749.99996186</v>
      </c>
      <c r="D180" s="10">
        <v>100.36382293699999</v>
      </c>
      <c r="E180" s="10">
        <v>24.301746368</v>
      </c>
      <c r="F180" s="10">
        <f t="shared" si="11"/>
        <v>76.062076568999998</v>
      </c>
      <c r="G180" s="10">
        <f t="shared" si="12"/>
        <v>4.3315498038497529</v>
      </c>
      <c r="H180" s="40">
        <f>SQRT(((1/F180)*M$20)^2+(-(1/F180)*M$19)^2)</f>
        <v>1.3835041352814662E-4</v>
      </c>
      <c r="I180" s="16"/>
    </row>
    <row r="181" spans="2:12" ht="15" customHeight="1" x14ac:dyDescent="0.3">
      <c r="B181" s="10">
        <v>29.333332062</v>
      </c>
      <c r="C181" s="11">
        <f t="shared" si="10"/>
        <v>1759.99992372</v>
      </c>
      <c r="D181" s="10">
        <v>100.509674072</v>
      </c>
      <c r="E181" s="10">
        <v>24.301746368</v>
      </c>
      <c r="F181" s="10">
        <f t="shared" si="11"/>
        <v>76.207927703999999</v>
      </c>
      <c r="G181" s="10">
        <f t="shared" si="12"/>
        <v>4.3334654953912484</v>
      </c>
      <c r="H181" s="40">
        <f>SQRT(((1/F181)*M$20)^2+(-(1/F181)*M$19)^2)</f>
        <v>1.3808563051345588E-4</v>
      </c>
      <c r="I181" s="16"/>
    </row>
    <row r="182" spans="2:12" ht="15" customHeight="1" x14ac:dyDescent="0.3">
      <c r="B182" s="10">
        <v>29.5</v>
      </c>
      <c r="C182" s="11">
        <f t="shared" si="10"/>
        <v>1770</v>
      </c>
      <c r="D182" s="10">
        <v>101.384788513</v>
      </c>
      <c r="E182" s="10">
        <v>24.958084106000001</v>
      </c>
      <c r="F182" s="10">
        <f t="shared" si="11"/>
        <v>76.426704407000003</v>
      </c>
      <c r="G182" s="10">
        <f t="shared" si="12"/>
        <v>4.3363321692226906</v>
      </c>
      <c r="H182" s="40">
        <f>SQRT(((1/F182)*M$20)^2+(-(1/F182)*M$19)^2)</f>
        <v>1.3769035088953633E-4</v>
      </c>
      <c r="I182" s="16"/>
    </row>
    <row r="183" spans="2:12" ht="15" customHeight="1" x14ac:dyDescent="0.3">
      <c r="B183" s="10">
        <v>29.666666030999998</v>
      </c>
      <c r="C183" s="11">
        <f t="shared" si="10"/>
        <v>1779.99996186</v>
      </c>
      <c r="D183" s="10">
        <v>100.29090118400001</v>
      </c>
      <c r="E183" s="10">
        <v>23.864189148000001</v>
      </c>
      <c r="F183" s="10">
        <f t="shared" si="11"/>
        <v>76.426712035999998</v>
      </c>
      <c r="G183" s="10">
        <f t="shared" si="12"/>
        <v>4.3363322690438162</v>
      </c>
      <c r="H183" s="40">
        <f>SQRT(((1/F183)*M$20)^2+(-(1/F183)*M$19)^2)</f>
        <v>1.3769033714513128E-4</v>
      </c>
      <c r="I183" s="16"/>
    </row>
    <row r="184" spans="2:12" ht="15" customHeight="1" x14ac:dyDescent="0.3">
      <c r="B184" s="10">
        <v>29.833332062</v>
      </c>
      <c r="C184" s="11">
        <f t="shared" si="10"/>
        <v>1789.99992372</v>
      </c>
      <c r="D184" s="10">
        <v>100.43675231899999</v>
      </c>
      <c r="E184" s="10">
        <v>24.374673843</v>
      </c>
      <c r="F184" s="10">
        <f t="shared" si="11"/>
        <v>76.062078475999996</v>
      </c>
      <c r="G184" s="10">
        <f t="shared" si="12"/>
        <v>4.3315498289213794</v>
      </c>
      <c r="H184" s="40">
        <f>SQRT(((1/F184)*M$20)^2+(-(1/F184)*M$19)^2)</f>
        <v>1.3835041005947677E-4</v>
      </c>
      <c r="I184" s="16"/>
    </row>
    <row r="185" spans="2:12" ht="15" customHeight="1" x14ac:dyDescent="0.3">
      <c r="B185" s="10">
        <v>30</v>
      </c>
      <c r="C185" s="11">
        <f t="shared" si="10"/>
        <v>1800</v>
      </c>
      <c r="D185" s="10">
        <v>100.655525208</v>
      </c>
      <c r="E185" s="10">
        <v>24.301746368</v>
      </c>
      <c r="F185" s="10">
        <f t="shared" si="11"/>
        <v>76.353778840000004</v>
      </c>
      <c r="G185" s="10">
        <f t="shared" si="12"/>
        <v>4.3353775240875461</v>
      </c>
      <c r="H185" s="40">
        <f>SQRT(((1/F185)*M$20)^2+(-(1/F185)*M$19)^2)</f>
        <v>1.378218590750066E-4</v>
      </c>
      <c r="I185" s="16"/>
    </row>
    <row r="186" spans="2:12" ht="15" customHeight="1" x14ac:dyDescent="0.3">
      <c r="B186" s="10">
        <v>30.166666030999998</v>
      </c>
      <c r="C186" s="11">
        <f t="shared" si="10"/>
        <v>1809.99996186</v>
      </c>
      <c r="D186" s="10">
        <v>99.999191284000005</v>
      </c>
      <c r="E186" s="10">
        <v>24.374673843</v>
      </c>
      <c r="F186" s="10">
        <f t="shared" si="11"/>
        <v>75.624517441000009</v>
      </c>
      <c r="G186" s="10">
        <f t="shared" si="12"/>
        <v>4.325780535385193</v>
      </c>
      <c r="H186" s="40">
        <f>SQRT(((1/F186)*M$20)^2+(-(1/F186)*M$19)^2)</f>
        <v>1.3915090109950921E-4</v>
      </c>
      <c r="I186" s="16"/>
    </row>
    <row r="187" spans="2:12" ht="15" customHeight="1" x14ac:dyDescent="0.3">
      <c r="B187" s="10">
        <v>30.333332062</v>
      </c>
      <c r="C187" s="11">
        <f t="shared" si="10"/>
        <v>1819.99992372</v>
      </c>
      <c r="D187" s="10">
        <v>102.114051819</v>
      </c>
      <c r="E187" s="10">
        <v>24.374673843</v>
      </c>
      <c r="F187" s="10">
        <f t="shared" si="11"/>
        <v>77.739377976</v>
      </c>
      <c r="G187" s="10">
        <f t="shared" si="12"/>
        <v>4.3533619240542736</v>
      </c>
      <c r="H187" s="40">
        <f>SQRT(((1/F187)*M$20)^2+(-(1/F187)*M$19)^2)</f>
        <v>1.3536537107847034E-4</v>
      </c>
      <c r="I187" s="16"/>
    </row>
    <row r="188" spans="2:12" ht="15" customHeight="1" x14ac:dyDescent="0.3">
      <c r="B188" s="10">
        <v>30.5</v>
      </c>
      <c r="C188" s="11">
        <f t="shared" si="10"/>
        <v>1830</v>
      </c>
      <c r="D188" s="10">
        <v>100.582603455</v>
      </c>
      <c r="E188" s="10">
        <v>24.228820801000001</v>
      </c>
      <c r="F188" s="10">
        <f t="shared" si="11"/>
        <v>76.353782654</v>
      </c>
      <c r="G188" s="10">
        <f t="shared" si="12"/>
        <v>4.3353775740392315</v>
      </c>
      <c r="H188" s="40">
        <f>SQRT(((1/F188)*M$20)^2+(-(1/F188)*M$19)^2)</f>
        <v>1.3782185219057269E-4</v>
      </c>
      <c r="I188" s="16"/>
    </row>
    <row r="189" spans="2:12" ht="15" customHeight="1" x14ac:dyDescent="0.3">
      <c r="B189" s="10">
        <v>30.666666030999998</v>
      </c>
      <c r="C189" s="11">
        <f t="shared" si="10"/>
        <v>1839.99996186</v>
      </c>
      <c r="D189" s="10">
        <v>99.926269531000003</v>
      </c>
      <c r="E189" s="14">
        <v>24.374673843</v>
      </c>
      <c r="F189" s="10">
        <f t="shared" si="11"/>
        <v>75.551595688000006</v>
      </c>
      <c r="G189" s="10">
        <f t="shared" si="12"/>
        <v>4.3248158094487161</v>
      </c>
      <c r="H189" s="40">
        <f>SQRT(((1/F189)*M$20)^2+(-(1/F189)*M$19)^2)</f>
        <v>1.39285208357315E-4</v>
      </c>
      <c r="I189" s="16"/>
    </row>
    <row r="190" spans="2:12" ht="15" customHeight="1" x14ac:dyDescent="0.3">
      <c r="B190" s="10">
        <v>30.833332062</v>
      </c>
      <c r="C190" s="13">
        <f t="shared" si="10"/>
        <v>1849.99992372</v>
      </c>
      <c r="D190" s="10">
        <v>100.29090118400001</v>
      </c>
      <c r="E190" s="14">
        <v>24.155895232999999</v>
      </c>
      <c r="F190" s="10">
        <f t="shared" si="11"/>
        <v>76.135005951000011</v>
      </c>
      <c r="G190" s="10">
        <f t="shared" si="12"/>
        <v>4.3325081584564806</v>
      </c>
      <c r="H190" s="40">
        <f>SQRT(((1/F190)*M$20)^2+(-(1/F190)*M$19)^2)</f>
        <v>1.3821788828523079E-4</v>
      </c>
      <c r="I190" s="16"/>
    </row>
    <row r="191" spans="2:12" ht="15" customHeight="1" x14ac:dyDescent="0.3">
      <c r="B191" s="39">
        <v>31</v>
      </c>
      <c r="C191" s="12">
        <f t="shared" si="10"/>
        <v>1860</v>
      </c>
      <c r="D191" s="39">
        <v>100.21797180199999</v>
      </c>
      <c r="E191" s="39">
        <v>24.374673843</v>
      </c>
      <c r="F191" s="39">
        <f t="shared" si="11"/>
        <v>75.843297958999997</v>
      </c>
      <c r="G191" s="39">
        <f t="shared" si="12"/>
        <v>4.3286693427475971</v>
      </c>
      <c r="H191" s="40">
        <f>SQRT(((1/F191)*M$20)^2+(-(1/F191)*M$19)^2)</f>
        <v>1.3874950101483498E-4</v>
      </c>
      <c r="I191" s="16"/>
    </row>
    <row r="192" spans="2:12" ht="15" customHeight="1" x14ac:dyDescent="0.3">
      <c r="B192" s="47">
        <v>31.166666030999998</v>
      </c>
      <c r="C192" s="48">
        <f t="shared" si="10"/>
        <v>1869.99996186</v>
      </c>
      <c r="D192" s="47">
        <v>98.759445189999994</v>
      </c>
      <c r="E192" s="47">
        <v>24.228820801000001</v>
      </c>
      <c r="F192" s="47">
        <f t="shared" si="11"/>
        <v>74.530624388999996</v>
      </c>
      <c r="G192" s="47">
        <f t="shared" si="12"/>
        <v>4.3112101065453476</v>
      </c>
      <c r="H192" s="40">
        <f>SQRT(((1/F192)*M$20)^2+(-(1/F192)*M$19)^2)</f>
        <v>1.4119323208949027E-4</v>
      </c>
      <c r="I192" s="16"/>
    </row>
    <row r="193" spans="2:9" ht="15" customHeight="1" x14ac:dyDescent="0.3">
      <c r="B193" s="47">
        <v>31.333332062</v>
      </c>
      <c r="C193" s="48">
        <f t="shared" si="10"/>
        <v>1879.99992372</v>
      </c>
      <c r="D193" s="47">
        <v>97.446777343999997</v>
      </c>
      <c r="E193" s="47">
        <v>24.593452454000001</v>
      </c>
      <c r="F193" s="47">
        <f t="shared" si="11"/>
        <v>72.853324889999996</v>
      </c>
      <c r="G193" s="47">
        <f t="shared" si="12"/>
        <v>4.2884481718193603</v>
      </c>
      <c r="H193" s="40">
        <f>SQRT(((1/F193)*M$20)^2+(-(1/F193)*M$19)^2)</f>
        <v>1.4444391883307363E-4</v>
      </c>
      <c r="I193" s="16"/>
    </row>
    <row r="194" spans="2:9" ht="15" customHeight="1" x14ac:dyDescent="0.3">
      <c r="B194" s="47">
        <v>31.5</v>
      </c>
      <c r="C194" s="48">
        <f t="shared" si="10"/>
        <v>1890</v>
      </c>
      <c r="D194" s="47">
        <v>97.009216308999996</v>
      </c>
      <c r="E194" s="47">
        <v>24.301746368</v>
      </c>
      <c r="F194" s="47">
        <f t="shared" si="11"/>
        <v>72.707469940999999</v>
      </c>
      <c r="G194" s="47">
        <f t="shared" si="12"/>
        <v>4.2864441294811142</v>
      </c>
      <c r="H194" s="40">
        <f>SQRT(((1/F194)*M$20)^2+(-(1/F194)*M$19)^2)</f>
        <v>1.4473368081257661E-4</v>
      </c>
      <c r="I194" s="16"/>
    </row>
    <row r="195" spans="2:9" ht="15" customHeight="1" x14ac:dyDescent="0.3">
      <c r="B195" s="47">
        <v>31.666666030999998</v>
      </c>
      <c r="C195" s="48">
        <f t="shared" si="10"/>
        <v>1899.99996186</v>
      </c>
      <c r="D195" s="47">
        <v>96.279953003000003</v>
      </c>
      <c r="E195" s="47">
        <v>24.301746368</v>
      </c>
      <c r="F195" s="47">
        <f t="shared" si="11"/>
        <v>71.978206635000006</v>
      </c>
      <c r="G195" s="47">
        <f t="shared" si="12"/>
        <v>4.2763633875725153</v>
      </c>
      <c r="H195" s="40">
        <f>SQRT(((1/F195)*M$20)^2+(-(1/F195)*M$19)^2)</f>
        <v>1.4620008248460164E-4</v>
      </c>
      <c r="I195" s="16"/>
    </row>
    <row r="196" spans="2:9" ht="15" customHeight="1" x14ac:dyDescent="0.3">
      <c r="B196" s="47">
        <v>31.833332062</v>
      </c>
      <c r="C196" s="48">
        <f t="shared" si="10"/>
        <v>1909.99992372</v>
      </c>
      <c r="D196" s="47">
        <v>95.550689696999996</v>
      </c>
      <c r="E196" s="47">
        <v>24.228820801000001</v>
      </c>
      <c r="F196" s="47">
        <f t="shared" si="11"/>
        <v>71.321868895999998</v>
      </c>
      <c r="G196" s="47">
        <f t="shared" si="12"/>
        <v>4.2672029970262608</v>
      </c>
      <c r="H196" s="40">
        <f>SQRT(((1/F196)*M$20)^2+(-(1/F196)*M$19)^2)</f>
        <v>1.4754548513690006E-4</v>
      </c>
      <c r="I196" s="16"/>
    </row>
    <row r="197" spans="2:9" ht="15" customHeight="1" x14ac:dyDescent="0.3">
      <c r="B197" s="47">
        <v>31.999998092999999</v>
      </c>
      <c r="C197" s="48">
        <f t="shared" si="10"/>
        <v>1919.99988558</v>
      </c>
      <c r="D197" s="47">
        <v>94.821426392000006</v>
      </c>
      <c r="E197" s="47">
        <v>24.301746368</v>
      </c>
      <c r="F197" s="47">
        <f t="shared" si="11"/>
        <v>70.51968002400001</v>
      </c>
      <c r="G197" s="47">
        <f t="shared" si="12"/>
        <v>4.255891820139909</v>
      </c>
      <c r="H197" s="40">
        <f>SQRT(((1/F197)*M$20)^2+(-(1/F197)*M$19)^2)</f>
        <v>1.4922387259201018E-4</v>
      </c>
      <c r="I197" s="16"/>
    </row>
    <row r="198" spans="2:9" ht="15" customHeight="1" x14ac:dyDescent="0.3">
      <c r="B198" s="47">
        <v>32.166664124</v>
      </c>
      <c r="C198" s="48">
        <f t="shared" ref="C198:C261" si="13">B198 * 60</f>
        <v>1929.9998474399999</v>
      </c>
      <c r="D198" s="47">
        <v>94.092163085999999</v>
      </c>
      <c r="E198" s="47">
        <v>24.301746368</v>
      </c>
      <c r="F198" s="47">
        <f t="shared" ref="F198:F261" si="14">D198-E198</f>
        <v>69.790416718000003</v>
      </c>
      <c r="G198" s="47">
        <f t="shared" ref="G198:G261" si="15">LN(F198)</f>
        <v>4.2454967040386018</v>
      </c>
      <c r="H198" s="40">
        <f>SQRT(((1/F198)*M$20)^2+(-(1/F198)*M$19)^2)</f>
        <v>1.5078316253149129E-4</v>
      </c>
      <c r="I198" s="16"/>
    </row>
    <row r="199" spans="2:9" ht="15" customHeight="1" x14ac:dyDescent="0.3">
      <c r="B199" s="47">
        <v>32.333332061999997</v>
      </c>
      <c r="C199" s="48">
        <f t="shared" si="13"/>
        <v>1939.9999237199997</v>
      </c>
      <c r="D199" s="47">
        <v>93.873390197999996</v>
      </c>
      <c r="E199" s="47">
        <v>24.374673843</v>
      </c>
      <c r="F199" s="47">
        <f t="shared" si="14"/>
        <v>69.498716354999999</v>
      </c>
      <c r="G199" s="47">
        <f t="shared" si="15"/>
        <v>4.2413082826879487</v>
      </c>
      <c r="H199" s="40">
        <f>SQRT(((1/F199)*M$20)^2+(-(1/F199)*M$19)^2)</f>
        <v>1.5141603038217296E-4</v>
      </c>
      <c r="I199" s="16"/>
    </row>
    <row r="200" spans="2:9" ht="15" customHeight="1" x14ac:dyDescent="0.3">
      <c r="B200" s="47">
        <v>32.499996185000001</v>
      </c>
      <c r="C200" s="48">
        <f t="shared" si="13"/>
        <v>1949.9997711000001</v>
      </c>
      <c r="D200" s="47">
        <v>92.779495238999999</v>
      </c>
      <c r="E200" s="47">
        <v>24.228820801000001</v>
      </c>
      <c r="F200" s="47">
        <f t="shared" si="14"/>
        <v>68.550674438000001</v>
      </c>
      <c r="G200" s="47">
        <f t="shared" si="15"/>
        <v>4.2275732445886627</v>
      </c>
      <c r="H200" s="40">
        <f>SQRT(((1/F200)*M$20)^2+(-(1/F200)*M$19)^2)</f>
        <v>1.535100833566317E-4</v>
      </c>
      <c r="I200" s="16"/>
    </row>
    <row r="201" spans="2:9" ht="15" customHeight="1" x14ac:dyDescent="0.3">
      <c r="B201" s="47">
        <v>32.666664124</v>
      </c>
      <c r="C201" s="48">
        <f t="shared" si="13"/>
        <v>1959.9998474399999</v>
      </c>
      <c r="D201" s="47">
        <v>92.341934203999998</v>
      </c>
      <c r="E201" s="47">
        <v>24.301746368</v>
      </c>
      <c r="F201" s="47">
        <f t="shared" si="14"/>
        <v>68.040187836000001</v>
      </c>
      <c r="G201" s="47">
        <f t="shared" si="15"/>
        <v>4.2200985281940442</v>
      </c>
      <c r="H201" s="40">
        <f>SQRT(((1/F201)*M$20)^2+(-(1/F201)*M$19)^2)</f>
        <v>1.5466182680881543E-4</v>
      </c>
      <c r="I201" s="16"/>
    </row>
    <row r="202" spans="2:9" ht="15" customHeight="1" x14ac:dyDescent="0.3">
      <c r="B202" s="47">
        <v>32.833332061999997</v>
      </c>
      <c r="C202" s="48">
        <f t="shared" si="13"/>
        <v>1969.9999237199997</v>
      </c>
      <c r="D202" s="47">
        <v>91.685600281000006</v>
      </c>
      <c r="E202" s="47">
        <v>24.301746368</v>
      </c>
      <c r="F202" s="47">
        <f t="shared" si="14"/>
        <v>67.38385391300001</v>
      </c>
      <c r="G202" s="47">
        <f t="shared" si="15"/>
        <v>4.2104054330331513</v>
      </c>
      <c r="H202" s="40">
        <f>SQRT(((1/F202)*M$20)^2+(-(1/F202)*M$19)^2)</f>
        <v>1.5616826785712405E-4</v>
      </c>
      <c r="I202" s="16"/>
    </row>
    <row r="203" spans="2:9" ht="15" customHeight="1" x14ac:dyDescent="0.3">
      <c r="B203" s="47">
        <v>32.999996185000001</v>
      </c>
      <c r="C203" s="48">
        <f t="shared" si="13"/>
        <v>1979.9997711000001</v>
      </c>
      <c r="D203" s="47">
        <v>90.956336974999999</v>
      </c>
      <c r="E203" s="47">
        <v>24.155895232999999</v>
      </c>
      <c r="F203" s="47">
        <f t="shared" si="14"/>
        <v>66.800441742000004</v>
      </c>
      <c r="G203" s="47">
        <f t="shared" si="15"/>
        <v>4.2017096934249265</v>
      </c>
      <c r="H203" s="40">
        <f>SQRT(((1/F203)*M$20)^2+(-(1/F203)*M$19)^2)</f>
        <v>1.5753218800219923E-4</v>
      </c>
      <c r="I203" s="16"/>
    </row>
    <row r="204" spans="2:9" ht="15" customHeight="1" x14ac:dyDescent="0.3">
      <c r="B204" s="47">
        <v>33.166664124</v>
      </c>
      <c r="C204" s="48">
        <f t="shared" si="13"/>
        <v>1989.9998474399999</v>
      </c>
      <c r="D204" s="47">
        <v>90.518783568999993</v>
      </c>
      <c r="E204" s="47">
        <v>23.718338013</v>
      </c>
      <c r="F204" s="47">
        <f t="shared" si="14"/>
        <v>66.800445556</v>
      </c>
      <c r="G204" s="47">
        <f t="shared" si="15"/>
        <v>4.2017097505203553</v>
      </c>
      <c r="H204" s="40">
        <f>SQRT(((1/F204)*M$20)^2+(-(1/F204)*M$19)^2)</f>
        <v>1.5753217900783161E-4</v>
      </c>
      <c r="I204" s="16"/>
    </row>
    <row r="205" spans="2:9" ht="15" customHeight="1" x14ac:dyDescent="0.3">
      <c r="B205" s="47">
        <v>33.333332061999997</v>
      </c>
      <c r="C205" s="48">
        <f t="shared" si="13"/>
        <v>1999.9999237199997</v>
      </c>
      <c r="D205" s="47">
        <v>89.716590881000002</v>
      </c>
      <c r="E205" s="47">
        <v>24.228820801000001</v>
      </c>
      <c r="F205" s="47">
        <f t="shared" si="14"/>
        <v>65.487770080000004</v>
      </c>
      <c r="G205" s="47">
        <f t="shared" si="15"/>
        <v>4.1818634088716635</v>
      </c>
      <c r="H205" s="40">
        <f>SQRT(((1/F205)*M$20)^2+(-(1/F205)*M$19)^2)</f>
        <v>1.6068984688706779E-4</v>
      </c>
      <c r="I205" s="16"/>
    </row>
    <row r="206" spans="2:9" ht="15" customHeight="1" x14ac:dyDescent="0.3">
      <c r="B206" s="47">
        <v>33.499996185000001</v>
      </c>
      <c r="C206" s="48">
        <f t="shared" si="13"/>
        <v>2009.9997711000001</v>
      </c>
      <c r="D206" s="47">
        <v>89.060256957999997</v>
      </c>
      <c r="E206" s="47">
        <v>24.301746368</v>
      </c>
      <c r="F206" s="47">
        <f t="shared" si="14"/>
        <v>64.75851059</v>
      </c>
      <c r="G206" s="47">
        <f t="shared" si="15"/>
        <v>4.1706651296258697</v>
      </c>
      <c r="H206" s="40">
        <f>SQRT(((1/F206)*M$20)^2+(-(1/F206)*M$19)^2)</f>
        <v>1.6249940974948389E-4</v>
      </c>
      <c r="I206" s="16"/>
    </row>
    <row r="207" spans="2:9" ht="15" customHeight="1" x14ac:dyDescent="0.3">
      <c r="B207" s="47">
        <v>33.666664124</v>
      </c>
      <c r="C207" s="48">
        <f t="shared" si="13"/>
        <v>2019.9998474399999</v>
      </c>
      <c r="D207" s="47">
        <v>88.476844787999994</v>
      </c>
      <c r="E207" s="47">
        <v>24.228820801000001</v>
      </c>
      <c r="F207" s="47">
        <f t="shared" si="14"/>
        <v>64.248023986999996</v>
      </c>
      <c r="G207" s="47">
        <f t="shared" si="15"/>
        <v>4.1627509682362343</v>
      </c>
      <c r="H207" s="40">
        <f>SQRT(((1/F207)*M$20)^2+(-(1/F207)*M$19)^2)</f>
        <v>1.6379055874558851E-4</v>
      </c>
      <c r="I207" s="16"/>
    </row>
    <row r="208" spans="2:9" ht="15" customHeight="1" x14ac:dyDescent="0.3">
      <c r="B208" s="47">
        <v>33.833332061999997</v>
      </c>
      <c r="C208" s="48">
        <f t="shared" si="13"/>
        <v>2029.9999237199997</v>
      </c>
      <c r="D208" s="47">
        <v>87.966362000000004</v>
      </c>
      <c r="E208" s="47">
        <v>24.301746368</v>
      </c>
      <c r="F208" s="47">
        <f t="shared" si="14"/>
        <v>63.664615632000007</v>
      </c>
      <c r="G208" s="47">
        <f t="shared" si="15"/>
        <v>4.1536289236554111</v>
      </c>
      <c r="H208" s="40">
        <f>SQRT(((1/F208)*M$20)^2+(-(1/F208)*M$19)^2)</f>
        <v>1.6529149893809104E-4</v>
      </c>
      <c r="I208" s="16"/>
    </row>
    <row r="209" spans="2:9" ht="15" customHeight="1" x14ac:dyDescent="0.3">
      <c r="B209" s="47">
        <v>33.999996185000001</v>
      </c>
      <c r="C209" s="48">
        <f t="shared" si="13"/>
        <v>2039.9997711000001</v>
      </c>
      <c r="D209" s="47">
        <v>87.820510863999999</v>
      </c>
      <c r="E209" s="47">
        <v>24.228820801000001</v>
      </c>
      <c r="F209" s="47">
        <f t="shared" si="14"/>
        <v>63.591690063000001</v>
      </c>
      <c r="G209" s="47">
        <f t="shared" si="15"/>
        <v>4.152482802422603</v>
      </c>
      <c r="H209" s="40">
        <f>SQRT(((1/F209)*M$20)^2+(-(1/F209)*M$19)^2)</f>
        <v>1.6548105163906473E-4</v>
      </c>
      <c r="I209" s="16"/>
    </row>
    <row r="210" spans="2:9" ht="15" customHeight="1" x14ac:dyDescent="0.3">
      <c r="B210" s="47">
        <v>34.166664124</v>
      </c>
      <c r="C210" s="48">
        <f t="shared" si="13"/>
        <v>2049.9998474399999</v>
      </c>
      <c r="D210" s="47">
        <v>86.799545288000004</v>
      </c>
      <c r="E210" s="47">
        <v>24.447599410999999</v>
      </c>
      <c r="F210" s="47">
        <f t="shared" si="14"/>
        <v>62.351945877000006</v>
      </c>
      <c r="G210" s="47">
        <f t="shared" si="15"/>
        <v>4.1327948805724972</v>
      </c>
      <c r="H210" s="40">
        <f>SQRT(((1/F210)*M$20)^2+(-(1/F210)*M$19)^2)</f>
        <v>1.6877131257281967E-4</v>
      </c>
      <c r="I210" s="16"/>
    </row>
    <row r="211" spans="2:9" ht="15" customHeight="1" x14ac:dyDescent="0.3">
      <c r="B211" s="47">
        <v>34.333332061999997</v>
      </c>
      <c r="C211" s="48">
        <f t="shared" si="13"/>
        <v>2059.99992372</v>
      </c>
      <c r="D211" s="47">
        <v>85.924423218000001</v>
      </c>
      <c r="E211" s="47">
        <v>24.374673843</v>
      </c>
      <c r="F211" s="47">
        <f t="shared" si="14"/>
        <v>61.549749375000005</v>
      </c>
      <c r="G211" s="47">
        <f t="shared" si="15"/>
        <v>4.1198457807294027</v>
      </c>
      <c r="H211" s="40">
        <f>SQRT(((1/F211)*M$20)^2+(-(1/F211)*M$19)^2)</f>
        <v>1.7097096014179669E-4</v>
      </c>
      <c r="I211" s="16"/>
    </row>
    <row r="212" spans="2:9" ht="15" customHeight="1" x14ac:dyDescent="0.3">
      <c r="B212" s="47">
        <v>34.499996185000001</v>
      </c>
      <c r="C212" s="48">
        <f t="shared" si="13"/>
        <v>2069.9997711000001</v>
      </c>
      <c r="D212" s="47">
        <v>85.997352599999999</v>
      </c>
      <c r="E212" s="47">
        <v>24.228820801000001</v>
      </c>
      <c r="F212" s="47">
        <f t="shared" si="14"/>
        <v>61.768531799000002</v>
      </c>
      <c r="G212" s="47">
        <f t="shared" si="15"/>
        <v>4.1233940405893197</v>
      </c>
      <c r="H212" s="40">
        <f>SQRT(((1/F212)*M$20)^2+(-(1/F212)*M$19)^2)</f>
        <v>1.7036538574972355E-4</v>
      </c>
      <c r="I212" s="16"/>
    </row>
    <row r="213" spans="2:9" ht="15" customHeight="1" x14ac:dyDescent="0.3">
      <c r="B213" s="47">
        <v>34.666664124</v>
      </c>
      <c r="C213" s="48">
        <f t="shared" si="13"/>
        <v>2079.9998474399999</v>
      </c>
      <c r="D213" s="47">
        <v>85.413940429999997</v>
      </c>
      <c r="E213" s="47">
        <v>24.301746368</v>
      </c>
      <c r="F213" s="47">
        <f t="shared" si="14"/>
        <v>61.112194062</v>
      </c>
      <c r="G213" s="47">
        <f t="shared" si="15"/>
        <v>4.1127114217478278</v>
      </c>
      <c r="H213" s="40">
        <f>SQRT(((1/F213)*M$20)^2+(-(1/F213)*M$19)^2)</f>
        <v>1.7219508984499241E-4</v>
      </c>
      <c r="I213" s="16"/>
    </row>
    <row r="214" spans="2:9" ht="15" customHeight="1" x14ac:dyDescent="0.3">
      <c r="B214" s="47">
        <v>34.833332061999997</v>
      </c>
      <c r="C214" s="48">
        <f t="shared" si="13"/>
        <v>2089.99992372</v>
      </c>
      <c r="D214" s="47">
        <v>85.049308776999993</v>
      </c>
      <c r="E214" s="47">
        <v>24.301746368</v>
      </c>
      <c r="F214" s="47">
        <f t="shared" si="14"/>
        <v>60.747562408999997</v>
      </c>
      <c r="G214" s="47">
        <f t="shared" si="15"/>
        <v>4.1067269564608981</v>
      </c>
      <c r="H214" s="40">
        <f>SQRT(((1/F214)*M$20)^2+(-(1/F214)*M$19)^2)</f>
        <v>1.7322867502534794E-4</v>
      </c>
      <c r="I214" s="16"/>
    </row>
    <row r="215" spans="2:9" ht="15" customHeight="1" x14ac:dyDescent="0.3">
      <c r="B215" s="47">
        <v>34.999996185000001</v>
      </c>
      <c r="C215" s="48">
        <f t="shared" si="13"/>
        <v>2099.9997711000001</v>
      </c>
      <c r="D215" s="47">
        <v>84.465904236</v>
      </c>
      <c r="E215" s="47">
        <v>24.447599410999999</v>
      </c>
      <c r="F215" s="47">
        <f t="shared" si="14"/>
        <v>60.018304825000001</v>
      </c>
      <c r="G215" s="47">
        <f t="shared" si="15"/>
        <v>4.0946495961111999</v>
      </c>
      <c r="H215" s="40">
        <f>SQRT(((1/F215)*M$20)^2+(-(1/F215)*M$19)^2)</f>
        <v>1.753335049667608E-4</v>
      </c>
      <c r="I215" s="16"/>
    </row>
    <row r="216" spans="2:9" ht="15" customHeight="1" x14ac:dyDescent="0.3">
      <c r="B216" s="47">
        <v>35.166664124</v>
      </c>
      <c r="C216" s="48">
        <f t="shared" si="13"/>
        <v>2109.9998474399999</v>
      </c>
      <c r="D216" s="47">
        <v>83.882492064999994</v>
      </c>
      <c r="E216" s="47">
        <v>24.374673843</v>
      </c>
      <c r="F216" s="47">
        <f t="shared" si="14"/>
        <v>59.507818221999997</v>
      </c>
      <c r="G216" s="47">
        <f t="shared" si="15"/>
        <v>4.0861077026086079</v>
      </c>
      <c r="H216" s="40">
        <f>SQRT(((1/F216)*M$20)^2+(-(1/F216)*M$19)^2)</f>
        <v>1.7683759985742976E-4</v>
      </c>
      <c r="I216" s="16"/>
    </row>
    <row r="217" spans="2:9" ht="15" customHeight="1" x14ac:dyDescent="0.3">
      <c r="B217" s="47">
        <v>35.333332061999997</v>
      </c>
      <c r="C217" s="48">
        <f t="shared" si="13"/>
        <v>2119.99992372</v>
      </c>
      <c r="D217" s="47">
        <v>83.080299377000003</v>
      </c>
      <c r="E217" s="47">
        <v>24.301746368</v>
      </c>
      <c r="F217" s="47">
        <f t="shared" si="14"/>
        <v>58.778553009000007</v>
      </c>
      <c r="G217" s="47">
        <f t="shared" si="15"/>
        <v>4.0737770436241396</v>
      </c>
      <c r="H217" s="40">
        <f>SQRT(((1/F217)*M$20)^2+(-(1/F217)*M$19)^2)</f>
        <v>1.7903162307380068E-4</v>
      </c>
      <c r="I217" s="16"/>
    </row>
    <row r="218" spans="2:9" ht="15" customHeight="1" x14ac:dyDescent="0.3">
      <c r="B218" s="47">
        <v>35.499996185000001</v>
      </c>
      <c r="C218" s="48">
        <f t="shared" si="13"/>
        <v>2129.9997711000001</v>
      </c>
      <c r="D218" s="47">
        <v>82.642745972</v>
      </c>
      <c r="E218" s="47">
        <v>24.301746368</v>
      </c>
      <c r="F218" s="47">
        <f t="shared" si="14"/>
        <v>58.340999604000004</v>
      </c>
      <c r="G218" s="47">
        <f t="shared" si="15"/>
        <v>4.0663050984031752</v>
      </c>
      <c r="H218" s="40">
        <f>SQRT(((1/F218)*M$20)^2+(-(1/F218)*M$19)^2)</f>
        <v>1.8037434768959981E-4</v>
      </c>
      <c r="I218" s="16"/>
    </row>
    <row r="219" spans="2:9" ht="15" customHeight="1" x14ac:dyDescent="0.3">
      <c r="B219" s="47">
        <v>35.666664124</v>
      </c>
      <c r="C219" s="48">
        <f t="shared" si="13"/>
        <v>2139.9998474399999</v>
      </c>
      <c r="D219" s="47">
        <v>82.278114318999997</v>
      </c>
      <c r="E219" s="47">
        <v>24.228820801000001</v>
      </c>
      <c r="F219" s="47">
        <f t="shared" si="14"/>
        <v>58.049293517999999</v>
      </c>
      <c r="G219" s="47">
        <f t="shared" si="15"/>
        <v>4.0612925378372848</v>
      </c>
      <c r="H219" s="40">
        <f>SQRT(((1/F219)*M$20)^2+(-(1/F219)*M$19)^2)</f>
        <v>1.8128075484446075E-4</v>
      </c>
      <c r="I219" s="16"/>
    </row>
    <row r="220" spans="2:9" ht="15" customHeight="1" x14ac:dyDescent="0.3">
      <c r="B220" s="47">
        <v>35.833332061999997</v>
      </c>
      <c r="C220" s="48">
        <f t="shared" si="13"/>
        <v>2149.99992372</v>
      </c>
      <c r="D220" s="47">
        <v>81.840553283999995</v>
      </c>
      <c r="E220" s="47">
        <v>24.301746368</v>
      </c>
      <c r="F220" s="47">
        <f t="shared" si="14"/>
        <v>57.538806915999999</v>
      </c>
      <c r="G220" s="47">
        <f t="shared" si="15"/>
        <v>4.0524596230457277</v>
      </c>
      <c r="H220" s="40">
        <f>SQRT(((1/F220)*M$20)^2+(-(1/F220)*M$19)^2)</f>
        <v>1.8288908496996449E-4</v>
      </c>
      <c r="I220" s="16"/>
    </row>
    <row r="221" spans="2:9" ht="15" customHeight="1" x14ac:dyDescent="0.3">
      <c r="B221" s="47">
        <v>35.999996185000001</v>
      </c>
      <c r="C221" s="48">
        <f t="shared" si="13"/>
        <v>2159.9997711000001</v>
      </c>
      <c r="D221" s="47">
        <v>81.330070496000005</v>
      </c>
      <c r="E221" s="47">
        <v>24.228820801000001</v>
      </c>
      <c r="F221" s="47">
        <f t="shared" si="14"/>
        <v>57.101249695000007</v>
      </c>
      <c r="G221" s="47">
        <f t="shared" si="15"/>
        <v>4.0448260024995255</v>
      </c>
      <c r="H221" s="40">
        <f>SQRT(((1/F221)*M$20)^2+(-(1/F221)*M$19)^2)</f>
        <v>1.8429053310285349E-4</v>
      </c>
      <c r="I221" s="16"/>
    </row>
    <row r="222" spans="2:9" ht="15" customHeight="1" x14ac:dyDescent="0.3">
      <c r="B222" s="47">
        <v>36.166664124</v>
      </c>
      <c r="C222" s="48">
        <f t="shared" si="13"/>
        <v>2169.9998474399999</v>
      </c>
      <c r="D222" s="47">
        <v>80.746665954999997</v>
      </c>
      <c r="E222" s="47">
        <v>23.718338013</v>
      </c>
      <c r="F222" s="47">
        <f t="shared" si="14"/>
        <v>57.028327941999997</v>
      </c>
      <c r="G222" s="47">
        <f t="shared" si="15"/>
        <v>4.0435481258187727</v>
      </c>
      <c r="H222" s="40">
        <f>SQRT(((1/F222)*M$20)^2+(-(1/F222)*M$19)^2)</f>
        <v>1.845261842120502E-4</v>
      </c>
      <c r="I222" s="16"/>
    </row>
    <row r="223" spans="2:9" ht="15" customHeight="1" x14ac:dyDescent="0.3">
      <c r="B223" s="47">
        <v>36.333332061999997</v>
      </c>
      <c r="C223" s="48">
        <f t="shared" si="13"/>
        <v>2179.99992372</v>
      </c>
      <c r="D223" s="47">
        <v>81.111297606999997</v>
      </c>
      <c r="E223" s="47">
        <v>24.228820801000001</v>
      </c>
      <c r="F223" s="47">
        <f t="shared" si="14"/>
        <v>56.882476806</v>
      </c>
      <c r="G223" s="47">
        <f t="shared" si="15"/>
        <v>4.0409873289562377</v>
      </c>
      <c r="H223" s="40">
        <f>SQRT(((1/F223)*M$20)^2+(-(1/F223)*M$19)^2)</f>
        <v>1.849993238343079E-4</v>
      </c>
      <c r="I223" s="16"/>
    </row>
    <row r="224" spans="2:9" ht="15" customHeight="1" x14ac:dyDescent="0.3">
      <c r="B224" s="47">
        <v>36.499996185000001</v>
      </c>
      <c r="C224" s="48">
        <f t="shared" si="13"/>
        <v>2189.9997711000001</v>
      </c>
      <c r="D224" s="47">
        <v>79.944473267000006</v>
      </c>
      <c r="E224" s="47">
        <v>24.301746368</v>
      </c>
      <c r="F224" s="47">
        <f t="shared" si="14"/>
        <v>55.64272689900001</v>
      </c>
      <c r="G224" s="47">
        <f t="shared" si="15"/>
        <v>4.0189513755415822</v>
      </c>
      <c r="H224" s="40">
        <f>SQRT(((1/F224)*M$20)^2+(-(1/F224)*M$19)^2)</f>
        <v>1.89121208351847E-4</v>
      </c>
      <c r="I224" s="16"/>
    </row>
    <row r="225" spans="2:9" ht="15" customHeight="1" x14ac:dyDescent="0.3">
      <c r="B225" s="47">
        <v>36.666664124</v>
      </c>
      <c r="C225" s="48">
        <f t="shared" si="13"/>
        <v>2199.9998474399999</v>
      </c>
      <c r="D225" s="47">
        <v>79.433990479000002</v>
      </c>
      <c r="E225" s="47">
        <v>24.228820801000001</v>
      </c>
      <c r="F225" s="47">
        <f t="shared" si="14"/>
        <v>55.205169678000004</v>
      </c>
      <c r="G225" s="47">
        <f t="shared" si="15"/>
        <v>4.0110566024847829</v>
      </c>
      <c r="H225" s="40">
        <f>SQRT(((1/F225)*M$20)^2+(-(1/F225)*M$19)^2)</f>
        <v>1.906201866330708E-4</v>
      </c>
      <c r="I225" s="16"/>
    </row>
    <row r="226" spans="2:9" ht="15" customHeight="1" x14ac:dyDescent="0.3">
      <c r="B226" s="47">
        <v>36.833332061999997</v>
      </c>
      <c r="C226" s="48">
        <f t="shared" si="13"/>
        <v>2209.99992372</v>
      </c>
      <c r="D226" s="47">
        <v>78.631805420000006</v>
      </c>
      <c r="E226" s="47">
        <v>24.374673843</v>
      </c>
      <c r="F226" s="47">
        <f t="shared" si="14"/>
        <v>54.25713157700001</v>
      </c>
      <c r="G226" s="47">
        <f t="shared" si="15"/>
        <v>3.9937344414213238</v>
      </c>
      <c r="H226" s="40">
        <f>SQRT(((1/F226)*M$20)^2+(-(1/F226)*M$19)^2)</f>
        <v>1.9395090454047467E-4</v>
      </c>
      <c r="I226" s="16"/>
    </row>
    <row r="227" spans="2:9" ht="15" customHeight="1" x14ac:dyDescent="0.3">
      <c r="B227" s="47">
        <v>36.999996185000001</v>
      </c>
      <c r="C227" s="48">
        <f t="shared" si="13"/>
        <v>2219.9997711000001</v>
      </c>
      <c r="D227" s="47">
        <v>78.558876037999994</v>
      </c>
      <c r="E227" s="47">
        <v>24.301746368</v>
      </c>
      <c r="F227" s="47">
        <f t="shared" si="14"/>
        <v>54.257129669999998</v>
      </c>
      <c r="G227" s="47">
        <f t="shared" si="15"/>
        <v>3.9937344062738696</v>
      </c>
      <c r="H227" s="40">
        <f>SQRT(((1/F227)*M$20)^2+(-(1/F227)*M$19)^2)</f>
        <v>1.939509113573553E-4</v>
      </c>
      <c r="I227" s="16"/>
    </row>
    <row r="228" spans="2:9" ht="15" customHeight="1" x14ac:dyDescent="0.3">
      <c r="B228" s="47">
        <v>37.166664124</v>
      </c>
      <c r="C228" s="48">
        <f t="shared" si="13"/>
        <v>2229.9998474399999</v>
      </c>
      <c r="D228" s="47">
        <v>78.631805420000006</v>
      </c>
      <c r="E228" s="47">
        <v>24.155895232999999</v>
      </c>
      <c r="F228" s="47">
        <f t="shared" si="14"/>
        <v>54.475910187000011</v>
      </c>
      <c r="G228" s="47">
        <f t="shared" si="15"/>
        <v>3.9977585890343779</v>
      </c>
      <c r="H228" s="40">
        <f>SQRT(((1/F228)*M$20)^2+(-(1/F228)*M$19)^2)</f>
        <v>1.9317198576412103E-4</v>
      </c>
      <c r="I228" s="16"/>
    </row>
    <row r="229" spans="2:9" ht="15" customHeight="1" x14ac:dyDescent="0.3">
      <c r="B229" s="47">
        <v>37.333332061999997</v>
      </c>
      <c r="C229" s="48">
        <f t="shared" si="13"/>
        <v>2239.99992372</v>
      </c>
      <c r="D229" s="47">
        <v>77.683761597</v>
      </c>
      <c r="E229" s="47">
        <v>24.228820801000001</v>
      </c>
      <c r="F229" s="47">
        <f t="shared" si="14"/>
        <v>53.454940796000002</v>
      </c>
      <c r="G229" s="47">
        <f t="shared" si="15"/>
        <v>3.9788390709164445</v>
      </c>
      <c r="H229" s="40">
        <f>SQRT(((1/F229)*M$20)^2+(-(1/F229)*M$19)^2)</f>
        <v>1.9686149849628394E-4</v>
      </c>
      <c r="I229" s="16"/>
    </row>
    <row r="230" spans="2:9" ht="15" customHeight="1" x14ac:dyDescent="0.3">
      <c r="B230" s="47">
        <v>37.499996185000001</v>
      </c>
      <c r="C230" s="48">
        <f t="shared" si="13"/>
        <v>2249.9997711000001</v>
      </c>
      <c r="D230" s="47">
        <v>77.246200561999999</v>
      </c>
      <c r="E230" s="47">
        <v>24.228820801000001</v>
      </c>
      <c r="F230" s="47">
        <f t="shared" si="14"/>
        <v>53.017379761000001</v>
      </c>
      <c r="G230" s="47">
        <f t="shared" si="15"/>
        <v>3.9706197798169716</v>
      </c>
      <c r="H230" s="40">
        <f>SQRT(((1/F230)*M$20)^2+(-(1/F230)*M$19)^2)</f>
        <v>1.9848622837584411E-4</v>
      </c>
      <c r="I230" s="16"/>
    </row>
    <row r="231" spans="2:9" ht="15" customHeight="1" x14ac:dyDescent="0.3">
      <c r="B231" s="47">
        <v>37.666664124</v>
      </c>
      <c r="C231" s="48">
        <f t="shared" si="13"/>
        <v>2259.9998474399999</v>
      </c>
      <c r="D231" s="47">
        <v>76.735717773000005</v>
      </c>
      <c r="E231" s="47">
        <v>24.228820801000001</v>
      </c>
      <c r="F231" s="47">
        <f t="shared" si="14"/>
        <v>52.506896972000007</v>
      </c>
      <c r="G231" s="47">
        <f t="shared" si="15"/>
        <v>3.9609445318644161</v>
      </c>
      <c r="H231" s="40">
        <f>SQRT(((1/F231)*M$20)^2+(-(1/F231)*M$19)^2)</f>
        <v>2.0041595207468356E-4</v>
      </c>
      <c r="I231" s="16"/>
    </row>
    <row r="232" spans="2:9" ht="15" customHeight="1" x14ac:dyDescent="0.3">
      <c r="B232" s="47">
        <v>37.833332061999997</v>
      </c>
      <c r="C232" s="48">
        <f t="shared" si="13"/>
        <v>2269.99992372</v>
      </c>
      <c r="D232" s="47">
        <v>76.371086121000005</v>
      </c>
      <c r="E232" s="47">
        <v>24.228820801000001</v>
      </c>
      <c r="F232" s="47">
        <f t="shared" si="14"/>
        <v>52.142265320000007</v>
      </c>
      <c r="G232" s="47">
        <f t="shared" si="15"/>
        <v>3.9539758544353689</v>
      </c>
      <c r="H232" s="40">
        <f>SQRT(((1/F232)*M$20)^2+(-(1/F232)*M$19)^2)</f>
        <v>2.0181746386638771E-4</v>
      </c>
      <c r="I232" s="16"/>
    </row>
    <row r="233" spans="2:9" ht="15" customHeight="1" x14ac:dyDescent="0.3">
      <c r="B233" s="47">
        <v>37.999996185000001</v>
      </c>
      <c r="C233" s="48">
        <f t="shared" si="13"/>
        <v>2279.9997711000001</v>
      </c>
      <c r="D233" s="47">
        <v>76.225234985</v>
      </c>
      <c r="E233" s="47">
        <v>24.374673843</v>
      </c>
      <c r="F233" s="47">
        <f t="shared" si="14"/>
        <v>51.850561142000004</v>
      </c>
      <c r="G233" s="47">
        <f t="shared" si="15"/>
        <v>3.948365757027775</v>
      </c>
      <c r="H233" s="40">
        <f>SQRT(((1/F233)*M$20)^2+(-(1/F233)*M$19)^2)</f>
        <v>2.02952861364632E-4</v>
      </c>
      <c r="I233" s="16"/>
    </row>
    <row r="234" spans="2:9" ht="15" customHeight="1" x14ac:dyDescent="0.3">
      <c r="B234" s="47">
        <v>38.166664124</v>
      </c>
      <c r="C234" s="48">
        <f t="shared" si="13"/>
        <v>2289.9998474399999</v>
      </c>
      <c r="D234" s="47">
        <v>75.933532714999998</v>
      </c>
      <c r="E234" s="47">
        <v>24.301746368</v>
      </c>
      <c r="F234" s="47">
        <f t="shared" si="14"/>
        <v>51.631786347000002</v>
      </c>
      <c r="G234" s="47">
        <f t="shared" si="15"/>
        <v>3.9441374973052281</v>
      </c>
      <c r="H234" s="40">
        <f>SQRT(((1/F234)*M$20)^2+(-(1/F234)*M$19)^2)</f>
        <v>2.0381281554753217E-4</v>
      </c>
      <c r="I234" s="1"/>
    </row>
    <row r="235" spans="2:9" ht="15" customHeight="1" x14ac:dyDescent="0.3">
      <c r="B235" s="47">
        <v>38.333332061999997</v>
      </c>
      <c r="C235" s="48">
        <f t="shared" si="13"/>
        <v>2299.99992372</v>
      </c>
      <c r="D235" s="47">
        <v>74.985488892000006</v>
      </c>
      <c r="E235" s="47">
        <v>24.228820801000001</v>
      </c>
      <c r="F235" s="47">
        <f t="shared" si="14"/>
        <v>50.756668091000009</v>
      </c>
      <c r="G235" s="47">
        <f t="shared" si="15"/>
        <v>3.9270430002465262</v>
      </c>
      <c r="H235" s="40">
        <f>SQRT(((1/F235)*M$20)^2+(-(1/F235)*M$19)^2)</f>
        <v>2.0732684281529195E-4</v>
      </c>
      <c r="I235" s="1"/>
    </row>
    <row r="236" spans="2:9" ht="15" customHeight="1" x14ac:dyDescent="0.3">
      <c r="B236" s="47">
        <v>38.499996185000001</v>
      </c>
      <c r="C236" s="48">
        <f t="shared" si="13"/>
        <v>2309.9997711000001</v>
      </c>
      <c r="D236" s="47">
        <v>74.620857239000003</v>
      </c>
      <c r="E236" s="47">
        <v>24.155895232999999</v>
      </c>
      <c r="F236" s="47">
        <f t="shared" si="14"/>
        <v>50.464962006000007</v>
      </c>
      <c r="G236" s="47">
        <f t="shared" si="15"/>
        <v>3.9212792738123072</v>
      </c>
      <c r="H236" s="40">
        <f>SQRT(((1/F236)*M$20)^2+(-(1/F236)*M$19)^2)</f>
        <v>2.0852526840066876E-4</v>
      </c>
      <c r="I236" s="1"/>
    </row>
    <row r="237" spans="2:9" ht="15" customHeight="1" x14ac:dyDescent="0.3">
      <c r="B237" s="47">
        <v>38.666664124</v>
      </c>
      <c r="C237" s="48">
        <f t="shared" si="13"/>
        <v>2319.9998474399999</v>
      </c>
      <c r="D237" s="47">
        <v>74.183303832999997</v>
      </c>
      <c r="E237" s="47">
        <v>24.301746368</v>
      </c>
      <c r="F237" s="47">
        <f t="shared" si="14"/>
        <v>49.881557465</v>
      </c>
      <c r="G237" s="47">
        <f t="shared" si="15"/>
        <v>3.9096513445625409</v>
      </c>
      <c r="H237" s="40">
        <f>SQRT(((1/F237)*M$20)^2+(-(1/F237)*M$19)^2)</f>
        <v>2.1096413748737593E-4</v>
      </c>
      <c r="I237" s="1"/>
    </row>
    <row r="238" spans="2:9" ht="15" customHeight="1" x14ac:dyDescent="0.3">
      <c r="B238" s="47">
        <v>38.833332061999997</v>
      </c>
      <c r="C238" s="48">
        <f t="shared" si="13"/>
        <v>2329.99992372</v>
      </c>
      <c r="D238" s="47">
        <v>73.818672179999993</v>
      </c>
      <c r="E238" s="47">
        <v>24.228820801000001</v>
      </c>
      <c r="F238" s="47">
        <f t="shared" si="14"/>
        <v>49.589851378999995</v>
      </c>
      <c r="G238" s="47">
        <f t="shared" si="15"/>
        <v>3.9037862035011894</v>
      </c>
      <c r="H238" s="40">
        <f>SQRT(((1/F238)*M$20)^2+(-(1/F238)*M$19)^2)</f>
        <v>2.1220510758753776E-4</v>
      </c>
      <c r="I238" s="1"/>
    </row>
    <row r="239" spans="2:9" ht="15" customHeight="1" x14ac:dyDescent="0.3">
      <c r="B239" s="47">
        <v>38.999996185000001</v>
      </c>
      <c r="C239" s="48">
        <f t="shared" si="13"/>
        <v>2339.9997711000001</v>
      </c>
      <c r="D239" s="47">
        <v>73.381111145000006</v>
      </c>
      <c r="E239" s="47">
        <v>24.155895232999999</v>
      </c>
      <c r="F239" s="47">
        <f t="shared" si="14"/>
        <v>49.22521591200001</v>
      </c>
      <c r="G239" s="47">
        <f t="shared" si="15"/>
        <v>3.8964060107420808</v>
      </c>
      <c r="H239" s="40">
        <f>SQRT(((1/F239)*M$20)^2+(-(1/F239)*M$19)^2)</f>
        <v>2.1377701554307199E-4</v>
      </c>
      <c r="I239" s="1"/>
    </row>
    <row r="240" spans="2:9" ht="15" customHeight="1" x14ac:dyDescent="0.3">
      <c r="B240" s="47">
        <v>39.166664124</v>
      </c>
      <c r="C240" s="48">
        <f t="shared" si="13"/>
        <v>2349.9998474399999</v>
      </c>
      <c r="D240" s="47">
        <v>73.016479492000002</v>
      </c>
      <c r="E240" s="47">
        <v>24.228820801000001</v>
      </c>
      <c r="F240" s="47">
        <f t="shared" si="14"/>
        <v>48.787658691000004</v>
      </c>
      <c r="G240" s="47">
        <f t="shared" si="15"/>
        <v>3.887477385199368</v>
      </c>
      <c r="H240" s="40">
        <f>SQRT(((1/F240)*M$20)^2+(-(1/F240)*M$19)^2)</f>
        <v>2.1569429707172952E-4</v>
      </c>
      <c r="I240" s="1"/>
    </row>
    <row r="241" spans="2:13" ht="15" customHeight="1" x14ac:dyDescent="0.3">
      <c r="B241" s="47">
        <v>39.333332061999997</v>
      </c>
      <c r="C241" s="48">
        <f t="shared" si="13"/>
        <v>2359.99992372</v>
      </c>
      <c r="D241" s="47">
        <v>72.505996703999998</v>
      </c>
      <c r="E241" s="47">
        <v>24.228820801000001</v>
      </c>
      <c r="F241" s="47">
        <f t="shared" si="14"/>
        <v>48.277175903</v>
      </c>
      <c r="G241" s="47">
        <f t="shared" si="15"/>
        <v>3.8769589003801221</v>
      </c>
      <c r="H241" s="40">
        <f>SQRT(((1/F241)*M$20)^2+(-(1/F241)*M$19)^2)</f>
        <v>2.179750482562253E-4</v>
      </c>
      <c r="I241" s="1"/>
    </row>
    <row r="242" spans="2:13" ht="15" customHeight="1" x14ac:dyDescent="0.3">
      <c r="B242" s="47">
        <v>39.499996185000001</v>
      </c>
      <c r="C242" s="48">
        <f t="shared" si="13"/>
        <v>2369.9997711000001</v>
      </c>
      <c r="D242" s="47">
        <v>72.214294433999996</v>
      </c>
      <c r="E242" s="47">
        <v>24.228820801000001</v>
      </c>
      <c r="F242" s="47">
        <f t="shared" si="14"/>
        <v>47.985473632999998</v>
      </c>
      <c r="G242" s="47">
        <f t="shared" si="15"/>
        <v>3.8708983324595572</v>
      </c>
      <c r="H242" s="40">
        <f>SQRT(((1/F242)*M$20)^2+(-(1/F242)*M$19)^2)</f>
        <v>2.1930011210504754E-4</v>
      </c>
      <c r="I242" s="1"/>
      <c r="J242" s="1" t="s">
        <v>25</v>
      </c>
      <c r="K242" s="1" t="s">
        <v>26</v>
      </c>
    </row>
    <row r="243" spans="2:13" ht="15" customHeight="1" x14ac:dyDescent="0.3">
      <c r="B243" s="47">
        <v>39.666664124</v>
      </c>
      <c r="C243" s="48">
        <f t="shared" si="13"/>
        <v>2379.9998474399999</v>
      </c>
      <c r="D243" s="47">
        <v>71.776733398000005</v>
      </c>
      <c r="E243" s="47">
        <v>24.301746368</v>
      </c>
      <c r="F243" s="47">
        <f t="shared" si="14"/>
        <v>47.474987030000008</v>
      </c>
      <c r="G243" s="47">
        <f t="shared" si="15"/>
        <v>3.8602029835018934</v>
      </c>
      <c r="H243" s="40">
        <f>SQRT(((1/F243)*M$20)^2+(-(1/F243)*M$19)^2)</f>
        <v>2.2165819109083598E-4</v>
      </c>
      <c r="I243" s="1"/>
    </row>
    <row r="244" spans="2:13" ht="15" customHeight="1" x14ac:dyDescent="0.3">
      <c r="B244" s="47">
        <v>39.833332061999997</v>
      </c>
      <c r="C244" s="48">
        <f t="shared" si="13"/>
        <v>2389.99992372</v>
      </c>
      <c r="D244" s="47">
        <v>71.922584533999995</v>
      </c>
      <c r="E244" s="47">
        <v>24.228820801000001</v>
      </c>
      <c r="F244" s="47">
        <f t="shared" si="14"/>
        <v>47.693763732999997</v>
      </c>
      <c r="G244" s="47">
        <f t="shared" si="15"/>
        <v>3.8648006499970569</v>
      </c>
      <c r="H244" s="40">
        <f>SQRT(((1/F244)*M$20)^2+(-(1/F244)*M$19)^2)</f>
        <v>2.2064141983094395E-4</v>
      </c>
      <c r="I244" s="1"/>
      <c r="J244" s="20" t="s">
        <v>21</v>
      </c>
      <c r="K244" s="20"/>
      <c r="L244" s="20"/>
      <c r="M244" s="20"/>
    </row>
    <row r="245" spans="2:13" ht="15" customHeight="1" x14ac:dyDescent="0.3">
      <c r="B245" s="47">
        <v>39.999996185000001</v>
      </c>
      <c r="C245" s="48">
        <f t="shared" si="13"/>
        <v>2399.9997711000001</v>
      </c>
      <c r="D245" s="47">
        <v>71.193321228000002</v>
      </c>
      <c r="E245" s="47">
        <v>24.228820801000001</v>
      </c>
      <c r="F245" s="47">
        <f t="shared" si="14"/>
        <v>46.964500427000004</v>
      </c>
      <c r="G245" s="47">
        <f t="shared" si="15"/>
        <v>3.8493920062558682</v>
      </c>
      <c r="H245" s="40">
        <f>SQRT(((1/F245)*M$20)^2+(-(1/F245)*M$19)^2)</f>
        <v>2.2406753295476083E-4</v>
      </c>
      <c r="I245" s="1"/>
      <c r="J245" s="8" t="s">
        <v>12</v>
      </c>
      <c r="K245" s="2">
        <f t="array" ref="K245:L247">LINEST(G305:G406,C305:C406,1,1)</f>
        <v>-6.8795239949667188E-4</v>
      </c>
      <c r="L245" s="2">
        <v>5.4523805736678899</v>
      </c>
      <c r="M245" s="8" t="s">
        <v>15</v>
      </c>
    </row>
    <row r="246" spans="2:13" ht="15" customHeight="1" x14ac:dyDescent="0.3">
      <c r="B246" s="47">
        <v>40.166664124</v>
      </c>
      <c r="C246" s="48">
        <f t="shared" si="13"/>
        <v>2409.9998474399999</v>
      </c>
      <c r="D246" s="47">
        <v>70.609916686999995</v>
      </c>
      <c r="E246" s="47">
        <v>24.155895232999999</v>
      </c>
      <c r="F246" s="47">
        <f t="shared" si="14"/>
        <v>46.454021453999999</v>
      </c>
      <c r="G246" s="47">
        <f t="shared" si="15"/>
        <v>3.8384630374865298</v>
      </c>
      <c r="H246" s="40">
        <f>SQRT(((1/F246)*M$20)^2+(-(1/F246)*M$19)^2)</f>
        <v>2.2652979048436254E-4</v>
      </c>
      <c r="I246" s="1"/>
      <c r="J246" s="8" t="s">
        <v>13</v>
      </c>
      <c r="K246" s="2">
        <v>5.4772104715181582E-6</v>
      </c>
      <c r="L246" s="2">
        <v>1.9265238852584195E-2</v>
      </c>
      <c r="M246" s="8" t="s">
        <v>16</v>
      </c>
    </row>
    <row r="247" spans="2:13" ht="15" customHeight="1" x14ac:dyDescent="0.3">
      <c r="B247" s="47">
        <v>40.333332061999997</v>
      </c>
      <c r="C247" s="48">
        <f t="shared" si="13"/>
        <v>2419.99992372</v>
      </c>
      <c r="D247" s="47">
        <v>70.318206786999994</v>
      </c>
      <c r="E247" s="47">
        <v>24.155895232999999</v>
      </c>
      <c r="F247" s="47">
        <f t="shared" si="14"/>
        <v>46.162311553999999</v>
      </c>
      <c r="G247" s="47">
        <f t="shared" si="15"/>
        <v>3.8321636979391007</v>
      </c>
      <c r="H247" s="40">
        <f>SQRT(((1/F247)*M$20)^2+(-(1/F247)*M$19)^2)</f>
        <v>2.2796128254584463E-4</v>
      </c>
      <c r="I247" s="1"/>
      <c r="J247" s="8" t="s">
        <v>22</v>
      </c>
      <c r="K247" s="2">
        <v>0.9937011989117327</v>
      </c>
      <c r="L247" s="2">
        <v>1.6287263031031406E-2</v>
      </c>
      <c r="M247" s="8" t="s">
        <v>17</v>
      </c>
    </row>
    <row r="248" spans="2:13" ht="15" customHeight="1" x14ac:dyDescent="0.3">
      <c r="B248" s="47">
        <v>40.499996185000001</v>
      </c>
      <c r="C248" s="48">
        <f t="shared" si="13"/>
        <v>2429.9997711000001</v>
      </c>
      <c r="D248" s="47">
        <v>69.880653381000002</v>
      </c>
      <c r="E248" s="47">
        <v>24.228820801000001</v>
      </c>
      <c r="F248" s="47">
        <f t="shared" si="14"/>
        <v>45.651832580000004</v>
      </c>
      <c r="G248" s="47">
        <f t="shared" si="15"/>
        <v>3.8210437503754204</v>
      </c>
      <c r="H248" s="40">
        <f>SQRT(((1/F248)*M$20)^2+(-(1/F248)*M$19)^2)</f>
        <v>2.3051034651653632E-4</v>
      </c>
      <c r="I248" s="1"/>
    </row>
    <row r="249" spans="2:13" ht="15" customHeight="1" x14ac:dyDescent="0.3">
      <c r="B249" s="47">
        <v>40.666664124</v>
      </c>
      <c r="C249" s="48">
        <f t="shared" si="13"/>
        <v>2439.9998474399999</v>
      </c>
      <c r="D249" s="47">
        <v>69.516021729000002</v>
      </c>
      <c r="E249" s="47">
        <v>24.228820801000001</v>
      </c>
      <c r="F249" s="47">
        <f t="shared" si="14"/>
        <v>45.287200928000004</v>
      </c>
      <c r="G249" s="47">
        <f t="shared" si="15"/>
        <v>3.8130244523462298</v>
      </c>
      <c r="H249" s="40">
        <f>SQRT(((1/F249)*M$20)^2+(-(1/F249)*M$19)^2)</f>
        <v>2.3236630949793245E-4</v>
      </c>
      <c r="I249" s="1"/>
    </row>
    <row r="250" spans="2:13" ht="15" customHeight="1" x14ac:dyDescent="0.3">
      <c r="B250" s="47">
        <v>40.833332061999997</v>
      </c>
      <c r="C250" s="48">
        <f t="shared" si="13"/>
        <v>2449.99992372</v>
      </c>
      <c r="D250" s="47">
        <v>69.443092346</v>
      </c>
      <c r="E250" s="47">
        <v>24.301746368</v>
      </c>
      <c r="F250" s="47">
        <f t="shared" si="14"/>
        <v>45.141345978000004</v>
      </c>
      <c r="G250" s="47">
        <f t="shared" si="15"/>
        <v>3.8097985888004069</v>
      </c>
      <c r="H250" s="40">
        <f>SQRT(((1/F250)*M$20)^2+(-(1/F250)*M$19)^2)</f>
        <v>2.3311710183075352E-4</v>
      </c>
      <c r="I250" s="1"/>
    </row>
    <row r="251" spans="2:13" ht="15" customHeight="1" x14ac:dyDescent="0.3">
      <c r="B251" s="47">
        <v>40.999996185000001</v>
      </c>
      <c r="C251" s="48">
        <f t="shared" si="13"/>
        <v>2459.9997711000001</v>
      </c>
      <c r="D251" s="47">
        <v>68.859687804999993</v>
      </c>
      <c r="E251" s="47">
        <v>24.301746368</v>
      </c>
      <c r="F251" s="47">
        <f t="shared" si="14"/>
        <v>44.557941436999997</v>
      </c>
      <c r="G251" s="47">
        <f t="shared" si="15"/>
        <v>3.7967903969980288</v>
      </c>
      <c r="H251" s="40">
        <f>SQRT(((1/F251)*M$20)^2+(-(1/F251)*M$19)^2)</f>
        <v>2.3616934283217215E-4</v>
      </c>
      <c r="I251" s="1"/>
    </row>
    <row r="252" spans="2:13" ht="15" customHeight="1" x14ac:dyDescent="0.3">
      <c r="B252" s="47">
        <v>41.166664124</v>
      </c>
      <c r="C252" s="48">
        <f t="shared" si="13"/>
        <v>2469.9998474399999</v>
      </c>
      <c r="D252" s="47">
        <v>68.422126770000006</v>
      </c>
      <c r="E252" s="47">
        <v>24.155895232999999</v>
      </c>
      <c r="F252" s="47">
        <f t="shared" si="14"/>
        <v>44.26623153700001</v>
      </c>
      <c r="G252" s="47">
        <f t="shared" si="15"/>
        <v>3.7902221185894662</v>
      </c>
      <c r="H252" s="40">
        <f>SQRT(((1/F252)*M$20)^2+(-(1/F252)*M$19)^2)</f>
        <v>2.3772567444181123E-4</v>
      </c>
      <c r="I252" s="1"/>
    </row>
    <row r="253" spans="2:13" ht="15" customHeight="1" x14ac:dyDescent="0.3">
      <c r="B253" s="47">
        <v>41.333332061999997</v>
      </c>
      <c r="C253" s="48">
        <f t="shared" si="13"/>
        <v>2479.99992372</v>
      </c>
      <c r="D253" s="47">
        <v>68.130424500000004</v>
      </c>
      <c r="E253" s="47">
        <v>24.010042191</v>
      </c>
      <c r="F253" s="47">
        <f t="shared" si="14"/>
        <v>44.120382309000007</v>
      </c>
      <c r="G253" s="47">
        <f t="shared" si="15"/>
        <v>3.7869218595562812</v>
      </c>
      <c r="H253" s="40">
        <f>SQRT(((1/F253)*M$20)^2+(-(1/F253)*M$19)^2)</f>
        <v>2.385115267911923E-4</v>
      </c>
      <c r="I253" s="1"/>
    </row>
    <row r="254" spans="2:13" ht="15" customHeight="1" x14ac:dyDescent="0.3">
      <c r="B254" s="47">
        <v>41.5</v>
      </c>
      <c r="C254" s="48">
        <f t="shared" si="13"/>
        <v>2490</v>
      </c>
      <c r="D254" s="47">
        <v>67.765792847</v>
      </c>
      <c r="E254" s="47">
        <v>24.228820801000001</v>
      </c>
      <c r="F254" s="47">
        <f t="shared" si="14"/>
        <v>43.536972046000002</v>
      </c>
      <c r="G254" s="47">
        <f t="shared" si="15"/>
        <v>3.773610509198841</v>
      </c>
      <c r="H254" s="40">
        <f>SQRT(((1/F254)*M$20)^2+(-(1/F254)*M$19)^2)</f>
        <v>2.4170766253592805E-4</v>
      </c>
      <c r="I254" s="1"/>
      <c r="K254" s="1" t="s">
        <v>23</v>
      </c>
      <c r="L254" s="1" t="s">
        <v>24</v>
      </c>
    </row>
    <row r="255" spans="2:13" ht="15" customHeight="1" x14ac:dyDescent="0.3">
      <c r="B255" s="28">
        <v>41.666664124</v>
      </c>
      <c r="C255" s="27">
        <f t="shared" si="13"/>
        <v>2499.9998474399999</v>
      </c>
      <c r="D255" s="28">
        <v>67.474082946999999</v>
      </c>
      <c r="E255" s="28">
        <v>23.864189148000001</v>
      </c>
      <c r="F255" s="28">
        <f t="shared" si="14"/>
        <v>43.609893798999998</v>
      </c>
      <c r="G255" s="28">
        <f t="shared" si="15"/>
        <v>3.7752840466074997</v>
      </c>
      <c r="H255" s="40">
        <f>SQRT(((1/F255)*M$20)^2+(-(1/F255)*M$19)^2)</f>
        <v>2.4130349401061841E-4</v>
      </c>
      <c r="I255" s="1"/>
      <c r="K255" s="1">
        <f>K$245*C305+L$245</f>
        <v>3.3885233751778743</v>
      </c>
      <c r="L255" s="19">
        <f>G305-K255</f>
        <v>4.4371789338017997E-3</v>
      </c>
    </row>
    <row r="256" spans="2:13" ht="15" customHeight="1" x14ac:dyDescent="0.3">
      <c r="B256" s="43">
        <v>41.833332061999997</v>
      </c>
      <c r="C256" s="44">
        <f t="shared" si="13"/>
        <v>2509.99992372</v>
      </c>
      <c r="D256" s="43">
        <v>67.182380675999994</v>
      </c>
      <c r="E256" s="43">
        <v>24.155895232999999</v>
      </c>
      <c r="F256" s="43">
        <f t="shared" si="14"/>
        <v>43.026485442999999</v>
      </c>
      <c r="G256" s="43">
        <f t="shared" si="15"/>
        <v>3.7618158666149313</v>
      </c>
      <c r="H256" s="40">
        <f>SQRT(((1/F256)*M$20)^2+(-(1/F256)*M$19)^2)</f>
        <v>2.4457539673026514E-4</v>
      </c>
      <c r="I256" s="1"/>
      <c r="K256" s="6">
        <f>K$245*C306+L$245</f>
        <v>3.3816439561369256</v>
      </c>
      <c r="L256" s="19">
        <f>G306-K256</f>
        <v>-1.0140281681074725E-3</v>
      </c>
    </row>
    <row r="257" spans="2:12" ht="15" customHeight="1" x14ac:dyDescent="0.3">
      <c r="B257" s="43">
        <v>42</v>
      </c>
      <c r="C257" s="44">
        <f t="shared" si="13"/>
        <v>2520</v>
      </c>
      <c r="D257" s="43">
        <v>66.817749023000005</v>
      </c>
      <c r="E257" s="43">
        <v>24.228820801000001</v>
      </c>
      <c r="F257" s="43">
        <f t="shared" si="14"/>
        <v>42.588928222000007</v>
      </c>
      <c r="G257" s="43">
        <f t="shared" si="15"/>
        <v>3.7515943186032161</v>
      </c>
      <c r="H257" s="40">
        <f>SQRT(((1/F257)*M$20)^2+(-(1/F257)*M$19)^2)</f>
        <v>2.4708815615826559E-4</v>
      </c>
      <c r="I257" s="1"/>
      <c r="K257" s="6">
        <f>K$245*C307+L$245</f>
        <v>3.37476437966495</v>
      </c>
      <c r="L257" s="19">
        <f>G307-K257</f>
        <v>1.5742144218309218E-2</v>
      </c>
    </row>
    <row r="258" spans="2:12" ht="15" customHeight="1" x14ac:dyDescent="0.3">
      <c r="B258" s="43">
        <v>42.166664124</v>
      </c>
      <c r="C258" s="44">
        <f t="shared" si="13"/>
        <v>2529.9998474399999</v>
      </c>
      <c r="D258" s="43">
        <v>66.380195618000002</v>
      </c>
      <c r="E258" s="43">
        <v>24.155895232999999</v>
      </c>
      <c r="F258" s="43">
        <f t="shared" si="14"/>
        <v>42.224300385000006</v>
      </c>
      <c r="G258" s="43">
        <f t="shared" si="15"/>
        <v>3.7429958938177021</v>
      </c>
      <c r="H258" s="40">
        <f>SQRT(((1/F258)*M$20)^2+(-(1/F258)*M$19)^2)</f>
        <v>2.4922188529307235E-4</v>
      </c>
      <c r="I258" s="1"/>
      <c r="K258" s="6">
        <f>K$245*C308+L$245</f>
        <v>3.367884803192974</v>
      </c>
      <c r="L258" s="19">
        <f>G308-K258</f>
        <v>8.4546247355834048E-2</v>
      </c>
    </row>
    <row r="259" spans="2:12" ht="15" customHeight="1" x14ac:dyDescent="0.3">
      <c r="B259" s="43">
        <v>42.333332061999997</v>
      </c>
      <c r="C259" s="44">
        <f t="shared" si="13"/>
        <v>2539.99992372</v>
      </c>
      <c r="D259" s="43">
        <v>66.015563964999998</v>
      </c>
      <c r="E259" s="43">
        <v>24.228820801000001</v>
      </c>
      <c r="F259" s="43">
        <f t="shared" si="14"/>
        <v>41.786743164000001</v>
      </c>
      <c r="G259" s="43">
        <f t="shared" si="15"/>
        <v>3.7325791400416688</v>
      </c>
      <c r="H259" s="40">
        <f>SQRT(((1/F259)*M$20)^2+(-(1/F259)*M$19)^2)</f>
        <v>2.5183153675868757E-4</v>
      </c>
      <c r="I259" s="1"/>
      <c r="K259" s="6">
        <f>K$245*C309+L$245</f>
        <v>3.3610053841520253</v>
      </c>
      <c r="L259" s="19">
        <f>G309-K259</f>
        <v>4.6242061519379263E-3</v>
      </c>
    </row>
    <row r="260" spans="2:12" ht="15" customHeight="1" x14ac:dyDescent="0.3">
      <c r="B260" s="43">
        <v>42.5</v>
      </c>
      <c r="C260" s="44">
        <f t="shared" si="13"/>
        <v>2550</v>
      </c>
      <c r="D260" s="43">
        <v>66.307266235</v>
      </c>
      <c r="E260" s="43">
        <v>23.280778885</v>
      </c>
      <c r="F260" s="43">
        <f t="shared" si="14"/>
        <v>43.026487349999996</v>
      </c>
      <c r="G260" s="43">
        <f t="shared" si="15"/>
        <v>3.7618159109364679</v>
      </c>
      <c r="H260" s="40">
        <f>SQRT(((1/F260)*M$20)^2+(-(1/F260)*M$19)^2)</f>
        <v>2.445753858903079E-4</v>
      </c>
      <c r="I260" s="1"/>
      <c r="K260" s="6">
        <f>K$245*C310+L$245</f>
        <v>3.3541258076800498</v>
      </c>
      <c r="L260" s="19">
        <f>G310-K260</f>
        <v>-1.1706065278009881E-3</v>
      </c>
    </row>
    <row r="261" spans="2:12" ht="15" customHeight="1" x14ac:dyDescent="0.3">
      <c r="B261" s="43">
        <v>42.666664124</v>
      </c>
      <c r="C261" s="44">
        <f t="shared" si="13"/>
        <v>2559.9998474399999</v>
      </c>
      <c r="D261" s="43">
        <v>65.432151794000006</v>
      </c>
      <c r="E261" s="43">
        <v>24.301746368</v>
      </c>
      <c r="F261" s="43">
        <f t="shared" si="14"/>
        <v>41.13040542600001</v>
      </c>
      <c r="G261" s="43">
        <f t="shared" si="15"/>
        <v>3.7167476393782879</v>
      </c>
      <c r="H261" s="40">
        <f>SQRT(((1/F261)*M$20)^2+(-(1/F261)*M$19)^2)</f>
        <v>2.5585013418026256E-4</v>
      </c>
      <c r="I261" s="1"/>
      <c r="K261" s="6">
        <f>K$245*C311+L$245</f>
        <v>3.3472462312080737</v>
      </c>
      <c r="L261" s="19">
        <f>G311-K261</f>
        <v>-1.9735886402911795E-3</v>
      </c>
    </row>
    <row r="262" spans="2:12" ht="15" customHeight="1" x14ac:dyDescent="0.3">
      <c r="B262" s="43">
        <v>42.833332061999997</v>
      </c>
      <c r="C262" s="44">
        <f t="shared" ref="C262:C325" si="16">B262 * 60</f>
        <v>2569.99992372</v>
      </c>
      <c r="D262" s="43">
        <v>65.140449524000005</v>
      </c>
      <c r="E262" s="43">
        <v>24.010042191</v>
      </c>
      <c r="F262" s="43">
        <f t="shared" ref="F262:F325" si="17">D262-E262</f>
        <v>41.130407333000008</v>
      </c>
      <c r="G262" s="43">
        <f t="shared" ref="G262:G325" si="18">LN(F262)</f>
        <v>3.7167476857430133</v>
      </c>
      <c r="H262" s="40">
        <f>SQRT(((1/F262)*M$20)^2+(-(1/F262)*M$19)^2)</f>
        <v>2.5585012231784163E-4</v>
      </c>
      <c r="I262" s="1"/>
      <c r="K262" s="6">
        <f>K$245*C312+L$245</f>
        <v>3.3403668121671255</v>
      </c>
      <c r="L262" s="19">
        <f>G312-K262</f>
        <v>-2.4877222833286083E-4</v>
      </c>
    </row>
    <row r="263" spans="2:12" ht="15" customHeight="1" x14ac:dyDescent="0.3">
      <c r="B263" s="43">
        <v>43</v>
      </c>
      <c r="C263" s="44">
        <f t="shared" si="16"/>
        <v>2580</v>
      </c>
      <c r="D263" s="43">
        <v>64.848739624000004</v>
      </c>
      <c r="E263" s="43">
        <v>24.301746368</v>
      </c>
      <c r="F263" s="43">
        <f t="shared" si="17"/>
        <v>40.546993256000007</v>
      </c>
      <c r="G263" s="43">
        <f t="shared" si="18"/>
        <v>3.7024616287616903</v>
      </c>
      <c r="H263" s="40">
        <f>SQRT(((1/F263)*M$20)^2+(-(1/F263)*M$19)^2)</f>
        <v>2.5953144492590733E-4</v>
      </c>
      <c r="I263" s="1"/>
      <c r="K263" s="6">
        <f>K$245*C313+L$245</f>
        <v>3.3334872356951495</v>
      </c>
      <c r="L263" s="19">
        <f>G313-K263</f>
        <v>-3.7589388070946583E-3</v>
      </c>
    </row>
    <row r="264" spans="2:12" ht="15" customHeight="1" x14ac:dyDescent="0.3">
      <c r="B264" s="43">
        <v>43.166664124</v>
      </c>
      <c r="C264" s="44">
        <f t="shared" si="16"/>
        <v>2589.9998474399999</v>
      </c>
      <c r="D264" s="43">
        <v>64.557037354000002</v>
      </c>
      <c r="E264" s="43">
        <v>24.155895232999999</v>
      </c>
      <c r="F264" s="43">
        <f t="shared" si="17"/>
        <v>40.401142121000007</v>
      </c>
      <c r="G264" s="43">
        <f t="shared" si="18"/>
        <v>3.6988580548892886</v>
      </c>
      <c r="H264" s="40">
        <f>SQRT(((1/F264)*M$20)^2+(-(1/F264)*M$19)^2)</f>
        <v>2.604683727904035E-4</v>
      </c>
      <c r="I264" s="1"/>
      <c r="K264" s="6">
        <f>K$245*C314+L$245</f>
        <v>3.3266076592231739</v>
      </c>
      <c r="L264" s="19">
        <f>G314-K264</f>
        <v>-3.955245486826664E-2</v>
      </c>
    </row>
    <row r="265" spans="2:12" ht="15" customHeight="1" x14ac:dyDescent="0.3">
      <c r="B265" s="43">
        <v>43.333332061999997</v>
      </c>
      <c r="C265" s="44">
        <f t="shared" si="16"/>
        <v>2599.99992372</v>
      </c>
      <c r="D265" s="43">
        <v>64.265327454000001</v>
      </c>
      <c r="E265" s="43">
        <v>24.155895232999999</v>
      </c>
      <c r="F265" s="43">
        <f t="shared" si="17"/>
        <v>40.109432221000006</v>
      </c>
      <c r="G265" s="43">
        <f t="shared" si="18"/>
        <v>3.691611524134526</v>
      </c>
      <c r="H265" s="40">
        <f>SQRT(((1/F265)*M$20)^2+(-(1/F265)*M$19)^2)</f>
        <v>2.6236272029852079E-4</v>
      </c>
      <c r="I265" s="1"/>
      <c r="K265" s="6">
        <f>K$245*C315+L$245</f>
        <v>3.3197282401822252</v>
      </c>
      <c r="L265" s="19">
        <f>G315-K265</f>
        <v>-3.1407523618329769E-3</v>
      </c>
    </row>
    <row r="266" spans="2:12" ht="15" customHeight="1" x14ac:dyDescent="0.3">
      <c r="B266" s="43">
        <v>43.5</v>
      </c>
      <c r="C266" s="44">
        <f t="shared" si="16"/>
        <v>2610</v>
      </c>
      <c r="D266" s="43">
        <v>63.973625183000003</v>
      </c>
      <c r="E266" s="43">
        <v>24.228820801000001</v>
      </c>
      <c r="F266" s="43">
        <f t="shared" si="17"/>
        <v>39.744804381999998</v>
      </c>
      <c r="G266" s="43">
        <f t="shared" si="18"/>
        <v>3.6824791251863189</v>
      </c>
      <c r="H266" s="40">
        <f>SQRT(((1/F266)*M$20)^2+(-(1/F266)*M$19)^2)</f>
        <v>2.647696953289461E-4</v>
      </c>
      <c r="I266" s="1"/>
      <c r="K266" s="6">
        <f>K$245*C316+L$245</f>
        <v>3.3128486637102492</v>
      </c>
      <c r="L266" s="19">
        <f>G316-K266</f>
        <v>1.0898405183863424E-3</v>
      </c>
    </row>
    <row r="267" spans="2:12" ht="15" customHeight="1" x14ac:dyDescent="0.3">
      <c r="B267" s="43">
        <v>43.666664124</v>
      </c>
      <c r="C267" s="44">
        <f t="shared" si="16"/>
        <v>2619.9998474399999</v>
      </c>
      <c r="D267" s="43">
        <v>63.536067963000001</v>
      </c>
      <c r="E267" s="43">
        <v>24.155895232999999</v>
      </c>
      <c r="F267" s="43">
        <f t="shared" si="17"/>
        <v>39.380172729999998</v>
      </c>
      <c r="G267" s="43">
        <f t="shared" si="18"/>
        <v>3.6732624594380283</v>
      </c>
      <c r="H267" s="40">
        <f>SQRT(((1/F267)*M$20)^2+(-(1/F267)*M$19)^2)</f>
        <v>2.6722126942612583E-4</v>
      </c>
      <c r="I267" s="1"/>
      <c r="K267" s="6">
        <f>K$245*C317+L$245</f>
        <v>3.3059690872382737</v>
      </c>
      <c r="L267" s="19">
        <f>G317-K267</f>
        <v>-1.0772730316098933E-2</v>
      </c>
    </row>
    <row r="268" spans="2:12" ht="15" customHeight="1" x14ac:dyDescent="0.3">
      <c r="B268" s="43">
        <v>43.833332061999997</v>
      </c>
      <c r="C268" s="44">
        <f t="shared" si="16"/>
        <v>2629.99992372</v>
      </c>
      <c r="D268" s="43">
        <v>63.171436309999997</v>
      </c>
      <c r="E268" s="43">
        <v>24.228820801000001</v>
      </c>
      <c r="F268" s="43">
        <f t="shared" si="17"/>
        <v>38.942615508999992</v>
      </c>
      <c r="G268" s="43">
        <f t="shared" si="18"/>
        <v>3.6620891653566141</v>
      </c>
      <c r="H268" s="40">
        <f>SQRT(((1/F268)*M$20)^2+(-(1/F268)*M$19)^2)</f>
        <v>2.7022375383848295E-4</v>
      </c>
      <c r="I268" s="1"/>
      <c r="K268" s="6">
        <f>K$245*C318+L$245</f>
        <v>3.299089668197325</v>
      </c>
      <c r="L268" s="19">
        <f>G318-K268</f>
        <v>3.5846993500491475E-2</v>
      </c>
    </row>
    <row r="269" spans="2:12" ht="15" customHeight="1" x14ac:dyDescent="0.3">
      <c r="B269" s="43">
        <v>44</v>
      </c>
      <c r="C269" s="44">
        <f t="shared" si="16"/>
        <v>2640</v>
      </c>
      <c r="D269" s="43">
        <v>62.879734038999999</v>
      </c>
      <c r="E269" s="43">
        <v>24.155895232999999</v>
      </c>
      <c r="F269" s="43">
        <f t="shared" si="17"/>
        <v>38.723838806000003</v>
      </c>
      <c r="G269" s="43">
        <f t="shared" si="18"/>
        <v>3.6564554002110041</v>
      </c>
      <c r="H269" s="40">
        <f>SQRT(((1/F269)*M$20)^2+(-(1/F269)*M$19)^2)</f>
        <v>2.7175042742663718E-4</v>
      </c>
      <c r="I269" s="1"/>
      <c r="K269" s="6">
        <f>K$245*C319+L$245</f>
        <v>3.2922100917253494</v>
      </c>
      <c r="L269" s="19">
        <f>G319-K269</f>
        <v>2.7992890907535539E-4</v>
      </c>
    </row>
    <row r="270" spans="2:12" ht="15" customHeight="1" x14ac:dyDescent="0.3">
      <c r="B270" s="43">
        <v>44.166664124</v>
      </c>
      <c r="C270" s="44">
        <f t="shared" si="16"/>
        <v>2649.9998474399999</v>
      </c>
      <c r="D270" s="43">
        <v>62.588027953999998</v>
      </c>
      <c r="E270" s="43">
        <v>24.958084106000001</v>
      </c>
      <c r="F270" s="43">
        <f t="shared" si="17"/>
        <v>37.629943847999996</v>
      </c>
      <c r="G270" s="43">
        <f t="shared" si="18"/>
        <v>3.627800112390573</v>
      </c>
      <c r="H270" s="40">
        <f>SQRT(((1/F270)*M$20)^2+(-(1/F270)*M$19)^2)</f>
        <v>2.7965015811975502E-4</v>
      </c>
      <c r="I270" s="1"/>
      <c r="K270" s="6">
        <f>K$245*C320+L$245</f>
        <v>3.2853305152533734</v>
      </c>
      <c r="L270" s="19">
        <f>G320-K270</f>
        <v>-1.4759190375148723E-2</v>
      </c>
    </row>
    <row r="271" spans="2:12" ht="15" customHeight="1" x14ac:dyDescent="0.3">
      <c r="B271" s="43">
        <v>44.333332061999997</v>
      </c>
      <c r="C271" s="44">
        <f t="shared" si="16"/>
        <v>2659.99992372</v>
      </c>
      <c r="D271" s="43">
        <v>62.223396301000001</v>
      </c>
      <c r="E271" s="43">
        <v>24.155895232999999</v>
      </c>
      <c r="F271" s="43">
        <f t="shared" si="17"/>
        <v>38.067501067999999</v>
      </c>
      <c r="G271" s="43">
        <f t="shared" si="18"/>
        <v>3.6393609277881778</v>
      </c>
      <c r="H271" s="40">
        <f>SQRT(((1/F271)*M$20)^2+(-(1/F271)*M$19)^2)</f>
        <v>2.7643579042220469E-4</v>
      </c>
      <c r="I271" s="1"/>
      <c r="K271" s="6">
        <f>K$245*C321+L$245</f>
        <v>3.2784510962124247</v>
      </c>
      <c r="L271" s="19">
        <f>G321-K271</f>
        <v>3.9613278610239888E-4</v>
      </c>
    </row>
    <row r="272" spans="2:12" ht="15" customHeight="1" x14ac:dyDescent="0.3">
      <c r="B272" s="43">
        <v>44.5</v>
      </c>
      <c r="C272" s="44">
        <f t="shared" si="16"/>
        <v>2670</v>
      </c>
      <c r="D272" s="43">
        <v>61.931690216</v>
      </c>
      <c r="E272" s="43">
        <v>24.447599410999999</v>
      </c>
      <c r="F272" s="43">
        <f t="shared" si="17"/>
        <v>37.484090805000001</v>
      </c>
      <c r="G272" s="43">
        <f t="shared" si="18"/>
        <v>3.6239165977589098</v>
      </c>
      <c r="H272" s="40">
        <f>SQRT(((1/F272)*M$20)^2+(-(1/F272)*M$19)^2)</f>
        <v>2.8073829513098421E-4</v>
      </c>
      <c r="I272" s="16"/>
      <c r="K272" s="6">
        <f>K$245*C322+L$245</f>
        <v>3.2715715197404491</v>
      </c>
      <c r="L272" s="19">
        <f>G322-K272</f>
        <v>1.7661050637309827E-3</v>
      </c>
    </row>
    <row r="273" spans="2:12" ht="15" customHeight="1" x14ac:dyDescent="0.3">
      <c r="B273" s="43">
        <v>44.666664124</v>
      </c>
      <c r="C273" s="44">
        <f t="shared" si="16"/>
        <v>2679.9998474399999</v>
      </c>
      <c r="D273" s="43">
        <v>60.546092987000002</v>
      </c>
      <c r="E273" s="43">
        <v>24.082967757999999</v>
      </c>
      <c r="F273" s="43">
        <f t="shared" si="17"/>
        <v>36.463125228999999</v>
      </c>
      <c r="G273" s="43">
        <f t="shared" si="18"/>
        <v>3.5963014822254369</v>
      </c>
      <c r="H273" s="40">
        <f>SQRT(((1/F273)*M$20)^2+(-(1/F273)*M$19)^2)</f>
        <v>2.8859895253194952E-4</v>
      </c>
      <c r="I273" s="16"/>
      <c r="K273" s="6">
        <f>K$245*C323+L$245</f>
        <v>3.2646919432684731</v>
      </c>
      <c r="L273" s="19">
        <f>G323-K273</f>
        <v>-2.465585051996122E-3</v>
      </c>
    </row>
    <row r="274" spans="2:12" ht="15" customHeight="1" x14ac:dyDescent="0.3">
      <c r="B274" s="43">
        <v>44.833332061999997</v>
      </c>
      <c r="C274" s="44">
        <f t="shared" si="16"/>
        <v>2689.99992372</v>
      </c>
      <c r="D274" s="43">
        <v>61.34828186</v>
      </c>
      <c r="E274" s="43">
        <v>24.155895232999999</v>
      </c>
      <c r="F274" s="43">
        <f t="shared" si="17"/>
        <v>37.192386627000005</v>
      </c>
      <c r="G274" s="43">
        <f t="shared" si="18"/>
        <v>3.6161040797687538</v>
      </c>
      <c r="H274" s="40">
        <f>SQRT(((1/F274)*M$20)^2+(-(1/F274)*M$19)^2)</f>
        <v>2.8294015795940659E-4</v>
      </c>
      <c r="I274" s="16"/>
      <c r="K274" s="6">
        <f>K$245*C324+L$245</f>
        <v>3.2578125242275249</v>
      </c>
      <c r="L274" s="19">
        <f>G324-K274</f>
        <v>-4.001431237968589E-3</v>
      </c>
    </row>
    <row r="275" spans="2:12" ht="15" customHeight="1" x14ac:dyDescent="0.3">
      <c r="B275" s="43">
        <v>45</v>
      </c>
      <c r="C275" s="44">
        <f t="shared" si="16"/>
        <v>2700</v>
      </c>
      <c r="D275" s="43">
        <v>61.494132995999998</v>
      </c>
      <c r="E275" s="43">
        <v>24.155895232999999</v>
      </c>
      <c r="F275" s="43">
        <f t="shared" si="17"/>
        <v>37.338237762999995</v>
      </c>
      <c r="G275" s="43">
        <f t="shared" si="18"/>
        <v>3.6200179426506649</v>
      </c>
      <c r="H275" s="40">
        <f>SQRT(((1/F275)*M$20)^2+(-(1/F275)*M$19)^2)</f>
        <v>2.8183493323722406E-4</v>
      </c>
      <c r="I275" s="16"/>
      <c r="K275" s="6">
        <f>K$245*C325+L$245</f>
        <v>3.2509329477555489</v>
      </c>
      <c r="L275" s="19">
        <f>G325-K275</f>
        <v>5.7295101139054339E-5</v>
      </c>
    </row>
    <row r="276" spans="2:12" ht="15" customHeight="1" x14ac:dyDescent="0.3">
      <c r="B276" s="43">
        <v>45.166664124</v>
      </c>
      <c r="C276" s="44">
        <f t="shared" si="16"/>
        <v>2709.9998474399999</v>
      </c>
      <c r="D276" s="43">
        <v>60.837799072000003</v>
      </c>
      <c r="E276" s="43">
        <v>24.082967757999999</v>
      </c>
      <c r="F276" s="43">
        <f t="shared" si="17"/>
        <v>36.754831314</v>
      </c>
      <c r="G276" s="43">
        <f t="shared" si="18"/>
        <v>3.6042696813446988</v>
      </c>
      <c r="H276" s="40">
        <f>SQRT(((1/F276)*M$20)^2+(-(1/F276)*M$19)^2)</f>
        <v>2.8630847621717652E-4</v>
      </c>
      <c r="I276" s="16"/>
      <c r="K276" s="6">
        <f>K$245*C326+L$245</f>
        <v>3.2440533712835733</v>
      </c>
      <c r="L276" s="19">
        <f>G326-K276</f>
        <v>-4.4269301713666387E-3</v>
      </c>
    </row>
    <row r="277" spans="2:12" ht="15" customHeight="1" x14ac:dyDescent="0.3">
      <c r="B277" s="43">
        <v>45.333332061999997</v>
      </c>
      <c r="C277" s="44">
        <f t="shared" si="16"/>
        <v>2719.99992372</v>
      </c>
      <c r="D277" s="43">
        <v>60.327312468999999</v>
      </c>
      <c r="E277" s="43">
        <v>24.301746368</v>
      </c>
      <c r="F277" s="43">
        <f t="shared" si="17"/>
        <v>36.025566100999995</v>
      </c>
      <c r="G277" s="43">
        <f t="shared" si="18"/>
        <v>3.5842288558773179</v>
      </c>
      <c r="H277" s="40">
        <f>SQRT(((1/F277)*M$20)^2+(-(1/F277)*M$19)^2)</f>
        <v>2.9210421614550558E-4</v>
      </c>
      <c r="I277" s="16"/>
      <c r="K277" s="6">
        <f>K$245*C327+L$245</f>
        <v>3.2371739522426246</v>
      </c>
      <c r="L277" s="19">
        <f>G327-K277</f>
        <v>-6.1558055215282792E-3</v>
      </c>
    </row>
    <row r="278" spans="2:12" ht="15" customHeight="1" x14ac:dyDescent="0.3">
      <c r="B278" s="43">
        <v>45.5</v>
      </c>
      <c r="C278" s="44">
        <f t="shared" si="16"/>
        <v>2730</v>
      </c>
      <c r="D278" s="43">
        <v>60.254386902</v>
      </c>
      <c r="E278" s="43">
        <v>24.447599410999999</v>
      </c>
      <c r="F278" s="43">
        <f t="shared" si="17"/>
        <v>35.806787491000001</v>
      </c>
      <c r="G278" s="43">
        <f t="shared" si="18"/>
        <v>3.5781374701565176</v>
      </c>
      <c r="H278" s="40">
        <f>SQRT(((1/F278)*M$20)^2+(-(1/F278)*M$19)^2)</f>
        <v>2.9388896587764822E-4</v>
      </c>
      <c r="I278" s="16"/>
      <c r="K278" s="6">
        <f>K$245*C328+L$245</f>
        <v>3.2302943757706486</v>
      </c>
      <c r="L278" s="19">
        <f>G328-K278</f>
        <v>-5.0565378133708982E-3</v>
      </c>
    </row>
    <row r="279" spans="2:12" ht="15" customHeight="1" x14ac:dyDescent="0.3">
      <c r="B279" s="43">
        <v>45.666664124</v>
      </c>
      <c r="C279" s="44">
        <f t="shared" si="16"/>
        <v>2739.9998474399999</v>
      </c>
      <c r="D279" s="43">
        <v>59.962680816999999</v>
      </c>
      <c r="E279" s="43">
        <v>24.228820801000001</v>
      </c>
      <c r="F279" s="43">
        <f t="shared" si="17"/>
        <v>35.733860015999994</v>
      </c>
      <c r="G279" s="43">
        <f t="shared" si="18"/>
        <v>3.5760986991137012</v>
      </c>
      <c r="H279" s="40">
        <f>SQRT(((1/F279)*M$20)^2+(-(1/F279)*M$19)^2)</f>
        <v>2.9448874939396092E-4</v>
      </c>
      <c r="I279" s="16"/>
      <c r="K279" s="6">
        <f>K$245*C329+L$245</f>
        <v>3.223414799298673</v>
      </c>
      <c r="L279" s="19">
        <f>G329-K279</f>
        <v>-1.0798457205667411E-3</v>
      </c>
    </row>
    <row r="280" spans="2:12" ht="15" customHeight="1" x14ac:dyDescent="0.3">
      <c r="B280" s="43">
        <v>45.833332061999997</v>
      </c>
      <c r="C280" s="44">
        <f t="shared" si="16"/>
        <v>2749.99992372</v>
      </c>
      <c r="D280" s="43">
        <v>59.743904114000003</v>
      </c>
      <c r="E280" s="43">
        <v>24.228820801000001</v>
      </c>
      <c r="F280" s="43">
        <f t="shared" si="17"/>
        <v>35.515083313000005</v>
      </c>
      <c r="G280" s="43">
        <f t="shared" si="18"/>
        <v>3.5699574883008864</v>
      </c>
      <c r="H280" s="40">
        <f>SQRT(((1/F280)*M$20)^2+(-(1/F280)*M$19)^2)</f>
        <v>2.9630283151493451E-4</v>
      </c>
      <c r="I280" s="16"/>
      <c r="K280" s="6">
        <f>K$245*C330+L$245</f>
        <v>3.2165353802577243</v>
      </c>
      <c r="L280" s="19">
        <f>G330-K280</f>
        <v>2.8789177966525692E-2</v>
      </c>
    </row>
    <row r="281" spans="2:12" ht="15" customHeight="1" x14ac:dyDescent="0.3">
      <c r="B281" s="43">
        <v>46</v>
      </c>
      <c r="C281" s="44">
        <f t="shared" si="16"/>
        <v>2760</v>
      </c>
      <c r="D281" s="43">
        <v>59.525123596</v>
      </c>
      <c r="E281" s="43">
        <v>24.520524979000001</v>
      </c>
      <c r="F281" s="43">
        <f t="shared" si="17"/>
        <v>35.004598616999999</v>
      </c>
      <c r="G281" s="43">
        <f t="shared" si="18"/>
        <v>3.5554794419157703</v>
      </c>
      <c r="H281" s="40">
        <f>SQRT(((1/F281)*M$20)^2+(-(1/F281)*M$19)^2)</f>
        <v>3.0062392265283952E-4</v>
      </c>
      <c r="I281" s="16"/>
      <c r="K281" s="6">
        <f>K$245*C331+L$245</f>
        <v>3.2096558037857488</v>
      </c>
      <c r="L281" s="19">
        <f>G331-K281</f>
        <v>-1.6821393503497539E-2</v>
      </c>
    </row>
    <row r="282" spans="2:12" ht="15" customHeight="1" x14ac:dyDescent="0.3">
      <c r="B282" s="43">
        <v>46.166664124</v>
      </c>
      <c r="C282" s="44">
        <f t="shared" si="16"/>
        <v>2769.9998474399999</v>
      </c>
      <c r="D282" s="43">
        <v>59.379272460999999</v>
      </c>
      <c r="E282" s="43">
        <v>24.155895232999999</v>
      </c>
      <c r="F282" s="43">
        <f t="shared" si="17"/>
        <v>35.223377228000004</v>
      </c>
      <c r="G282" s="43">
        <f t="shared" si="18"/>
        <v>3.5617099879655618</v>
      </c>
      <c r="H282" s="40">
        <f>SQRT(((1/F282)*M$20)^2+(-(1/F282)*M$19)^2)</f>
        <v>2.9875669442524421E-4</v>
      </c>
      <c r="I282" s="16"/>
      <c r="K282" s="6">
        <f>K$245*C332+L$245</f>
        <v>3.2027762273137728</v>
      </c>
      <c r="L282" s="19">
        <f>G332-K282</f>
        <v>-3.9717059887824924E-3</v>
      </c>
    </row>
    <row r="283" spans="2:12" ht="15" customHeight="1" x14ac:dyDescent="0.3">
      <c r="B283" s="43">
        <v>46.333332061999997</v>
      </c>
      <c r="C283" s="44">
        <f t="shared" si="16"/>
        <v>2779.99992372</v>
      </c>
      <c r="D283" s="43">
        <v>58.941715240000001</v>
      </c>
      <c r="E283" s="43">
        <v>24.010042191</v>
      </c>
      <c r="F283" s="43">
        <f t="shared" si="17"/>
        <v>34.931673048999997</v>
      </c>
      <c r="G283" s="43">
        <f t="shared" si="18"/>
        <v>3.5533939548660953</v>
      </c>
      <c r="H283" s="40">
        <f>SQRT(((1/F283)*M$20)^2+(-(1/F283)*M$19)^2)</f>
        <v>3.0125152415028556E-4</v>
      </c>
      <c r="I283" s="16"/>
      <c r="K283" s="6">
        <f>K$245*C333+L$245</f>
        <v>3.1958968082728241</v>
      </c>
      <c r="L283" s="19">
        <f>G333-K283</f>
        <v>-9.068523002650597E-3</v>
      </c>
    </row>
    <row r="284" spans="2:12" ht="15" customHeight="1" x14ac:dyDescent="0.3">
      <c r="B284" s="43">
        <v>46.5</v>
      </c>
      <c r="C284" s="44">
        <f t="shared" si="16"/>
        <v>2790</v>
      </c>
      <c r="D284" s="43">
        <v>58.722934723000002</v>
      </c>
      <c r="E284" s="43">
        <v>24.155895232999999</v>
      </c>
      <c r="F284" s="43">
        <f t="shared" si="17"/>
        <v>34.567039489999999</v>
      </c>
      <c r="G284" s="43">
        <f t="shared" si="18"/>
        <v>3.5429006121408371</v>
      </c>
      <c r="H284" s="40">
        <f>SQRT(((1/F284)*M$20)^2+(-(1/F284)*M$19)^2)</f>
        <v>3.0442930324348414E-4</v>
      </c>
      <c r="I284" s="16"/>
      <c r="K284" s="6">
        <f>K$245*C334+L$245</f>
        <v>3.1890172318008485</v>
      </c>
      <c r="L284" s="19">
        <f>G334-K284</f>
        <v>-1.4310193677644634E-2</v>
      </c>
    </row>
    <row r="285" spans="2:12" ht="15" customHeight="1" x14ac:dyDescent="0.3">
      <c r="B285" s="43">
        <v>46.666664124</v>
      </c>
      <c r="C285" s="44">
        <f t="shared" si="16"/>
        <v>2799.9998474399999</v>
      </c>
      <c r="D285" s="43">
        <v>58.577083588000001</v>
      </c>
      <c r="E285" s="43">
        <v>24.228820801000001</v>
      </c>
      <c r="F285" s="43">
        <f t="shared" si="17"/>
        <v>34.348262786999996</v>
      </c>
      <c r="G285" s="43">
        <f t="shared" si="18"/>
        <v>3.5365514435029932</v>
      </c>
      <c r="H285" s="40">
        <f>SQRT(((1/F285)*M$20)^2+(-(1/F285)*M$19)^2)</f>
        <v>3.063683253032957E-4</v>
      </c>
      <c r="I285" s="16"/>
      <c r="K285" s="6">
        <f>K$245*C335+L$245</f>
        <v>3.1821376553288725</v>
      </c>
      <c r="L285" s="19">
        <f>G335-K285</f>
        <v>-4.3865034501000544E-3</v>
      </c>
    </row>
    <row r="286" spans="2:12" ht="15" customHeight="1" x14ac:dyDescent="0.3">
      <c r="B286" s="43">
        <v>46.833332061999997</v>
      </c>
      <c r="C286" s="44">
        <f t="shared" si="16"/>
        <v>2809.99992372</v>
      </c>
      <c r="D286" s="43">
        <v>58.285377502000003</v>
      </c>
      <c r="E286" s="43">
        <v>24.082967757999999</v>
      </c>
      <c r="F286" s="43">
        <f t="shared" si="17"/>
        <v>34.202409744000008</v>
      </c>
      <c r="G286" s="43">
        <f t="shared" si="18"/>
        <v>3.5322961019372228</v>
      </c>
      <c r="H286" s="40">
        <f>SQRT(((1/F286)*M$20)^2+(-(1/F286)*M$19)^2)</f>
        <v>3.0767480495951752E-4</v>
      </c>
      <c r="I286" s="16"/>
      <c r="K286" s="6">
        <f>K$245*C336+L$245</f>
        <v>3.1752582362879243</v>
      </c>
      <c r="L286" s="19">
        <f>G336-K286</f>
        <v>-1.9013329360437314E-2</v>
      </c>
    </row>
    <row r="287" spans="2:12" ht="15" customHeight="1" x14ac:dyDescent="0.3">
      <c r="B287" s="43">
        <v>47</v>
      </c>
      <c r="C287" s="44">
        <f t="shared" si="16"/>
        <v>2820</v>
      </c>
      <c r="D287" s="43">
        <v>56.608074188000003</v>
      </c>
      <c r="E287" s="43">
        <v>23.645410538</v>
      </c>
      <c r="F287" s="43">
        <f t="shared" si="17"/>
        <v>32.962663650000003</v>
      </c>
      <c r="G287" s="43">
        <f t="shared" si="18"/>
        <v>3.4953755163997315</v>
      </c>
      <c r="H287" s="40">
        <f>SQRT(((1/F287)*M$20)^2+(-(1/F287)*M$19)^2)</f>
        <v>3.1924664398687638E-4</v>
      </c>
      <c r="I287" s="16"/>
      <c r="K287" s="6">
        <f>K$245*C337+L$245</f>
        <v>3.1683786598159482</v>
      </c>
      <c r="L287" s="19">
        <f>G337-K287</f>
        <v>-2.8601218610648793E-3</v>
      </c>
    </row>
    <row r="288" spans="2:12" ht="15" customHeight="1" x14ac:dyDescent="0.3">
      <c r="B288" s="43">
        <v>47.166664124</v>
      </c>
      <c r="C288" s="44">
        <f t="shared" si="16"/>
        <v>2829.9998474399999</v>
      </c>
      <c r="D288" s="43">
        <v>57.483188628999997</v>
      </c>
      <c r="E288" s="43">
        <v>24.155895232999999</v>
      </c>
      <c r="F288" s="43">
        <f t="shared" si="17"/>
        <v>33.327293396000002</v>
      </c>
      <c r="G288" s="43">
        <f t="shared" si="18"/>
        <v>3.5063766827816192</v>
      </c>
      <c r="H288" s="40">
        <f>SQRT(((1/F288)*M$20)^2+(-(1/F288)*M$19)^2)</f>
        <v>3.157538064100254E-4</v>
      </c>
      <c r="I288" s="16"/>
      <c r="K288" s="6">
        <f>K$245*C338+L$245</f>
        <v>3.1614990833439727</v>
      </c>
      <c r="L288" s="19">
        <f>G338-K288</f>
        <v>-1.7754386170039549E-2</v>
      </c>
    </row>
    <row r="289" spans="2:12" ht="15" customHeight="1" x14ac:dyDescent="0.3">
      <c r="B289" s="43">
        <v>47.333332061999997</v>
      </c>
      <c r="C289" s="44">
        <f t="shared" si="16"/>
        <v>2839.99992372</v>
      </c>
      <c r="D289" s="43">
        <v>57.337337494000003</v>
      </c>
      <c r="E289" s="43">
        <v>24.228820801000001</v>
      </c>
      <c r="F289" s="43">
        <f t="shared" si="17"/>
        <v>33.108516692999999</v>
      </c>
      <c r="G289" s="43">
        <f t="shared" si="18"/>
        <v>3.4997905511898826</v>
      </c>
      <c r="H289" s="40">
        <f>SQRT(((1/F289)*M$20)^2+(-(1/F289)*M$19)^2)</f>
        <v>3.1784026583575646E-4</v>
      </c>
      <c r="I289" s="16"/>
      <c r="K289" s="6">
        <f>K$245*C339+L$245</f>
        <v>3.154619664303024</v>
      </c>
      <c r="L289" s="19">
        <f>G339-K289</f>
        <v>-4.6053304954183361E-3</v>
      </c>
    </row>
    <row r="290" spans="2:12" ht="15" customHeight="1" x14ac:dyDescent="0.3">
      <c r="B290" s="43">
        <v>47.5</v>
      </c>
      <c r="C290" s="44">
        <f t="shared" si="16"/>
        <v>2850</v>
      </c>
      <c r="D290" s="43">
        <v>57.191486359000002</v>
      </c>
      <c r="E290" s="43">
        <v>24.082967757999999</v>
      </c>
      <c r="F290" s="43">
        <f t="shared" si="17"/>
        <v>33.108518601</v>
      </c>
      <c r="G290" s="43">
        <f t="shared" si="18"/>
        <v>3.4997906088185577</v>
      </c>
      <c r="H290" s="40">
        <f>SQRT(((1/F290)*M$20)^2+(-(1/F290)*M$19)^2)</f>
        <v>3.1784024751904373E-4</v>
      </c>
      <c r="I290" s="16"/>
      <c r="K290" s="6">
        <f>K$245*C340+L$245</f>
        <v>3.147740087831048</v>
      </c>
      <c r="L290" s="19">
        <f>G340-K290</f>
        <v>-7.1448877234074892E-3</v>
      </c>
    </row>
    <row r="291" spans="2:12" ht="15" customHeight="1" x14ac:dyDescent="0.3">
      <c r="B291" s="43">
        <v>47.666664124</v>
      </c>
      <c r="C291" s="44">
        <f t="shared" si="16"/>
        <v>2859.9998474399999</v>
      </c>
      <c r="D291" s="43">
        <v>56.826854705999999</v>
      </c>
      <c r="E291" s="43">
        <v>24.155895232999999</v>
      </c>
      <c r="F291" s="43">
        <f t="shared" si="17"/>
        <v>32.670959472999996</v>
      </c>
      <c r="G291" s="43">
        <f t="shared" si="18"/>
        <v>3.4864865938073795</v>
      </c>
      <c r="H291" s="40">
        <f>SQRT(((1/F291)*M$20)^2+(-(1/F291)*M$19)^2)</f>
        <v>3.2209705245501969E-4</v>
      </c>
      <c r="I291" s="16"/>
      <c r="K291" s="6">
        <f>K$245*C341+L$245</f>
        <v>3.1408605113590724</v>
      </c>
      <c r="L291" s="19">
        <f>G341-K291</f>
        <v>-6.5945526900073048E-3</v>
      </c>
    </row>
    <row r="292" spans="2:12" ht="15" customHeight="1" x14ac:dyDescent="0.3">
      <c r="B292" s="43">
        <v>47.833332061999997</v>
      </c>
      <c r="C292" s="44">
        <f t="shared" si="16"/>
        <v>2869.99992372</v>
      </c>
      <c r="D292" s="43">
        <v>55.951740264999998</v>
      </c>
      <c r="E292" s="43">
        <v>23.499557495000001</v>
      </c>
      <c r="F292" s="43">
        <f t="shared" si="17"/>
        <v>32.452182769999993</v>
      </c>
      <c r="G292" s="43">
        <f t="shared" si="18"/>
        <v>3.4797677065273125</v>
      </c>
      <c r="H292" s="40">
        <f>SQRT(((1/F292)*M$20)^2+(-(1/F292)*M$19)^2)</f>
        <v>3.2426847283932955E-4</v>
      </c>
      <c r="I292" s="16"/>
      <c r="K292" s="6">
        <f>K$245*C342+L$245</f>
        <v>3.1339810923181237</v>
      </c>
      <c r="L292" s="19">
        <f>G342-K292</f>
        <v>2.8455807938020161E-2</v>
      </c>
    </row>
    <row r="293" spans="2:12" ht="15" customHeight="1" x14ac:dyDescent="0.3">
      <c r="B293" s="43">
        <v>48</v>
      </c>
      <c r="C293" s="44">
        <f t="shared" si="16"/>
        <v>2880</v>
      </c>
      <c r="D293" s="43">
        <v>56.608074188000003</v>
      </c>
      <c r="E293" s="43">
        <v>24.155895232999999</v>
      </c>
      <c r="F293" s="43">
        <f t="shared" si="17"/>
        <v>32.452178955000008</v>
      </c>
      <c r="G293" s="43">
        <f t="shared" si="18"/>
        <v>3.4797675889697284</v>
      </c>
      <c r="H293" s="40">
        <f>SQRT(((1/F293)*M$20)^2+(-(1/F293)*M$19)^2)</f>
        <v>3.2426851095955012E-4</v>
      </c>
      <c r="I293" s="16"/>
      <c r="K293" s="6">
        <f>K$245*C343+L$245</f>
        <v>3.1271015158461481</v>
      </c>
      <c r="L293" s="19">
        <f>G343-K293</f>
        <v>-5.6153324047163444E-3</v>
      </c>
    </row>
    <row r="294" spans="2:12" ht="15" customHeight="1" x14ac:dyDescent="0.3">
      <c r="B294" s="43">
        <v>48.166664124</v>
      </c>
      <c r="C294" s="44">
        <f t="shared" si="16"/>
        <v>2889.9998474399999</v>
      </c>
      <c r="D294" s="43">
        <v>56.389297485</v>
      </c>
      <c r="E294" s="43">
        <v>24.228820801000001</v>
      </c>
      <c r="F294" s="43">
        <f t="shared" si="17"/>
        <v>32.160476684000002</v>
      </c>
      <c r="G294" s="43">
        <f t="shared" si="18"/>
        <v>3.4707382664645987</v>
      </c>
      <c r="H294" s="40">
        <f>SQRT(((1/F294)*M$20)^2+(-(1/F294)*M$19)^2)</f>
        <v>3.2720969438758526E-4</v>
      </c>
      <c r="I294" s="16"/>
      <c r="K294" s="6">
        <f>K$245*C344+L$245</f>
        <v>3.1202219393741721</v>
      </c>
      <c r="L294" s="19">
        <f>G344-K294</f>
        <v>-5.1873313274328758E-3</v>
      </c>
    </row>
    <row r="295" spans="2:12" ht="15" customHeight="1" x14ac:dyDescent="0.3">
      <c r="B295" s="43">
        <v>48.333332061999997</v>
      </c>
      <c r="C295" s="44">
        <f t="shared" si="16"/>
        <v>2899.99992372</v>
      </c>
      <c r="D295" s="43">
        <v>56.024665833</v>
      </c>
      <c r="E295" s="43">
        <v>24.082967757999999</v>
      </c>
      <c r="F295" s="43">
        <f t="shared" si="17"/>
        <v>31.941698075000001</v>
      </c>
      <c r="G295" s="43">
        <f t="shared" si="18"/>
        <v>3.4639123059009216</v>
      </c>
      <c r="H295" s="40">
        <f>SQRT(((1/F295)*M$20)^2+(-(1/F295)*M$19)^2)</f>
        <v>3.2945085519316743E-4</v>
      </c>
      <c r="I295" s="16"/>
      <c r="K295" s="6">
        <f>K$245*C345+L$245</f>
        <v>3.1133425203332235</v>
      </c>
      <c r="L295" s="19">
        <f>G345-K295</f>
        <v>-4.8013809299560783E-3</v>
      </c>
    </row>
    <row r="296" spans="2:12" ht="15" customHeight="1" x14ac:dyDescent="0.3">
      <c r="B296" s="43">
        <v>48.5</v>
      </c>
      <c r="C296" s="44">
        <f t="shared" si="16"/>
        <v>2910</v>
      </c>
      <c r="D296" s="43">
        <v>55.878810883</v>
      </c>
      <c r="E296" s="43">
        <v>24.228820801000001</v>
      </c>
      <c r="F296" s="43">
        <f t="shared" si="17"/>
        <v>31.649990081999999</v>
      </c>
      <c r="G296" s="43">
        <f t="shared" si="18"/>
        <v>3.4547378352252069</v>
      </c>
      <c r="H296" s="40">
        <f>SQRT(((1/F296)*M$20)^2+(-(1/F296)*M$19)^2)</f>
        <v>3.324872999917771E-4</v>
      </c>
      <c r="I296" s="16"/>
      <c r="K296" s="6">
        <f>K$245*C346+L$245</f>
        <v>3.1064629438612479</v>
      </c>
      <c r="L296" s="19">
        <f>G346-K296</f>
        <v>-2.4326077790762568E-2</v>
      </c>
    </row>
    <row r="297" spans="2:12" ht="15" customHeight="1" x14ac:dyDescent="0.3">
      <c r="B297" s="43">
        <v>48.666664124</v>
      </c>
      <c r="C297" s="44">
        <f t="shared" si="16"/>
        <v>2919.9998474399999</v>
      </c>
      <c r="D297" s="43">
        <v>55.587108612000002</v>
      </c>
      <c r="E297" s="43">
        <v>24.155895232999999</v>
      </c>
      <c r="F297" s="43">
        <f t="shared" si="17"/>
        <v>31.431213379000003</v>
      </c>
      <c r="G297" s="43">
        <f t="shared" si="18"/>
        <v>3.4478014558231225</v>
      </c>
      <c r="H297" s="40">
        <f>SQRT(((1/F297)*M$20)^2+(-(1/F297)*M$19)^2)</f>
        <v>3.348015751170947E-4</v>
      </c>
      <c r="I297" s="16"/>
      <c r="K297" s="6">
        <f>K$245*C347+L$245</f>
        <v>3.0995833673892719</v>
      </c>
      <c r="L297" s="19">
        <f>G347-K297</f>
        <v>-8.623537748486676E-4</v>
      </c>
    </row>
    <row r="298" spans="2:12" ht="15" customHeight="1" x14ac:dyDescent="0.3">
      <c r="B298" s="43">
        <v>48.833332061999997</v>
      </c>
      <c r="C298" s="44">
        <f t="shared" si="16"/>
        <v>2929.99992372</v>
      </c>
      <c r="D298" s="43">
        <v>54.784919739000003</v>
      </c>
      <c r="E298" s="43">
        <v>24.155895232999999</v>
      </c>
      <c r="F298" s="43">
        <f t="shared" si="17"/>
        <v>30.629024506000004</v>
      </c>
      <c r="G298" s="43">
        <f t="shared" si="18"/>
        <v>3.421948072671849</v>
      </c>
      <c r="H298" s="40">
        <f>SQRT(((1/F298)*M$20)^2+(-(1/F298)*M$19)^2)</f>
        <v>3.4357018928465318E-4</v>
      </c>
      <c r="I298" s="16"/>
      <c r="K298" s="6">
        <f>K$245*C348+L$245</f>
        <v>3.0927039483483236</v>
      </c>
      <c r="L298" s="19">
        <f>G348-K298</f>
        <v>2.7222863660054664E-3</v>
      </c>
    </row>
    <row r="299" spans="2:12" ht="15" customHeight="1" x14ac:dyDescent="0.3">
      <c r="B299" s="43">
        <v>49</v>
      </c>
      <c r="C299" s="44">
        <f t="shared" si="16"/>
        <v>2940</v>
      </c>
      <c r="D299" s="43">
        <v>55.222476958999998</v>
      </c>
      <c r="E299" s="43">
        <v>24.155895232999999</v>
      </c>
      <c r="F299" s="43">
        <f t="shared" si="17"/>
        <v>31.066581725999999</v>
      </c>
      <c r="G299" s="43">
        <f t="shared" si="18"/>
        <v>3.4361326988780672</v>
      </c>
      <c r="H299" s="40">
        <f>SQRT(((1/F299)*M$20)^2+(-(1/F299)*M$19)^2)</f>
        <v>3.3873117551016857E-4</v>
      </c>
      <c r="I299" s="16"/>
      <c r="K299" s="6">
        <f>K$245*C349+L$245</f>
        <v>3.0858243718763476</v>
      </c>
      <c r="L299" s="19">
        <f>G349-K299</f>
        <v>-3.4863547629448988E-4</v>
      </c>
    </row>
    <row r="300" spans="2:12" ht="15" customHeight="1" x14ac:dyDescent="0.3">
      <c r="B300" s="43">
        <v>49.166664124</v>
      </c>
      <c r="C300" s="44">
        <f t="shared" si="16"/>
        <v>2949.9998474399999</v>
      </c>
      <c r="D300" s="43">
        <v>54.784919739000003</v>
      </c>
      <c r="E300" s="43">
        <v>24.301746368</v>
      </c>
      <c r="F300" s="43">
        <f t="shared" si="17"/>
        <v>30.483173371000003</v>
      </c>
      <c r="G300" s="43">
        <f t="shared" si="18"/>
        <v>3.4171748386208249</v>
      </c>
      <c r="H300" s="40">
        <f>SQRT(((1/F300)*M$20)^2+(-(1/F300)*M$19)^2)</f>
        <v>3.4521405035677511E-4</v>
      </c>
      <c r="I300" s="16"/>
      <c r="K300" s="6">
        <f>K$245*C350+L$245</f>
        <v>3.078944795404372</v>
      </c>
      <c r="L300" s="19">
        <f>G350-K300</f>
        <v>-1.3671755671808672E-2</v>
      </c>
    </row>
    <row r="301" spans="2:12" ht="15" customHeight="1" x14ac:dyDescent="0.3">
      <c r="B301" s="43">
        <v>49.333332061999997</v>
      </c>
      <c r="C301" s="44">
        <f t="shared" si="16"/>
        <v>2959.99992372</v>
      </c>
      <c r="D301" s="43">
        <v>54.711994171000001</v>
      </c>
      <c r="E301" s="43">
        <v>24.374673843</v>
      </c>
      <c r="F301" s="43">
        <f t="shared" si="17"/>
        <v>30.337320328000001</v>
      </c>
      <c r="G301" s="43">
        <f t="shared" si="18"/>
        <v>3.4123786485959569</v>
      </c>
      <c r="H301" s="40">
        <f>SQRT(((1/F301)*M$20)^2+(-(1/F301)*M$19)^2)</f>
        <v>3.4687373945213736E-4</v>
      </c>
      <c r="I301" s="16"/>
      <c r="K301" s="6">
        <f>K$245*C351+L$245</f>
        <v>3.0720653763634234</v>
      </c>
      <c r="L301" s="19">
        <f>G351-K301</f>
        <v>3.3601175235942193E-3</v>
      </c>
    </row>
    <row r="302" spans="2:12" ht="15" customHeight="1" x14ac:dyDescent="0.3">
      <c r="B302" s="43">
        <v>49.5</v>
      </c>
      <c r="C302" s="44">
        <f t="shared" si="16"/>
        <v>2970</v>
      </c>
      <c r="D302" s="43">
        <v>54.566139221</v>
      </c>
      <c r="E302" s="43">
        <v>24.155895232999999</v>
      </c>
      <c r="F302" s="43">
        <f t="shared" si="17"/>
        <v>30.410243988000001</v>
      </c>
      <c r="G302" s="43">
        <f t="shared" si="18"/>
        <v>3.4147795249389024</v>
      </c>
      <c r="H302" s="40">
        <f>SQRT(((1/F302)*M$20)^2+(-(1/F302)*M$19)^2)</f>
        <v>3.4604193742356044E-4</v>
      </c>
      <c r="I302" s="16"/>
      <c r="K302" s="6">
        <f>K$245*C352+L$245</f>
        <v>3.0651857998914473</v>
      </c>
      <c r="L302" s="19">
        <f>G352-K302</f>
        <v>-3.3198868747028598E-3</v>
      </c>
    </row>
    <row r="303" spans="2:12" ht="15" customHeight="1" x14ac:dyDescent="0.3">
      <c r="B303" s="43">
        <v>49.666664124</v>
      </c>
      <c r="C303" s="44">
        <f t="shared" si="16"/>
        <v>2979.9998474399999</v>
      </c>
      <c r="D303" s="43">
        <v>54.274433135999999</v>
      </c>
      <c r="E303" s="43">
        <v>24.155895232999999</v>
      </c>
      <c r="F303" s="43">
        <f t="shared" si="17"/>
        <v>30.118537903</v>
      </c>
      <c r="G303" s="43">
        <f t="shared" si="18"/>
        <v>3.4051408593563943</v>
      </c>
      <c r="H303" s="40">
        <f>SQRT(((1/F303)*M$20)^2+(-(1/F303)*M$19)^2)</f>
        <v>3.4939344602390285E-4</v>
      </c>
      <c r="I303" s="16"/>
      <c r="K303" s="6">
        <f>K$245*C353+L$245</f>
        <v>3.0583062234194718</v>
      </c>
      <c r="L303" s="19">
        <f>G353-K303</f>
        <v>2.7169600191982557E-2</v>
      </c>
    </row>
    <row r="304" spans="2:12" ht="15" customHeight="1" x14ac:dyDescent="0.3">
      <c r="B304" s="43">
        <v>49.833332061999997</v>
      </c>
      <c r="C304" s="44">
        <f t="shared" si="16"/>
        <v>2989.99992372</v>
      </c>
      <c r="D304" s="43">
        <v>53.545173644999998</v>
      </c>
      <c r="E304" s="43">
        <v>24.155895232999999</v>
      </c>
      <c r="F304" s="43">
        <f t="shared" si="17"/>
        <v>29.389278411999999</v>
      </c>
      <c r="G304" s="43">
        <f t="shared" si="18"/>
        <v>3.3806299279688181</v>
      </c>
      <c r="H304" s="40">
        <f>SQRT(((1/F304)*M$20)^2+(-(1/F304)*M$19)^2)</f>
        <v>3.5806322290764188E-4</v>
      </c>
      <c r="I304" s="16"/>
      <c r="K304" s="6">
        <f>K$245*C354+L$245</f>
        <v>3.0514268043785231</v>
      </c>
      <c r="L304" s="19">
        <f>G354-K304</f>
        <v>1.0439108638221395E-2</v>
      </c>
    </row>
    <row r="305" spans="2:12" ht="15" customHeight="1" x14ac:dyDescent="0.3">
      <c r="B305" s="29">
        <v>50</v>
      </c>
      <c r="C305" s="30">
        <f t="shared" si="16"/>
        <v>3000</v>
      </c>
      <c r="D305" s="29">
        <v>53.909805298000002</v>
      </c>
      <c r="E305" s="29">
        <v>24.155895232999999</v>
      </c>
      <c r="F305" s="29">
        <f t="shared" si="17"/>
        <v>29.753910065000003</v>
      </c>
      <c r="G305" s="29">
        <f t="shared" si="18"/>
        <v>3.3929605541116761</v>
      </c>
      <c r="H305" s="40">
        <f>SQRT(((1/F305)*M$20)^2+(-(1/F305)*M$19)^2)</f>
        <v>3.5367518837496701E-4</v>
      </c>
      <c r="I305" s="16"/>
      <c r="K305" s="6">
        <f>K$245*C355+L$245</f>
        <v>3.0445472279065475</v>
      </c>
      <c r="L305" s="19">
        <f>G355-K305</f>
        <v>3.5727117068105052E-3</v>
      </c>
    </row>
    <row r="306" spans="2:12" ht="15" customHeight="1" x14ac:dyDescent="0.3">
      <c r="B306" s="45">
        <v>50.166664124</v>
      </c>
      <c r="C306" s="46">
        <f t="shared" si="16"/>
        <v>3009.9998474399999</v>
      </c>
      <c r="D306" s="45">
        <v>53.545173644999998</v>
      </c>
      <c r="E306" s="45">
        <v>24.155895232999999</v>
      </c>
      <c r="F306" s="45">
        <f t="shared" si="17"/>
        <v>29.389278411999999</v>
      </c>
      <c r="G306" s="45">
        <f t="shared" si="18"/>
        <v>3.3806299279688181</v>
      </c>
      <c r="H306" s="40">
        <f>SQRT(((1/F306)*M$20)^2+(-(1/F306)*M$19)^2)</f>
        <v>3.5806322290764188E-4</v>
      </c>
      <c r="I306" s="16"/>
      <c r="K306" s="6">
        <f>K$245*C356+L$245</f>
        <v>3.0376676514345715</v>
      </c>
      <c r="L306" s="19">
        <f>G356-K306</f>
        <v>3.5078801656887038E-3</v>
      </c>
    </row>
    <row r="307" spans="2:12" ht="15" customHeight="1" x14ac:dyDescent="0.3">
      <c r="B307" s="45">
        <v>50.333332061999997</v>
      </c>
      <c r="C307" s="46">
        <f t="shared" si="16"/>
        <v>3019.99992372</v>
      </c>
      <c r="D307" s="45">
        <v>53.763950348000002</v>
      </c>
      <c r="E307" s="45">
        <v>24.082967757999999</v>
      </c>
      <c r="F307" s="45">
        <f t="shared" si="17"/>
        <v>29.680982590000003</v>
      </c>
      <c r="G307" s="45">
        <f t="shared" si="18"/>
        <v>3.3905065238832592</v>
      </c>
      <c r="H307" s="40">
        <f>SQRT(((1/F307)*M$20)^2+(-(1/F307)*M$19)^2)</f>
        <v>3.5454418381270652E-4</v>
      </c>
      <c r="I307" s="16"/>
      <c r="K307" s="6">
        <f>K$245*C357+L$245</f>
        <v>3.0307882323936228</v>
      </c>
      <c r="L307" s="19">
        <f>G357-K307</f>
        <v>-3.64807240263465E-3</v>
      </c>
    </row>
    <row r="308" spans="2:12" ht="15" customHeight="1" x14ac:dyDescent="0.3">
      <c r="B308" s="45">
        <v>50.5</v>
      </c>
      <c r="C308" s="46">
        <f t="shared" si="16"/>
        <v>3030</v>
      </c>
      <c r="D308" s="45">
        <v>55.732959747000002</v>
      </c>
      <c r="E308" s="45">
        <v>24.155895232999999</v>
      </c>
      <c r="F308" s="45">
        <f t="shared" si="17"/>
        <v>31.577064514000003</v>
      </c>
      <c r="G308" s="45">
        <f t="shared" si="18"/>
        <v>3.4524310505488081</v>
      </c>
      <c r="H308" s="40">
        <f>SQRT(((1/F308)*M$20)^2+(-(1/F308)*M$19)^2)</f>
        <v>3.3325516190604512E-4</v>
      </c>
      <c r="I308" s="16"/>
      <c r="K308" s="6">
        <f>K$245*C358+L$245</f>
        <v>3.0239086559216473</v>
      </c>
      <c r="L308" s="19">
        <f>G358-K308</f>
        <v>-3.8606584494353946E-3</v>
      </c>
    </row>
    <row r="309" spans="2:12" ht="15" customHeight="1" x14ac:dyDescent="0.3">
      <c r="B309" s="45">
        <v>50.666664124</v>
      </c>
      <c r="C309" s="46">
        <f t="shared" si="16"/>
        <v>3039.9998474399999</v>
      </c>
      <c r="D309" s="45">
        <v>52.961761475000003</v>
      </c>
      <c r="E309" s="45">
        <v>24.010042191</v>
      </c>
      <c r="F309" s="45">
        <f t="shared" si="17"/>
        <v>28.951719284000003</v>
      </c>
      <c r="G309" s="45">
        <f t="shared" si="18"/>
        <v>3.3656295903039632</v>
      </c>
      <c r="H309" s="40">
        <f>SQRT(((1/F309)*M$20)^2+(-(1/F309)*M$19)^2)</f>
        <v>3.634747782645951E-4</v>
      </c>
      <c r="I309" s="16"/>
      <c r="K309" s="6">
        <f>K$245*C359+L$245</f>
        <v>3.0170290794496712</v>
      </c>
      <c r="L309" s="19">
        <f>G359-K309</f>
        <v>-4.1239027558916952E-3</v>
      </c>
    </row>
    <row r="310" spans="2:12" ht="15" customHeight="1" x14ac:dyDescent="0.3">
      <c r="B310" s="45">
        <v>50.833332061999997</v>
      </c>
      <c r="C310" s="46">
        <f t="shared" si="16"/>
        <v>3049.99992372</v>
      </c>
      <c r="D310" s="45">
        <v>52.815910338999998</v>
      </c>
      <c r="E310" s="45">
        <v>24.228820801000001</v>
      </c>
      <c r="F310" s="45">
        <f t="shared" si="17"/>
        <v>28.587089537999997</v>
      </c>
      <c r="G310" s="45">
        <f t="shared" si="18"/>
        <v>3.3529552011522488</v>
      </c>
      <c r="H310" s="40">
        <f>SQRT(((1/F310)*M$20)^2+(-(1/F310)*M$19)^2)</f>
        <v>3.6811091710271826E-4</v>
      </c>
      <c r="I310" s="16"/>
      <c r="K310" s="6">
        <f>K$245*C360+L$245</f>
        <v>3.0101496604087226</v>
      </c>
      <c r="L310" s="19">
        <f>G360-K310</f>
        <v>-8.05548746996676E-3</v>
      </c>
    </row>
    <row r="311" spans="2:12" ht="15" customHeight="1" x14ac:dyDescent="0.3">
      <c r="B311" s="45">
        <v>51</v>
      </c>
      <c r="C311" s="46">
        <f t="shared" si="16"/>
        <v>3060</v>
      </c>
      <c r="D311" s="45">
        <v>52.597129821999999</v>
      </c>
      <c r="E311" s="45">
        <v>24.228820801000001</v>
      </c>
      <c r="F311" s="45">
        <f t="shared" si="17"/>
        <v>28.368309020999998</v>
      </c>
      <c r="G311" s="45">
        <f t="shared" si="18"/>
        <v>3.3452726425677826</v>
      </c>
      <c r="H311" s="40">
        <f>SQRT(((1/F311)*M$20)^2+(-(1/F311)*M$19)^2)</f>
        <v>3.7094984192891989E-4</v>
      </c>
      <c r="I311" s="16"/>
      <c r="K311" s="6">
        <f>K$245*C361+L$245</f>
        <v>3.003270083936747</v>
      </c>
      <c r="L311" s="19">
        <f>G361-K311</f>
        <v>-8.4486025280274824E-3</v>
      </c>
    </row>
    <row r="312" spans="2:12" ht="15" customHeight="1" x14ac:dyDescent="0.3">
      <c r="B312" s="45">
        <v>51.166664124</v>
      </c>
      <c r="C312" s="46">
        <f t="shared" si="16"/>
        <v>3069.9998474399999</v>
      </c>
      <c r="D312" s="45">
        <v>52.378353119000003</v>
      </c>
      <c r="E312" s="45">
        <v>24.155895232999999</v>
      </c>
      <c r="F312" s="45">
        <f t="shared" si="17"/>
        <v>28.222457886000004</v>
      </c>
      <c r="G312" s="45">
        <f t="shared" si="18"/>
        <v>3.3401180399387926</v>
      </c>
      <c r="H312" s="40">
        <f>SQRT(((1/F312)*M$20)^2+(-(1/F312)*M$19)^2)</f>
        <v>3.7286687749300655E-4</v>
      </c>
      <c r="I312" s="16"/>
      <c r="K312" s="6">
        <f>K$245*C362+L$245</f>
        <v>2.9963905074647714</v>
      </c>
      <c r="L312" s="19">
        <f>G362-K312</f>
        <v>-1.5690260560519143E-3</v>
      </c>
    </row>
    <row r="313" spans="2:12" ht="15" customHeight="1" x14ac:dyDescent="0.3">
      <c r="B313" s="45">
        <v>51.333332061999997</v>
      </c>
      <c r="C313" s="46">
        <f t="shared" si="16"/>
        <v>3079.99992372</v>
      </c>
      <c r="D313" s="45">
        <v>52.159572601000001</v>
      </c>
      <c r="E313" s="45">
        <v>24.228820801000001</v>
      </c>
      <c r="F313" s="45">
        <f t="shared" si="17"/>
        <v>27.930751799999999</v>
      </c>
      <c r="G313" s="45">
        <f t="shared" si="18"/>
        <v>3.3297282968880548</v>
      </c>
      <c r="H313" s="40">
        <f>SQRT(((1/F313)*M$20)^2+(-(1/F313)*M$19)^2)</f>
        <v>3.7676106330695699E-4</v>
      </c>
      <c r="I313" s="16"/>
      <c r="K313" s="6">
        <f>K$245*C363+L$245</f>
        <v>2.9895110884238227</v>
      </c>
      <c r="L313" s="19">
        <f>G363-K313</f>
        <v>-5.6989820112169909E-3</v>
      </c>
    </row>
    <row r="314" spans="2:12" ht="15" customHeight="1" x14ac:dyDescent="0.3">
      <c r="B314" s="45">
        <v>51.5</v>
      </c>
      <c r="C314" s="46">
        <f t="shared" si="16"/>
        <v>3090</v>
      </c>
      <c r="D314" s="45">
        <v>52.013721466</v>
      </c>
      <c r="E314" s="45">
        <v>25.249788284000001</v>
      </c>
      <c r="F314" s="45">
        <f t="shared" si="17"/>
        <v>26.763933181999999</v>
      </c>
      <c r="G314" s="45">
        <f t="shared" si="18"/>
        <v>3.2870552043549073</v>
      </c>
      <c r="H314" s="40">
        <f>SQRT(((1/F314)*M$20)^2+(-(1/F314)*M$19)^2)</f>
        <v>3.931865946447685E-4</v>
      </c>
      <c r="I314" s="16"/>
      <c r="K314" s="6">
        <f>K$245*C364+L$245</f>
        <v>2.9826315119518467</v>
      </c>
      <c r="L314" s="19">
        <f>G364-K314</f>
        <v>2.6682936249898148E-2</v>
      </c>
    </row>
    <row r="315" spans="2:12" ht="15" customHeight="1" x14ac:dyDescent="0.3">
      <c r="B315" s="45">
        <v>51.666664124</v>
      </c>
      <c r="C315" s="46">
        <f t="shared" si="16"/>
        <v>3099.9998474399999</v>
      </c>
      <c r="D315" s="45">
        <v>51.722015380999999</v>
      </c>
      <c r="E315" s="45">
        <v>24.155895232999999</v>
      </c>
      <c r="F315" s="45">
        <f t="shared" si="17"/>
        <v>27.566120148</v>
      </c>
      <c r="G315" s="45">
        <f t="shared" si="18"/>
        <v>3.3165874878203923</v>
      </c>
      <c r="H315" s="40">
        <f>SQRT(((1/F315)*M$20)^2+(-(1/F315)*M$19)^2)</f>
        <v>3.8174468117502534E-4</v>
      </c>
      <c r="I315" s="16"/>
      <c r="K315" s="6">
        <f>K$245*C365+L$245</f>
        <v>2.9757519354798712</v>
      </c>
      <c r="L315" s="19">
        <f>G365-K315</f>
        <v>6.5279855286926036E-4</v>
      </c>
    </row>
    <row r="316" spans="2:12" ht="15" customHeight="1" x14ac:dyDescent="0.3">
      <c r="B316" s="45">
        <v>51.833332061999997</v>
      </c>
      <c r="C316" s="46">
        <f t="shared" si="16"/>
        <v>3109.99992372</v>
      </c>
      <c r="D316" s="45">
        <v>51.649089813000003</v>
      </c>
      <c r="E316" s="45">
        <v>24.155895232999999</v>
      </c>
      <c r="F316" s="45">
        <f t="shared" si="17"/>
        <v>27.493194580000004</v>
      </c>
      <c r="G316" s="45">
        <f t="shared" si="18"/>
        <v>3.3139385042286356</v>
      </c>
      <c r="H316" s="40">
        <f>SQRT(((1/F316)*M$20)^2+(-(1/F316)*M$19)^2)</f>
        <v>3.8275725712812745E-4</v>
      </c>
      <c r="I316" s="16"/>
      <c r="K316" s="6">
        <f>K$245*C366+L$245</f>
        <v>2.9688725164389225</v>
      </c>
      <c r="L316" s="19">
        <f>G366-K316</f>
        <v>-3.68294462838481E-3</v>
      </c>
    </row>
    <row r="317" spans="2:12" ht="15" customHeight="1" x14ac:dyDescent="0.3">
      <c r="B317" s="45">
        <v>52</v>
      </c>
      <c r="C317" s="46">
        <f t="shared" si="16"/>
        <v>3120</v>
      </c>
      <c r="D317" s="45">
        <v>51.211532593000001</v>
      </c>
      <c r="E317" s="45">
        <v>24.228820801000001</v>
      </c>
      <c r="F317" s="45">
        <f t="shared" si="17"/>
        <v>26.982711792</v>
      </c>
      <c r="G317" s="45">
        <f t="shared" si="18"/>
        <v>3.2951963569221747</v>
      </c>
      <c r="H317" s="40">
        <f>SQRT(((1/F317)*M$20)^2+(-(1/F317)*M$19)^2)</f>
        <v>3.8999859718513139E-4</v>
      </c>
      <c r="I317" s="16"/>
      <c r="K317" s="6">
        <f>K$245*C367+L$245</f>
        <v>2.9619929399669469</v>
      </c>
      <c r="L317" s="19">
        <f>G367-K317</f>
        <v>3.2828541441773051E-2</v>
      </c>
    </row>
    <row r="318" spans="2:12" ht="15" customHeight="1" x14ac:dyDescent="0.3">
      <c r="B318" s="45">
        <v>52.166664124</v>
      </c>
      <c r="C318" s="46">
        <f t="shared" si="16"/>
        <v>3129.9998474399999</v>
      </c>
      <c r="D318" s="45">
        <v>51.28445816</v>
      </c>
      <c r="E318" s="45">
        <v>23.207853317000001</v>
      </c>
      <c r="F318" s="45">
        <f t="shared" si="17"/>
        <v>28.076604842999998</v>
      </c>
      <c r="G318" s="45">
        <f t="shared" si="18"/>
        <v>3.3349366616978164</v>
      </c>
      <c r="H318" s="40">
        <f>SQRT(((1/F318)*M$20)^2+(-(1/F318)*M$19)^2)</f>
        <v>3.7480385559347042E-4</v>
      </c>
      <c r="I318" s="16"/>
      <c r="K318" s="6">
        <f>K$245*C368+L$245</f>
        <v>2.9551133634949709</v>
      </c>
      <c r="L318" s="19">
        <f>G368-K318</f>
        <v>-1.2659628664160039E-3</v>
      </c>
    </row>
    <row r="319" spans="2:12" ht="15" customHeight="1" x14ac:dyDescent="0.3">
      <c r="B319" s="45">
        <v>52.333332061999997</v>
      </c>
      <c r="C319" s="46">
        <f t="shared" si="16"/>
        <v>3139.99992372</v>
      </c>
      <c r="D319" s="45">
        <v>51.065681458</v>
      </c>
      <c r="E319" s="45">
        <v>24.155895232999999</v>
      </c>
      <c r="F319" s="45">
        <f t="shared" si="17"/>
        <v>26.909786225000001</v>
      </c>
      <c r="G319" s="45">
        <f t="shared" si="18"/>
        <v>3.2924900206344248</v>
      </c>
      <c r="H319" s="40">
        <f>SQRT(((1/F319)*M$20)^2+(-(1/F319)*M$19)^2)</f>
        <v>3.9105549405495891E-4</v>
      </c>
      <c r="I319" s="16"/>
      <c r="K319" s="6">
        <f>K$245*C369+L$245</f>
        <v>2.9482339444540222</v>
      </c>
      <c r="L319" s="19">
        <f>G369-K319</f>
        <v>-2.1363182390084834E-2</v>
      </c>
    </row>
    <row r="320" spans="2:12" ht="15" customHeight="1" x14ac:dyDescent="0.3">
      <c r="B320" s="45">
        <v>52.5</v>
      </c>
      <c r="C320" s="46">
        <f t="shared" si="16"/>
        <v>3150</v>
      </c>
      <c r="D320" s="45">
        <v>50.773975372000002</v>
      </c>
      <c r="E320" s="45">
        <v>24.447599410999999</v>
      </c>
      <c r="F320" s="45">
        <f t="shared" si="17"/>
        <v>26.326375961000004</v>
      </c>
      <c r="G320" s="45">
        <f t="shared" si="18"/>
        <v>3.2705713248782247</v>
      </c>
      <c r="H320" s="40">
        <f>SQRT(((1/F320)*M$20)^2+(-(1/F320)*M$19)^2)</f>
        <v>3.9972154780133198E-4</v>
      </c>
      <c r="I320" s="16"/>
      <c r="K320" s="6">
        <f>K$245*C370+L$245</f>
        <v>2.9413543679820466</v>
      </c>
      <c r="L320" s="19">
        <f>G370-K320</f>
        <v>1.0205381874404118E-3</v>
      </c>
    </row>
    <row r="321" spans="2:14" ht="15" customHeight="1" x14ac:dyDescent="0.3">
      <c r="B321" s="45">
        <v>52.666664124</v>
      </c>
      <c r="C321" s="46">
        <f t="shared" si="16"/>
        <v>3159.9998474399999</v>
      </c>
      <c r="D321" s="45">
        <v>50.773975372000002</v>
      </c>
      <c r="E321" s="45">
        <v>24.228820801000001</v>
      </c>
      <c r="F321" s="45">
        <f t="shared" si="17"/>
        <v>26.545154571000001</v>
      </c>
      <c r="G321" s="45">
        <f t="shared" si="18"/>
        <v>3.2788472289985271</v>
      </c>
      <c r="H321" s="40">
        <f>SQRT(((1/F321)*M$20)^2+(-(1/F321)*M$19)^2)</f>
        <v>3.9642714149523505E-4</v>
      </c>
      <c r="I321" s="16"/>
      <c r="K321" s="6">
        <f>K$245*C371+L$245</f>
        <v>2.9344747915100706</v>
      </c>
      <c r="L321" s="19">
        <f>G371-K321</f>
        <v>-2.3352238868190156E-2</v>
      </c>
    </row>
    <row r="322" spans="2:14" ht="15" customHeight="1" x14ac:dyDescent="0.3">
      <c r="B322" s="45">
        <v>52.833332061999997</v>
      </c>
      <c r="C322" s="46">
        <f t="shared" si="16"/>
        <v>3169.99992372</v>
      </c>
      <c r="D322" s="45">
        <v>50.628124237000002</v>
      </c>
      <c r="E322" s="45">
        <v>24.228820801000001</v>
      </c>
      <c r="F322" s="45">
        <f t="shared" si="17"/>
        <v>26.399303436</v>
      </c>
      <c r="G322" s="45">
        <f t="shared" si="18"/>
        <v>3.2733376248041801</v>
      </c>
      <c r="H322" s="40">
        <f>SQRT(((1/F322)*M$20)^2+(-(1/F322)*M$19)^2)</f>
        <v>3.9861732612158539E-4</v>
      </c>
      <c r="I322" s="16"/>
      <c r="K322" s="6">
        <f>K$245*C372+L$245</f>
        <v>2.9275953724691219</v>
      </c>
      <c r="L322" s="19">
        <f>G372-K322</f>
        <v>3.1739938549244506E-3</v>
      </c>
    </row>
    <row r="323" spans="2:14" ht="15" customHeight="1" x14ac:dyDescent="0.3">
      <c r="B323" s="45">
        <v>53</v>
      </c>
      <c r="C323" s="46">
        <f t="shared" si="16"/>
        <v>3180</v>
      </c>
      <c r="D323" s="45">
        <v>50.336418152</v>
      </c>
      <c r="E323" s="45">
        <v>24.228820801000001</v>
      </c>
      <c r="F323" s="45">
        <f t="shared" si="17"/>
        <v>26.107597350999999</v>
      </c>
      <c r="G323" s="45">
        <f t="shared" si="18"/>
        <v>3.262226358216477</v>
      </c>
      <c r="H323" s="40">
        <f>SQRT(((1/F323)*M$20)^2+(-(1/F323)*M$19)^2)</f>
        <v>4.0307116758592232E-4</v>
      </c>
      <c r="I323" s="16"/>
      <c r="K323" s="6">
        <f>K$245*C373+L$245</f>
        <v>2.9207157959971464</v>
      </c>
      <c r="L323" s="19">
        <f>G373-K323</f>
        <v>1.3937034424874373E-2</v>
      </c>
    </row>
    <row r="324" spans="2:14" ht="15" customHeight="1" x14ac:dyDescent="0.3">
      <c r="B324" s="45">
        <v>53.166664124</v>
      </c>
      <c r="C324" s="46">
        <f t="shared" si="16"/>
        <v>3189.9998474399999</v>
      </c>
      <c r="D324" s="45">
        <v>50.044712066999999</v>
      </c>
      <c r="E324" s="45">
        <v>24.155895232999999</v>
      </c>
      <c r="F324" s="45">
        <f t="shared" si="17"/>
        <v>25.888816834</v>
      </c>
      <c r="G324" s="45">
        <f t="shared" si="18"/>
        <v>3.2538110929895563</v>
      </c>
      <c r="H324" s="40">
        <f>SQRT(((1/F324)*M$20)^2+(-(1/F324)*M$19)^2)</f>
        <v>4.0647743056803081E-4</v>
      </c>
      <c r="I324" s="16"/>
      <c r="K324" s="6">
        <f>K$245*C374+L$245</f>
        <v>2.9138362195251708</v>
      </c>
      <c r="L324" s="19">
        <f>G374-K324</f>
        <v>9.1206797105245485E-3</v>
      </c>
    </row>
    <row r="325" spans="2:14" ht="15" customHeight="1" x14ac:dyDescent="0.3">
      <c r="B325" s="45">
        <v>53.333332061999997</v>
      </c>
      <c r="C325" s="46">
        <f t="shared" si="16"/>
        <v>3199.99992372</v>
      </c>
      <c r="D325" s="45">
        <v>50.044712066999999</v>
      </c>
      <c r="E325" s="45">
        <v>24.228820801000001</v>
      </c>
      <c r="F325" s="45">
        <f t="shared" si="17"/>
        <v>25.815891265999998</v>
      </c>
      <c r="G325" s="45">
        <f t="shared" si="18"/>
        <v>3.2509902428566879</v>
      </c>
      <c r="H325" s="40">
        <f>SQRT(((1/F325)*M$20)^2+(-(1/F325)*M$19)^2)</f>
        <v>4.0762566121395067E-4</v>
      </c>
      <c r="I325" s="16"/>
      <c r="K325" s="6">
        <f>K$245*C375+L$245</f>
        <v>2.9069568004842221</v>
      </c>
      <c r="L325" s="19">
        <f>G375-K325</f>
        <v>-3.8024465193200463E-3</v>
      </c>
    </row>
    <row r="326" spans="2:14" ht="15" customHeight="1" x14ac:dyDescent="0.3">
      <c r="B326" s="45">
        <v>53.5</v>
      </c>
      <c r="C326" s="46">
        <f t="shared" ref="C326:C389" si="19">B326 * 60</f>
        <v>3210</v>
      </c>
      <c r="D326" s="45">
        <v>49.753005981000001</v>
      </c>
      <c r="E326" s="45">
        <v>24.228820801000001</v>
      </c>
      <c r="F326" s="45">
        <f t="shared" ref="F326:F389" si="20">D326-E326</f>
        <v>25.52418518</v>
      </c>
      <c r="G326" s="45">
        <f t="shared" ref="G326:G389" si="21">LN(F326)</f>
        <v>3.2396264411122067</v>
      </c>
      <c r="H326" s="40">
        <f>SQRT(((1/F326)*M$20)^2+(-(1/F326)*M$19)^2)</f>
        <v>4.1228425796629889E-4</v>
      </c>
      <c r="I326" s="16"/>
      <c r="K326" s="6">
        <f>K$245*C376+L$245</f>
        <v>2.9000772240122461</v>
      </c>
      <c r="L326" s="19">
        <f>G376-K326</f>
        <v>-9.3106368954076757E-4</v>
      </c>
    </row>
    <row r="327" spans="2:14" ht="15" customHeight="1" x14ac:dyDescent="0.3">
      <c r="B327" s="45">
        <v>53.666664124</v>
      </c>
      <c r="C327" s="46">
        <f t="shared" si="19"/>
        <v>3219.9998474399999</v>
      </c>
      <c r="D327" s="45">
        <v>49.607154846</v>
      </c>
      <c r="E327" s="45">
        <v>24.301746368</v>
      </c>
      <c r="F327" s="45">
        <f t="shared" si="20"/>
        <v>25.305408478</v>
      </c>
      <c r="G327" s="45">
        <f t="shared" si="21"/>
        <v>3.2310181467210963</v>
      </c>
      <c r="H327" s="40">
        <f>SQRT(((1/F327)*M$20)^2+(-(1/F327)*M$19)^2)</f>
        <v>4.1584864185375121E-4</v>
      </c>
      <c r="I327" s="16"/>
      <c r="K327" s="6">
        <f>K$245*C377+L$245</f>
        <v>2.8931976475402705</v>
      </c>
      <c r="L327" s="19">
        <f>G377-K327</f>
        <v>-2.1159721951393706E-3</v>
      </c>
      <c r="M327" s="6"/>
      <c r="N327" s="19"/>
    </row>
    <row r="328" spans="2:14" ht="15" customHeight="1" x14ac:dyDescent="0.3">
      <c r="B328" s="45">
        <v>53.833332061999997</v>
      </c>
      <c r="C328" s="46">
        <f t="shared" si="19"/>
        <v>3229.99992372</v>
      </c>
      <c r="D328" s="45">
        <v>49.388378142999997</v>
      </c>
      <c r="E328" s="45">
        <v>24.228820801000001</v>
      </c>
      <c r="F328" s="45">
        <f t="shared" si="20"/>
        <v>25.159557341999996</v>
      </c>
      <c r="G328" s="45">
        <f t="shared" si="21"/>
        <v>3.2252378379572777</v>
      </c>
      <c r="H328" s="40">
        <f>SQRT(((1/F328)*M$20)^2+(-(1/F328)*M$19)^2)</f>
        <v>4.182593359686743E-4</v>
      </c>
      <c r="I328" s="16"/>
      <c r="K328" s="6">
        <f>K$245*C378+L$245</f>
        <v>2.8863182284993218</v>
      </c>
      <c r="L328" s="19">
        <f>G378-K328</f>
        <v>7.0668400835804945E-4</v>
      </c>
      <c r="M328" s="6"/>
      <c r="N328" s="19"/>
    </row>
    <row r="329" spans="2:14" ht="15" customHeight="1" x14ac:dyDescent="0.3">
      <c r="B329" s="45">
        <v>54</v>
      </c>
      <c r="C329" s="46">
        <f t="shared" si="19"/>
        <v>3240</v>
      </c>
      <c r="D329" s="45">
        <v>49.242523192999997</v>
      </c>
      <c r="E329" s="45">
        <v>24.155895232999999</v>
      </c>
      <c r="F329" s="45">
        <f t="shared" si="20"/>
        <v>25.086627959999998</v>
      </c>
      <c r="G329" s="45">
        <f t="shared" si="21"/>
        <v>3.2223349535781063</v>
      </c>
      <c r="H329" s="40">
        <f>SQRT(((1/F329)*M$20)^2+(-(1/F329)*M$19)^2)</f>
        <v>4.1947525844883237E-4</v>
      </c>
      <c r="I329" s="16"/>
      <c r="K329" s="6">
        <f>K$245*C379+L$245</f>
        <v>2.8794386520273463</v>
      </c>
      <c r="L329" s="19">
        <f>G379-K329</f>
        <v>-8.8076108471941694E-3</v>
      </c>
      <c r="M329" s="6"/>
      <c r="N329" s="19"/>
    </row>
    <row r="330" spans="2:14" ht="15" customHeight="1" x14ac:dyDescent="0.3">
      <c r="B330" s="45">
        <v>54.166664124</v>
      </c>
      <c r="C330" s="46">
        <f t="shared" si="19"/>
        <v>3249.9998474399999</v>
      </c>
      <c r="D330" s="45">
        <v>49.825935364000003</v>
      </c>
      <c r="E330" s="45">
        <v>24.155895232999999</v>
      </c>
      <c r="F330" s="45">
        <f t="shared" si="20"/>
        <v>25.670040131000004</v>
      </c>
      <c r="G330" s="45">
        <f t="shared" si="21"/>
        <v>3.24532455822425</v>
      </c>
      <c r="H330" s="40">
        <f>SQRT(((1/F330)*M$20)^2+(-(1/F330)*M$19)^2)</f>
        <v>4.0994169441996731E-4</v>
      </c>
      <c r="I330" s="16"/>
      <c r="K330" s="6">
        <f>K$245*C380+L$245</f>
        <v>2.8725590755553703</v>
      </c>
      <c r="L330" s="19">
        <f>G380-K330</f>
        <v>-1.0226868678103074E-2</v>
      </c>
      <c r="M330" s="6"/>
      <c r="N330" s="19"/>
    </row>
    <row r="331" spans="2:14" ht="15" customHeight="1" x14ac:dyDescent="0.3">
      <c r="B331" s="45">
        <v>54.333332061999997</v>
      </c>
      <c r="C331" s="46">
        <f t="shared" si="19"/>
        <v>3259.99992372</v>
      </c>
      <c r="D331" s="45">
        <v>48.586189269999998</v>
      </c>
      <c r="E331" s="45">
        <v>24.228820801000001</v>
      </c>
      <c r="F331" s="45">
        <f t="shared" si="20"/>
        <v>24.357368468999997</v>
      </c>
      <c r="G331" s="45">
        <f t="shared" si="21"/>
        <v>3.1928344102822512</v>
      </c>
      <c r="H331" s="40">
        <f>SQRT(((1/F331)*M$20)^2+(-(1/F331)*M$19)^2)</f>
        <v>4.3203434560362165E-4</v>
      </c>
      <c r="I331" s="16"/>
      <c r="K331" s="6">
        <f>K$245*C381+L$245</f>
        <v>2.8656796565144216</v>
      </c>
      <c r="L331" s="19">
        <f>G381-K331</f>
        <v>-3.2947977852123778E-2</v>
      </c>
      <c r="M331" s="6"/>
      <c r="N331" s="19"/>
    </row>
    <row r="332" spans="2:14" ht="15" customHeight="1" x14ac:dyDescent="0.3">
      <c r="B332" s="45">
        <v>54.5</v>
      </c>
      <c r="C332" s="46">
        <f t="shared" si="19"/>
        <v>3270</v>
      </c>
      <c r="D332" s="45">
        <v>48.732040404999999</v>
      </c>
      <c r="E332" s="45">
        <v>24.228820801000001</v>
      </c>
      <c r="F332" s="45">
        <f t="shared" si="20"/>
        <v>24.503219603999998</v>
      </c>
      <c r="G332" s="45">
        <f t="shared" si="21"/>
        <v>3.1988045213249903</v>
      </c>
      <c r="H332" s="40">
        <f>SQRT(((1/F332)*M$20)^2+(-(1/F332)*M$19)^2)</f>
        <v>4.2946273661983796E-4</v>
      </c>
      <c r="I332" s="16"/>
      <c r="K332" s="6">
        <f>K$245*C382+L$245</f>
        <v>2.858800080042446</v>
      </c>
      <c r="L332" s="19">
        <f>G382-K332</f>
        <v>-6.4320578218968194E-4</v>
      </c>
      <c r="M332" s="6"/>
      <c r="N332" s="19"/>
    </row>
    <row r="333" spans="2:14" ht="15" customHeight="1" x14ac:dyDescent="0.3">
      <c r="B333" s="45">
        <v>54.666664124</v>
      </c>
      <c r="C333" s="46">
        <f t="shared" si="19"/>
        <v>3279.9998474399999</v>
      </c>
      <c r="D333" s="45">
        <v>48.367408752000003</v>
      </c>
      <c r="E333" s="45">
        <v>24.155895232999999</v>
      </c>
      <c r="F333" s="45">
        <f t="shared" si="20"/>
        <v>24.211513519000004</v>
      </c>
      <c r="G333" s="45">
        <f t="shared" si="21"/>
        <v>3.1868282852701735</v>
      </c>
      <c r="H333" s="40">
        <f>SQRT(((1/F333)*M$20)^2+(-(1/F333)*M$19)^2)</f>
        <v>4.3463700602081718E-4</v>
      </c>
      <c r="I333" s="16"/>
      <c r="K333" s="6">
        <f>K$245*C383+L$245</f>
        <v>2.85192050357047</v>
      </c>
      <c r="L333" s="19">
        <f>G383-K333</f>
        <v>6.2363706324117807E-3</v>
      </c>
      <c r="M333" s="6"/>
      <c r="N333" s="19"/>
    </row>
    <row r="334" spans="2:14" ht="15" customHeight="1" x14ac:dyDescent="0.3">
      <c r="B334" s="45">
        <v>54.833332061999997</v>
      </c>
      <c r="C334" s="46">
        <f t="shared" si="19"/>
        <v>3289.99992372</v>
      </c>
      <c r="D334" s="45">
        <v>48.148632050000003</v>
      </c>
      <c r="E334" s="45">
        <v>24.228820801000001</v>
      </c>
      <c r="F334" s="45">
        <f t="shared" si="20"/>
        <v>23.919811249000002</v>
      </c>
      <c r="G334" s="45">
        <f t="shared" si="21"/>
        <v>3.1747070381232039</v>
      </c>
      <c r="H334" s="40">
        <f>SQRT(((1/F334)*M$20)^2+(-(1/F334)*M$19)^2)</f>
        <v>4.3993740743128305E-4</v>
      </c>
      <c r="I334" s="16"/>
      <c r="K334" s="6">
        <f>K$245*C384+L$245</f>
        <v>2.8450410845295213</v>
      </c>
      <c r="L334" s="19">
        <f>G384-K334</f>
        <v>-8.0266716383823322E-3</v>
      </c>
      <c r="M334" s="6"/>
      <c r="N334" s="19"/>
    </row>
    <row r="335" spans="2:14" ht="15" customHeight="1" x14ac:dyDescent="0.3">
      <c r="B335" s="45">
        <v>55</v>
      </c>
      <c r="C335" s="46">
        <f t="shared" si="19"/>
        <v>3300</v>
      </c>
      <c r="D335" s="45">
        <v>48.221557617000002</v>
      </c>
      <c r="E335" s="45">
        <v>24.228820801000001</v>
      </c>
      <c r="F335" s="45">
        <f t="shared" si="20"/>
        <v>23.992736816000001</v>
      </c>
      <c r="G335" s="45">
        <f t="shared" si="21"/>
        <v>3.1777511518787724</v>
      </c>
      <c r="H335" s="40">
        <f>SQRT(((1/F335)*M$20)^2+(-(1/F335)*M$19)^2)</f>
        <v>4.3860022421923534E-4</v>
      </c>
      <c r="I335" s="16"/>
      <c r="K335" s="6">
        <f>K$245*C385+L$245</f>
        <v>2.8381615080575457</v>
      </c>
      <c r="L335" s="19">
        <f>G385-K335</f>
        <v>3.1174867157410802E-3</v>
      </c>
      <c r="M335" s="6"/>
      <c r="N335" s="19"/>
    </row>
    <row r="336" spans="2:14" ht="15" customHeight="1" x14ac:dyDescent="0.3">
      <c r="B336" s="45">
        <v>55.166664124</v>
      </c>
      <c r="C336" s="46">
        <f t="shared" si="19"/>
        <v>3309.9998474399999</v>
      </c>
      <c r="D336" s="45">
        <v>47.565219878999997</v>
      </c>
      <c r="E336" s="45">
        <v>24.082967757999999</v>
      </c>
      <c r="F336" s="45">
        <f t="shared" si="20"/>
        <v>23.482252120999998</v>
      </c>
      <c r="G336" s="45">
        <f t="shared" si="21"/>
        <v>3.1562449069274869</v>
      </c>
      <c r="H336" s="40">
        <f>SQRT(((1/F336)*M$20)^2+(-(1/F336)*M$19)^2)</f>
        <v>4.4813502950681068E-4</v>
      </c>
      <c r="I336" s="16"/>
      <c r="K336" s="6">
        <f>K$245*C386+L$245</f>
        <v>2.8312819315855702</v>
      </c>
      <c r="L336" s="19">
        <f>G386-K336</f>
        <v>-2.8512951696946232E-3</v>
      </c>
      <c r="M336" s="6"/>
      <c r="N336" s="19"/>
    </row>
    <row r="337" spans="2:14" ht="15" customHeight="1" x14ac:dyDescent="0.3">
      <c r="B337" s="45">
        <v>55.333332061999997</v>
      </c>
      <c r="C337" s="46">
        <f t="shared" si="19"/>
        <v>3319.99992372</v>
      </c>
      <c r="D337" s="45">
        <v>47.856925963999998</v>
      </c>
      <c r="E337" s="45">
        <v>24.155895232999999</v>
      </c>
      <c r="F337" s="45">
        <f t="shared" si="20"/>
        <v>23.701030730999999</v>
      </c>
      <c r="G337" s="45">
        <f t="shared" si="21"/>
        <v>3.1655185379548834</v>
      </c>
      <c r="H337" s="40">
        <f>SQRT(((1/F337)*M$20)^2+(-(1/F337)*M$19)^2)</f>
        <v>4.4399840102172231E-4</v>
      </c>
      <c r="I337" s="16"/>
      <c r="K337" s="6">
        <f>K$245*C387+L$245</f>
        <v>2.8244025125446215</v>
      </c>
      <c r="L337" s="19">
        <f>G387-K337</f>
        <v>4.0282366446162676E-3</v>
      </c>
      <c r="M337" s="6"/>
      <c r="N337" s="19"/>
    </row>
    <row r="338" spans="2:14" ht="15" customHeight="1" x14ac:dyDescent="0.3">
      <c r="B338" s="45">
        <v>55.5</v>
      </c>
      <c r="C338" s="46">
        <f t="shared" si="19"/>
        <v>3330</v>
      </c>
      <c r="D338" s="45">
        <v>47.638145446999999</v>
      </c>
      <c r="E338" s="45">
        <v>24.447599410999999</v>
      </c>
      <c r="F338" s="45">
        <f t="shared" si="20"/>
        <v>23.190546036000001</v>
      </c>
      <c r="G338" s="45">
        <f t="shared" si="21"/>
        <v>3.1437446971739331</v>
      </c>
      <c r="H338" s="40">
        <f>SQRT(((1/F338)*M$20)^2+(-(1/F338)*M$19)^2)</f>
        <v>4.5377196943939622E-4</v>
      </c>
      <c r="I338" s="16"/>
      <c r="K338" s="6">
        <f>K$245*C388+L$245</f>
        <v>2.8175229360726455</v>
      </c>
      <c r="L338" s="19">
        <f>G388-K338</f>
        <v>2.2497180000917716E-3</v>
      </c>
      <c r="M338" s="6"/>
      <c r="N338" s="19"/>
    </row>
    <row r="339" spans="2:14" ht="15" customHeight="1" x14ac:dyDescent="0.3">
      <c r="B339" s="45">
        <v>55.666664124</v>
      </c>
      <c r="C339" s="46">
        <f t="shared" si="19"/>
        <v>3339.9998474399999</v>
      </c>
      <c r="D339" s="45">
        <v>47.565219878999997</v>
      </c>
      <c r="E339" s="45">
        <v>24.228820801000001</v>
      </c>
      <c r="F339" s="45">
        <f t="shared" si="20"/>
        <v>23.336399077999996</v>
      </c>
      <c r="G339" s="45">
        <f t="shared" si="21"/>
        <v>3.1500143338076056</v>
      </c>
      <c r="H339" s="40">
        <f>SQRT(((1/F339)*M$20)^2+(-(1/F339)*M$19)^2)</f>
        <v>4.5093588397925944E-4</v>
      </c>
      <c r="I339" s="16"/>
      <c r="K339" s="6">
        <f>K$245*C389+L$245</f>
        <v>2.810643517072974</v>
      </c>
      <c r="L339" s="19">
        <f>G389-K339</f>
        <v>4.7719865782194226E-3</v>
      </c>
      <c r="M339" s="6"/>
      <c r="N339" s="19"/>
    </row>
    <row r="340" spans="2:14" ht="15" customHeight="1" x14ac:dyDescent="0.3">
      <c r="B340" s="45">
        <v>55.833332061999997</v>
      </c>
      <c r="C340" s="46">
        <f t="shared" si="19"/>
        <v>3349.99992372</v>
      </c>
      <c r="D340" s="45">
        <v>47.419368744000003</v>
      </c>
      <c r="E340" s="45">
        <v>24.301746368</v>
      </c>
      <c r="F340" s="45">
        <f t="shared" si="20"/>
        <v>23.117622376000003</v>
      </c>
      <c r="G340" s="45">
        <f t="shared" si="21"/>
        <v>3.1405952001076405</v>
      </c>
      <c r="H340" s="40">
        <f>SQRT(((1/F340)*M$20)^2+(-(1/F340)*M$19)^2)</f>
        <v>4.5520337584783728E-4</v>
      </c>
      <c r="I340" s="16"/>
      <c r="K340" s="6">
        <f>K$245*C390+L$245</f>
        <v>2.8037639405597217</v>
      </c>
      <c r="L340" s="19">
        <f>G390-K340</f>
        <v>1.1651448840743761E-2</v>
      </c>
      <c r="M340" s="6"/>
      <c r="N340" s="19"/>
    </row>
    <row r="341" spans="2:14" ht="15" customHeight="1" x14ac:dyDescent="0.3">
      <c r="B341" s="45">
        <v>56</v>
      </c>
      <c r="C341" s="46">
        <f t="shared" si="19"/>
        <v>3360</v>
      </c>
      <c r="D341" s="45">
        <v>47.200588226000001</v>
      </c>
      <c r="E341" s="45">
        <v>24.228820801000001</v>
      </c>
      <c r="F341" s="45">
        <f t="shared" si="20"/>
        <v>22.971767424999999</v>
      </c>
      <c r="G341" s="45">
        <f t="shared" si="21"/>
        <v>3.1342659586690651</v>
      </c>
      <c r="H341" s="40">
        <f>SQRT(((1/F341)*M$20)^2+(-(1/F341)*M$19)^2)</f>
        <v>4.5809360474711943E-4</v>
      </c>
      <c r="I341" s="16"/>
      <c r="K341" s="6">
        <f>K$245*C391+L$245</f>
        <v>2.7968845215600497</v>
      </c>
      <c r="L341" s="19">
        <f>G391-K341</f>
        <v>9.7588490396840477E-3</v>
      </c>
      <c r="M341" s="6"/>
      <c r="N341" s="19"/>
    </row>
    <row r="342" spans="2:14" ht="15" customHeight="1" x14ac:dyDescent="0.3">
      <c r="B342" s="45">
        <v>56.166664124</v>
      </c>
      <c r="C342" s="46">
        <f t="shared" si="19"/>
        <v>3369.9998474399999</v>
      </c>
      <c r="D342" s="45">
        <v>47.127662659000002</v>
      </c>
      <c r="E342" s="45">
        <v>23.499557495000001</v>
      </c>
      <c r="F342" s="45">
        <f t="shared" si="20"/>
        <v>23.628105164000001</v>
      </c>
      <c r="G342" s="45">
        <f t="shared" si="21"/>
        <v>3.1624369002561439</v>
      </c>
      <c r="H342" s="40">
        <f>SQRT(((1/F342)*M$20)^2+(-(1/F342)*M$19)^2)</f>
        <v>4.4536875361313253E-4</v>
      </c>
      <c r="I342" s="16"/>
      <c r="K342" s="6">
        <f>K$245*C392+L$245</f>
        <v>2.7900051025191006</v>
      </c>
      <c r="L342" s="19">
        <f>G392-K342</f>
        <v>-5.6342751173898975E-3</v>
      </c>
      <c r="M342" s="6"/>
      <c r="N342" s="19"/>
    </row>
    <row r="343" spans="2:14" ht="15" customHeight="1" x14ac:dyDescent="0.3">
      <c r="B343" s="45">
        <v>56.333332061999997</v>
      </c>
      <c r="C343" s="46">
        <f t="shared" si="19"/>
        <v>3379.99992372</v>
      </c>
      <c r="D343" s="45">
        <v>46.908882140999999</v>
      </c>
      <c r="E343" s="45">
        <v>24.228820801000001</v>
      </c>
      <c r="F343" s="45">
        <f t="shared" si="20"/>
        <v>22.680061339999998</v>
      </c>
      <c r="G343" s="45">
        <f t="shared" si="21"/>
        <v>3.1214861834414318</v>
      </c>
      <c r="H343" s="40">
        <f>SQRT(((1/F343)*M$20)^2+(-(1/F343)*M$19)^2)</f>
        <v>4.6398550644884199E-4</v>
      </c>
      <c r="I343" s="16"/>
      <c r="K343" s="6">
        <f>K$245*C393+L$245</f>
        <v>2.7831253685748214</v>
      </c>
      <c r="L343" s="19">
        <f>G393-K343</f>
        <v>-3.0794074601253829E-2</v>
      </c>
      <c r="M343" s="6"/>
      <c r="N343" s="19"/>
    </row>
    <row r="344" spans="2:14" ht="15" customHeight="1" x14ac:dyDescent="0.3">
      <c r="B344" s="45">
        <v>56.5</v>
      </c>
      <c r="C344" s="46">
        <f t="shared" si="19"/>
        <v>3390</v>
      </c>
      <c r="D344" s="45">
        <v>46.690105438000003</v>
      </c>
      <c r="E344" s="45">
        <v>24.155895232999999</v>
      </c>
      <c r="F344" s="45">
        <f t="shared" si="20"/>
        <v>22.534210205000004</v>
      </c>
      <c r="G344" s="45">
        <f t="shared" si="21"/>
        <v>3.1150346080467393</v>
      </c>
      <c r="H344" s="40">
        <f>SQRT(((1/F344)*M$20)^2+(-(1/F344)*M$19)^2)</f>
        <v>4.6698862091895085E-4</v>
      </c>
      <c r="I344" s="16"/>
      <c r="K344" s="6">
        <f>K$245*C394+L$245</f>
        <v>2.7762459495751499</v>
      </c>
      <c r="L344" s="19">
        <f>G394-K344</f>
        <v>-9.2510978232018815E-4</v>
      </c>
      <c r="M344" s="6"/>
      <c r="N344" s="19"/>
    </row>
    <row r="345" spans="2:14" ht="15" customHeight="1" x14ac:dyDescent="0.3">
      <c r="B345" s="45">
        <v>56.666664124</v>
      </c>
      <c r="C345" s="46">
        <f t="shared" si="19"/>
        <v>3399.9998474399999</v>
      </c>
      <c r="D345" s="45">
        <v>46.544254303000002</v>
      </c>
      <c r="E345" s="45">
        <v>24.155895232999999</v>
      </c>
      <c r="F345" s="45">
        <f t="shared" si="20"/>
        <v>22.388359070000003</v>
      </c>
      <c r="G345" s="45">
        <f t="shared" si="21"/>
        <v>3.1085411394032674</v>
      </c>
      <c r="H345" s="40">
        <f>SQRT(((1/F345)*M$20)^2+(-(1/F345)*M$19)^2)</f>
        <v>4.7003086354960365E-4</v>
      </c>
      <c r="I345" s="16"/>
      <c r="K345" s="6">
        <f>K$245*C395+L$245</f>
        <v>2.7693665305342003</v>
      </c>
      <c r="L345" s="19">
        <f>G395-K345</f>
        <v>1.3985351042498095E-3</v>
      </c>
      <c r="M345" s="6"/>
      <c r="N345" s="19"/>
    </row>
    <row r="346" spans="2:14" ht="15" customHeight="1" x14ac:dyDescent="0.3">
      <c r="B346" s="45">
        <v>56.833332061999997</v>
      </c>
      <c r="C346" s="46">
        <f t="shared" si="19"/>
        <v>3409.99992372</v>
      </c>
      <c r="D346" s="45">
        <v>45.960842133</v>
      </c>
      <c r="E346" s="45">
        <v>24.155895232999999</v>
      </c>
      <c r="F346" s="45">
        <f t="shared" si="20"/>
        <v>21.804946900000001</v>
      </c>
      <c r="G346" s="45">
        <f t="shared" si="21"/>
        <v>3.0821368660704853</v>
      </c>
      <c r="H346" s="40">
        <f>SQRT(((1/F346)*M$20)^2+(-(1/F346)*M$19)^2)</f>
        <v>4.8260698801017038E-4</v>
      </c>
      <c r="I346" s="16"/>
      <c r="K346" s="6">
        <f>K$245*C396+L$245</f>
        <v>2.7624867965899211</v>
      </c>
      <c r="L346" s="19">
        <f>G396-K346</f>
        <v>8.2783884535775343E-3</v>
      </c>
      <c r="M346" s="6"/>
      <c r="N346" s="19"/>
    </row>
    <row r="347" spans="2:14" ht="15" customHeight="1" x14ac:dyDescent="0.3">
      <c r="B347" s="45">
        <v>57</v>
      </c>
      <c r="C347" s="46">
        <f t="shared" si="19"/>
        <v>3420</v>
      </c>
      <c r="D347" s="45">
        <v>46.325473785</v>
      </c>
      <c r="E347" s="45">
        <v>24.155895232999999</v>
      </c>
      <c r="F347" s="45">
        <f t="shared" si="20"/>
        <v>22.169578552000001</v>
      </c>
      <c r="G347" s="45">
        <f t="shared" si="21"/>
        <v>3.0987210136144232</v>
      </c>
      <c r="H347" s="40">
        <f>SQRT(((1/F347)*M$20)^2+(-(1/F347)*M$19)^2)</f>
        <v>4.7466936380625801E-4</v>
      </c>
      <c r="I347" s="16"/>
      <c r="K347" s="6">
        <f>K$245*C397+L$245</f>
        <v>2.7556073775902497</v>
      </c>
      <c r="L347" s="19">
        <f>G397-K347</f>
        <v>-3.1579719562174979E-2</v>
      </c>
      <c r="M347" s="6"/>
      <c r="N347" s="19"/>
    </row>
    <row r="348" spans="2:14" ht="15" customHeight="1" x14ac:dyDescent="0.3">
      <c r="B348" s="45">
        <v>57.166664124</v>
      </c>
      <c r="C348" s="46">
        <f t="shared" si="19"/>
        <v>3429.9998474399999</v>
      </c>
      <c r="D348" s="45">
        <v>46.106697083</v>
      </c>
      <c r="E348" s="45">
        <v>24.010042191</v>
      </c>
      <c r="F348" s="45">
        <f t="shared" si="20"/>
        <v>22.096654892</v>
      </c>
      <c r="G348" s="45">
        <f t="shared" si="21"/>
        <v>3.0954262347143291</v>
      </c>
      <c r="H348" s="40">
        <f>SQRT(((1/F348)*M$20)^2+(-(1/F348)*M$19)^2)</f>
        <v>4.7623587364531764E-4</v>
      </c>
      <c r="I348" s="16"/>
      <c r="K348" s="6">
        <f>K$245*C398+L$245</f>
        <v>2.7487279585493005</v>
      </c>
      <c r="L348" s="19">
        <f>G398-K348</f>
        <v>1.746048276913692E-2</v>
      </c>
      <c r="M348" s="6"/>
      <c r="N348" s="19"/>
    </row>
    <row r="349" spans="2:14" ht="15" customHeight="1" x14ac:dyDescent="0.3">
      <c r="B349" s="45">
        <v>57.333332061999997</v>
      </c>
      <c r="C349" s="46">
        <f t="shared" si="19"/>
        <v>3439.99992372</v>
      </c>
      <c r="D349" s="45">
        <v>46.033767699999999</v>
      </c>
      <c r="E349" s="45">
        <v>24.155895232999999</v>
      </c>
      <c r="F349" s="45">
        <f t="shared" si="20"/>
        <v>21.877872467</v>
      </c>
      <c r="G349" s="45">
        <f t="shared" si="21"/>
        <v>3.0854757364000531</v>
      </c>
      <c r="H349" s="40">
        <f>SQRT(((1/F349)*M$20)^2+(-(1/F349)*M$19)^2)</f>
        <v>4.8099831293027453E-4</v>
      </c>
      <c r="I349" s="16"/>
      <c r="K349" s="6">
        <f>K$245*C399+L$245</f>
        <v>2.7418482246050209</v>
      </c>
      <c r="L349" s="19">
        <f>G399-K349</f>
        <v>3.8007846741777485E-2</v>
      </c>
      <c r="M349" s="6"/>
      <c r="N349" s="19"/>
    </row>
    <row r="350" spans="2:14" ht="15" customHeight="1" x14ac:dyDescent="0.3">
      <c r="B350" s="45">
        <v>57.5</v>
      </c>
      <c r="C350" s="46">
        <f t="shared" si="19"/>
        <v>3450</v>
      </c>
      <c r="D350" s="45">
        <v>45.669136047000002</v>
      </c>
      <c r="E350" s="45">
        <v>24.228820801000001</v>
      </c>
      <c r="F350" s="45">
        <f t="shared" si="20"/>
        <v>21.440315246000001</v>
      </c>
      <c r="G350" s="45">
        <f t="shared" si="21"/>
        <v>3.0652730397325634</v>
      </c>
      <c r="H350" s="40">
        <f>SQRT(((1/F350)*M$20)^2+(-(1/F350)*M$19)^2)</f>
        <v>4.9081459980370205E-4</v>
      </c>
      <c r="I350" s="16"/>
      <c r="K350" s="6">
        <f>K$245*C400+L$245</f>
        <v>2.7349688056053494</v>
      </c>
      <c r="L350" s="19">
        <f>G400-K350</f>
        <v>3.3108656706404282E-3</v>
      </c>
      <c r="M350" s="6"/>
      <c r="N350" s="19"/>
    </row>
    <row r="351" spans="2:14" ht="15" customHeight="1" x14ac:dyDescent="0.3">
      <c r="B351" s="45">
        <v>57.666664124</v>
      </c>
      <c r="C351" s="46">
        <f t="shared" si="19"/>
        <v>3459.9998474399999</v>
      </c>
      <c r="D351" s="45">
        <v>45.814990997000002</v>
      </c>
      <c r="E351" s="45">
        <v>24.155895232999999</v>
      </c>
      <c r="F351" s="45">
        <f t="shared" si="20"/>
        <v>21.659095764000003</v>
      </c>
      <c r="G351" s="45">
        <f t="shared" si="21"/>
        <v>3.0754254938870176</v>
      </c>
      <c r="H351" s="40">
        <f>SQRT(((1/F351)*M$20)^2+(-(1/F351)*M$19)^2)</f>
        <v>4.8585683639764624E-4</v>
      </c>
      <c r="I351" s="16"/>
      <c r="K351" s="6">
        <f>K$245*C401+L$245</f>
        <v>2.7280893865644003</v>
      </c>
      <c r="L351" s="19">
        <f>G401-K351</f>
        <v>1.4896008920759929E-2</v>
      </c>
      <c r="M351" s="6"/>
      <c r="N351" s="19"/>
    </row>
    <row r="352" spans="2:14" ht="15" customHeight="1" x14ac:dyDescent="0.3">
      <c r="B352" s="45">
        <v>57.833332061999997</v>
      </c>
      <c r="C352" s="46">
        <f t="shared" si="19"/>
        <v>3469.99992372</v>
      </c>
      <c r="D352" s="45">
        <v>45.596210480000003</v>
      </c>
      <c r="E352" s="45">
        <v>24.228820801000001</v>
      </c>
      <c r="F352" s="45">
        <f t="shared" si="20"/>
        <v>21.367389679000002</v>
      </c>
      <c r="G352" s="45">
        <f t="shared" si="21"/>
        <v>3.0618659130167445</v>
      </c>
      <c r="H352" s="40">
        <f>SQRT(((1/F352)*M$20)^2+(-(1/F352)*M$19)^2)</f>
        <v>4.9248971939108612E-4</v>
      </c>
      <c r="I352" s="16"/>
      <c r="K352" s="6">
        <f>K$245*C402+L$245</f>
        <v>2.721209652620121</v>
      </c>
      <c r="L352" s="19">
        <f>G402-K352</f>
        <v>1.2341798004951166E-2</v>
      </c>
      <c r="M352" s="6"/>
      <c r="N352" s="19"/>
    </row>
    <row r="353" spans="2:14" ht="15" customHeight="1" x14ac:dyDescent="0.3">
      <c r="B353" s="45">
        <v>58</v>
      </c>
      <c r="C353" s="46">
        <f t="shared" si="19"/>
        <v>3480</v>
      </c>
      <c r="D353" s="45">
        <v>46.252548218000001</v>
      </c>
      <c r="E353" s="45">
        <v>24.374673843</v>
      </c>
      <c r="F353" s="45">
        <f t="shared" si="20"/>
        <v>21.877874375000001</v>
      </c>
      <c r="G353" s="45">
        <f t="shared" si="21"/>
        <v>3.0854758236114543</v>
      </c>
      <c r="H353" s="40">
        <f>SQRT(((1/F353)*M$20)^2+(-(1/F353)*M$19)^2)</f>
        <v>4.8099827098173933E-4</v>
      </c>
      <c r="I353" s="16"/>
      <c r="K353" s="6">
        <f>K$245*C403+L$245</f>
        <v>2.7143302336204491</v>
      </c>
      <c r="L353" s="19">
        <f>G403-K353</f>
        <v>9.6974244076255545E-3</v>
      </c>
      <c r="M353" s="6"/>
      <c r="N353" s="19"/>
    </row>
    <row r="354" spans="2:14" ht="15" customHeight="1" x14ac:dyDescent="0.3">
      <c r="B354" s="45">
        <v>58.166664124</v>
      </c>
      <c r="C354" s="46">
        <f t="shared" si="19"/>
        <v>3489.9998474399999</v>
      </c>
      <c r="D354" s="45">
        <v>45.523284912000001</v>
      </c>
      <c r="E354" s="45">
        <v>24.155895232999999</v>
      </c>
      <c r="F354" s="45">
        <f t="shared" si="20"/>
        <v>21.367389679000002</v>
      </c>
      <c r="G354" s="45">
        <f t="shared" si="21"/>
        <v>3.0618659130167445</v>
      </c>
      <c r="H354" s="40">
        <f>SQRT(((1/F354)*M$20)^2+(-(1/F354)*M$19)^2)</f>
        <v>4.9248971939108612E-4</v>
      </c>
      <c r="I354" s="16"/>
      <c r="K354" s="6">
        <f>K$245*C404+L$245</f>
        <v>2.7074508145795</v>
      </c>
      <c r="L354" s="19">
        <f>G404-K354</f>
        <v>2.1349952944686557E-2</v>
      </c>
      <c r="M354" s="6"/>
      <c r="N354" s="19"/>
    </row>
    <row r="355" spans="2:14" ht="15" customHeight="1" x14ac:dyDescent="0.3">
      <c r="B355" s="45">
        <v>58.333332061999997</v>
      </c>
      <c r="C355" s="46">
        <f t="shared" si="19"/>
        <v>3499.99992372</v>
      </c>
      <c r="D355" s="45">
        <v>45.231578827</v>
      </c>
      <c r="E355" s="45">
        <v>24.155895232999999</v>
      </c>
      <c r="F355" s="45">
        <f t="shared" si="20"/>
        <v>21.075683594000001</v>
      </c>
      <c r="G355" s="45">
        <f t="shared" si="21"/>
        <v>3.048119939613358</v>
      </c>
      <c r="H355" s="40">
        <f>SQRT(((1/F355)*M$20)^2+(-(1/F355)*M$19)^2)</f>
        <v>4.9930621230841307E-4</v>
      </c>
      <c r="I355" s="16"/>
      <c r="K355" s="6">
        <f>K$245*C405+L$245</f>
        <v>2.7005710806352208</v>
      </c>
      <c r="L355" s="19">
        <f>G405-K355</f>
        <v>8.9985039524234089E-3</v>
      </c>
      <c r="M355" s="6"/>
      <c r="N355" s="19"/>
    </row>
    <row r="356" spans="2:14" ht="15" customHeight="1" x14ac:dyDescent="0.3">
      <c r="B356" s="45">
        <v>58.5</v>
      </c>
      <c r="C356" s="46">
        <f t="shared" si="19"/>
        <v>3510</v>
      </c>
      <c r="D356" s="45">
        <v>45.231578827</v>
      </c>
      <c r="E356" s="45">
        <v>24.301746368</v>
      </c>
      <c r="F356" s="45">
        <f t="shared" si="20"/>
        <v>20.929832459</v>
      </c>
      <c r="G356" s="45">
        <f t="shared" si="21"/>
        <v>3.0411755316002602</v>
      </c>
      <c r="H356" s="40">
        <f>SQRT(((1/F356)*M$20)^2+(-(1/F356)*M$19)^2)</f>
        <v>5.0278566575938507E-4</v>
      </c>
      <c r="I356" s="16"/>
      <c r="K356" s="6">
        <f>K$245*C406+L$245</f>
        <v>2.6936916616355493</v>
      </c>
      <c r="L356" s="19">
        <f>G406-K356</f>
        <v>-3.3883641043245927E-2</v>
      </c>
      <c r="M356" s="6"/>
      <c r="N356" s="19"/>
    </row>
    <row r="357" spans="2:14" ht="15" customHeight="1" x14ac:dyDescent="0.3">
      <c r="B357" s="45">
        <v>58.666664124</v>
      </c>
      <c r="C357" s="46">
        <f t="shared" si="19"/>
        <v>3519.9998474399999</v>
      </c>
      <c r="D357" s="45">
        <v>44.794021606000001</v>
      </c>
      <c r="E357" s="45">
        <v>24.155895232999999</v>
      </c>
      <c r="F357" s="45">
        <f t="shared" si="20"/>
        <v>20.638126373000002</v>
      </c>
      <c r="G357" s="45">
        <f t="shared" si="21"/>
        <v>3.0271401599909882</v>
      </c>
      <c r="H357" s="40">
        <f>SQRT(((1/F357)*M$20)^2+(-(1/F357)*M$19)^2)</f>
        <v>5.0989220421180238E-4</v>
      </c>
      <c r="I357" s="16"/>
      <c r="K357" s="6"/>
      <c r="L357" s="19"/>
      <c r="M357" s="6"/>
      <c r="N357" s="19"/>
    </row>
    <row r="358" spans="2:14" ht="15" customHeight="1" x14ac:dyDescent="0.3">
      <c r="B358" s="45">
        <v>58.833332061999997</v>
      </c>
      <c r="C358" s="46">
        <f t="shared" si="19"/>
        <v>3529.99992372</v>
      </c>
      <c r="D358" s="45">
        <v>44.721096039000003</v>
      </c>
      <c r="E358" s="45">
        <v>24.228820801000001</v>
      </c>
      <c r="F358" s="45">
        <f t="shared" si="20"/>
        <v>20.492275238000001</v>
      </c>
      <c r="G358" s="45">
        <f t="shared" si="21"/>
        <v>3.0200479974722119</v>
      </c>
      <c r="H358" s="40">
        <f>SQRT(((1/F358)*M$20)^2+(-(1/F358)*M$19)^2)</f>
        <v>5.1352129643549255E-4</v>
      </c>
      <c r="I358" s="16"/>
      <c r="K358" s="6"/>
      <c r="L358" s="19"/>
      <c r="M358" s="6"/>
      <c r="N358" s="19"/>
    </row>
    <row r="359" spans="2:14" ht="15" customHeight="1" x14ac:dyDescent="0.3">
      <c r="B359" s="45">
        <v>59</v>
      </c>
      <c r="C359" s="46">
        <f t="shared" si="19"/>
        <v>3540</v>
      </c>
      <c r="D359" s="45">
        <v>44.575244904000002</v>
      </c>
      <c r="E359" s="45">
        <v>24.228820801000001</v>
      </c>
      <c r="F359" s="45">
        <f t="shared" si="20"/>
        <v>20.346424103</v>
      </c>
      <c r="G359" s="45">
        <f t="shared" si="21"/>
        <v>3.0129051766937796</v>
      </c>
      <c r="H359" s="40">
        <f>SQRT(((1/F359)*M$20)^2+(-(1/F359)*M$19)^2)</f>
        <v>5.1720241816738182E-4</v>
      </c>
      <c r="I359" s="16"/>
      <c r="K359" s="6"/>
      <c r="L359" s="19"/>
      <c r="M359" s="6"/>
      <c r="N359" s="19"/>
    </row>
    <row r="360" spans="2:14" ht="15" customHeight="1" x14ac:dyDescent="0.3">
      <c r="B360" s="45">
        <v>59.166664124</v>
      </c>
      <c r="C360" s="46">
        <f t="shared" si="19"/>
        <v>3549.9998474399999</v>
      </c>
      <c r="D360" s="45">
        <v>44.356464385999999</v>
      </c>
      <c r="E360" s="45">
        <v>24.228820801000001</v>
      </c>
      <c r="F360" s="45">
        <f t="shared" si="20"/>
        <v>20.127643584999998</v>
      </c>
      <c r="G360" s="45">
        <f t="shared" si="21"/>
        <v>3.0020941729387558</v>
      </c>
      <c r="H360" s="40">
        <f>SQRT(((1/F360)*M$20)^2+(-(1/F360)*M$19)^2)</f>
        <v>5.2282422940820887E-4</v>
      </c>
      <c r="I360" s="16"/>
      <c r="K360" s="6"/>
      <c r="L360" s="19"/>
      <c r="M360" s="6"/>
      <c r="N360" s="19"/>
    </row>
    <row r="361" spans="2:14" ht="15" customHeight="1" x14ac:dyDescent="0.3">
      <c r="B361" s="45">
        <v>59.333332061999997</v>
      </c>
      <c r="C361" s="46">
        <f t="shared" si="19"/>
        <v>3559.99992372</v>
      </c>
      <c r="D361" s="45">
        <v>44.210613250999998</v>
      </c>
      <c r="E361" s="45">
        <v>24.228820801000001</v>
      </c>
      <c r="F361" s="45">
        <f t="shared" si="20"/>
        <v>19.981792449999997</v>
      </c>
      <c r="G361" s="45">
        <f t="shared" si="21"/>
        <v>2.9948214814087195</v>
      </c>
      <c r="H361" s="40">
        <f>SQRT(((1/F361)*M$20)^2+(-(1/F361)*M$19)^2)</f>
        <v>5.2664042895364494E-4</v>
      </c>
      <c r="I361" s="16"/>
      <c r="K361" s="6"/>
      <c r="L361" s="19"/>
      <c r="M361" s="6"/>
      <c r="N361" s="19"/>
    </row>
    <row r="362" spans="2:14" ht="15" customHeight="1" x14ac:dyDescent="0.3">
      <c r="B362" s="45">
        <v>59.5</v>
      </c>
      <c r="C362" s="46">
        <f t="shared" si="19"/>
        <v>3570</v>
      </c>
      <c r="D362" s="45">
        <v>44.210613250999998</v>
      </c>
      <c r="E362" s="45">
        <v>24.228820801000001</v>
      </c>
      <c r="F362" s="45">
        <f t="shared" si="20"/>
        <v>19.981792449999997</v>
      </c>
      <c r="G362" s="45">
        <f t="shared" si="21"/>
        <v>2.9948214814087195</v>
      </c>
      <c r="H362" s="40">
        <f>SQRT(((1/F362)*M$20)^2+(-(1/F362)*M$19)^2)</f>
        <v>5.2664042895364494E-4</v>
      </c>
      <c r="I362" s="16"/>
      <c r="K362" s="6"/>
      <c r="L362" s="19"/>
      <c r="M362" s="6"/>
      <c r="N362" s="19"/>
    </row>
    <row r="363" spans="2:14" ht="15" customHeight="1" x14ac:dyDescent="0.3">
      <c r="B363" s="45">
        <v>59.666664124</v>
      </c>
      <c r="C363" s="46">
        <f t="shared" si="19"/>
        <v>3579.9998474399999</v>
      </c>
      <c r="D363" s="45">
        <v>43.991832733000003</v>
      </c>
      <c r="E363" s="45">
        <v>24.228820801000001</v>
      </c>
      <c r="F363" s="45">
        <f t="shared" si="20"/>
        <v>19.763011932000001</v>
      </c>
      <c r="G363" s="45">
        <f t="shared" si="21"/>
        <v>2.9838121064126057</v>
      </c>
      <c r="H363" s="40">
        <f>SQRT(((1/F363)*M$20)^2+(-(1/F363)*M$19)^2)</f>
        <v>5.3247044445141713E-4</v>
      </c>
      <c r="I363" s="16"/>
      <c r="K363" s="6"/>
      <c r="L363" s="19"/>
      <c r="M363" s="6"/>
      <c r="N363" s="19"/>
    </row>
    <row r="364" spans="2:14" ht="15" customHeight="1" x14ac:dyDescent="0.3">
      <c r="B364" s="45">
        <v>59.833332061999997</v>
      </c>
      <c r="C364" s="46">
        <f t="shared" si="19"/>
        <v>3589.99992372</v>
      </c>
      <c r="D364" s="45">
        <v>44.648170471</v>
      </c>
      <c r="E364" s="45">
        <v>24.374673843</v>
      </c>
      <c r="F364" s="45">
        <f t="shared" si="20"/>
        <v>20.273496628</v>
      </c>
      <c r="G364" s="45">
        <f t="shared" si="21"/>
        <v>3.0093144482017449</v>
      </c>
      <c r="H364" s="40">
        <f>SQRT(((1/F364)*M$20)^2+(-(1/F364)*M$19)^2)</f>
        <v>5.1906288985181489E-4</v>
      </c>
      <c r="I364" s="16"/>
      <c r="K364" s="6"/>
      <c r="L364" s="19"/>
      <c r="M364" s="6"/>
      <c r="N364" s="19"/>
    </row>
    <row r="365" spans="2:14" ht="15" customHeight="1" x14ac:dyDescent="0.3">
      <c r="B365" s="45">
        <v>60</v>
      </c>
      <c r="C365" s="46">
        <f t="shared" si="19"/>
        <v>3600</v>
      </c>
      <c r="D365" s="45">
        <v>43.773056029999999</v>
      </c>
      <c r="E365" s="45">
        <v>24.155895232999999</v>
      </c>
      <c r="F365" s="45">
        <f t="shared" si="20"/>
        <v>19.617160797</v>
      </c>
      <c r="G365" s="45">
        <f t="shared" si="21"/>
        <v>2.9764047340327404</v>
      </c>
      <c r="H365" s="40">
        <f>SQRT(((1/F365)*M$20)^2+(-(1/F365)*M$19)^2)</f>
        <v>5.3642929555534804E-4</v>
      </c>
      <c r="I365" s="16"/>
      <c r="K365" s="6"/>
      <c r="L365" s="19"/>
      <c r="M365" s="6"/>
      <c r="N365" s="19"/>
    </row>
    <row r="366" spans="2:14" ht="15" customHeight="1" x14ac:dyDescent="0.3">
      <c r="B366" s="45">
        <v>60.166664124</v>
      </c>
      <c r="C366" s="46">
        <f t="shared" si="19"/>
        <v>3609.9998474399999</v>
      </c>
      <c r="D366" s="45">
        <v>43.627201079999999</v>
      </c>
      <c r="E366" s="45">
        <v>24.228820801000001</v>
      </c>
      <c r="F366" s="45">
        <f t="shared" si="20"/>
        <v>19.398380278999998</v>
      </c>
      <c r="G366" s="45">
        <f t="shared" si="21"/>
        <v>2.9651895718105377</v>
      </c>
      <c r="H366" s="40">
        <f>SQRT(((1/F366)*M$20)^2+(-(1/F366)*M$19)^2)</f>
        <v>5.4247929960022322E-4</v>
      </c>
      <c r="I366" s="16"/>
      <c r="K366" s="6"/>
      <c r="L366" s="19"/>
      <c r="M366" s="6"/>
      <c r="N366" s="19"/>
    </row>
    <row r="367" spans="2:14" ht="15" customHeight="1" x14ac:dyDescent="0.3">
      <c r="B367" s="45">
        <v>60.333332061999997</v>
      </c>
      <c r="C367" s="46">
        <f t="shared" si="19"/>
        <v>3619.99992372</v>
      </c>
      <c r="D367" s="45">
        <v>43.408424377000003</v>
      </c>
      <c r="E367" s="45">
        <v>23.426631926999999</v>
      </c>
      <c r="F367" s="45">
        <f t="shared" si="20"/>
        <v>19.981792450000004</v>
      </c>
      <c r="G367" s="45">
        <f t="shared" si="21"/>
        <v>2.99482148140872</v>
      </c>
      <c r="H367" s="40">
        <f>SQRT(((1/F367)*M$20)^2+(-(1/F367)*M$19)^2)</f>
        <v>5.2664042895364483E-4</v>
      </c>
      <c r="I367" s="16"/>
      <c r="K367" s="6"/>
      <c r="L367" s="19"/>
      <c r="M367" s="6"/>
      <c r="N367" s="19"/>
    </row>
    <row r="368" spans="2:14" ht="15" customHeight="1" x14ac:dyDescent="0.3">
      <c r="B368" s="45">
        <v>60.5</v>
      </c>
      <c r="C368" s="46">
        <f t="shared" si="19"/>
        <v>3630</v>
      </c>
      <c r="D368" s="45">
        <v>43.408424377000003</v>
      </c>
      <c r="E368" s="45">
        <v>24.228820801000001</v>
      </c>
      <c r="F368" s="45">
        <f t="shared" si="20"/>
        <v>19.179603576000002</v>
      </c>
      <c r="G368" s="45">
        <f t="shared" si="21"/>
        <v>2.9538474006285549</v>
      </c>
      <c r="H368" s="40">
        <f>SQRT(((1/F368)*M$20)^2+(-(1/F368)*M$19)^2)</f>
        <v>5.486672185601747E-4</v>
      </c>
      <c r="I368" s="16"/>
      <c r="K368" s="6"/>
      <c r="L368" s="19"/>
      <c r="M368" s="6"/>
      <c r="N368" s="19"/>
    </row>
    <row r="369" spans="2:14" ht="15" customHeight="1" x14ac:dyDescent="0.3">
      <c r="B369" s="45">
        <v>60.666664124</v>
      </c>
      <c r="C369" s="46">
        <f t="shared" si="19"/>
        <v>3639.9998474399999</v>
      </c>
      <c r="D369" s="45">
        <v>42.752086638999998</v>
      </c>
      <c r="E369" s="45">
        <v>24.082967757999999</v>
      </c>
      <c r="F369" s="45">
        <f t="shared" si="20"/>
        <v>18.669118880999999</v>
      </c>
      <c r="G369" s="45">
        <f t="shared" si="21"/>
        <v>2.9268707620639374</v>
      </c>
      <c r="H369" s="40">
        <f>SQRT(((1/F369)*M$20)^2+(-(1/F369)*M$19)^2)</f>
        <v>5.6366986648954433E-4</v>
      </c>
      <c r="I369" s="16"/>
      <c r="K369" s="6"/>
      <c r="L369" s="19"/>
      <c r="M369" s="6"/>
      <c r="N369" s="19"/>
    </row>
    <row r="370" spans="2:14" ht="15" customHeight="1" x14ac:dyDescent="0.3">
      <c r="B370" s="45">
        <v>60.833332061999997</v>
      </c>
      <c r="C370" s="46">
        <f t="shared" si="19"/>
        <v>3649.99992372</v>
      </c>
      <c r="D370" s="45">
        <v>43.116718292000002</v>
      </c>
      <c r="E370" s="45">
        <v>24.155895232999999</v>
      </c>
      <c r="F370" s="45">
        <f t="shared" si="20"/>
        <v>18.960823059000003</v>
      </c>
      <c r="G370" s="45">
        <f t="shared" si="21"/>
        <v>2.942374906169487</v>
      </c>
      <c r="H370" s="40">
        <f>SQRT(((1/F370)*M$20)^2+(-(1/F370)*M$19)^2)</f>
        <v>5.5499804593850258E-4</v>
      </c>
      <c r="I370" s="16"/>
      <c r="K370" s="6"/>
      <c r="L370" s="19"/>
      <c r="M370" s="6"/>
      <c r="N370" s="19"/>
    </row>
    <row r="371" spans="2:14" ht="15" customHeight="1" x14ac:dyDescent="0.3">
      <c r="B371" s="45">
        <v>61</v>
      </c>
      <c r="C371" s="46">
        <f t="shared" si="19"/>
        <v>3660</v>
      </c>
      <c r="D371" s="45">
        <v>42.897941588999998</v>
      </c>
      <c r="E371" s="45">
        <v>24.520524979000001</v>
      </c>
      <c r="F371" s="45">
        <f t="shared" si="20"/>
        <v>18.377416609999997</v>
      </c>
      <c r="G371" s="45">
        <f t="shared" si="21"/>
        <v>2.9111225526418805</v>
      </c>
      <c r="H371" s="40">
        <f>SQRT(((1/F371)*M$20)^2+(-(1/F371)*M$19)^2)</f>
        <v>5.7261692274008385E-4</v>
      </c>
      <c r="I371" s="16"/>
      <c r="K371" s="6"/>
      <c r="L371" s="19"/>
      <c r="M371" s="6"/>
      <c r="N371" s="19"/>
    </row>
    <row r="372" spans="2:14" ht="15" customHeight="1" x14ac:dyDescent="0.3">
      <c r="B372" s="45">
        <v>61.166664124</v>
      </c>
      <c r="C372" s="46">
        <f t="shared" si="19"/>
        <v>3669.9998474399999</v>
      </c>
      <c r="D372" s="45">
        <v>42.825012207</v>
      </c>
      <c r="E372" s="45">
        <v>24.082967757999999</v>
      </c>
      <c r="F372" s="45">
        <f t="shared" si="20"/>
        <v>18.742044449000002</v>
      </c>
      <c r="G372" s="45">
        <f t="shared" si="21"/>
        <v>2.9307693663240464</v>
      </c>
      <c r="H372" s="40">
        <f>SQRT(((1/F372)*M$20)^2+(-(1/F372)*M$19)^2)</f>
        <v>5.6147661882704472E-4</v>
      </c>
      <c r="I372" s="16"/>
      <c r="K372" s="6"/>
      <c r="L372" s="19"/>
      <c r="M372" s="6"/>
      <c r="N372" s="19"/>
    </row>
    <row r="373" spans="2:14" ht="15" customHeight="1" x14ac:dyDescent="0.3">
      <c r="B373" s="45">
        <v>61.333332061999997</v>
      </c>
      <c r="C373" s="46">
        <f t="shared" si="19"/>
        <v>3679.99992372</v>
      </c>
      <c r="D373" s="45">
        <v>42.752086638999998</v>
      </c>
      <c r="E373" s="45">
        <v>23.937116623000001</v>
      </c>
      <c r="F373" s="45">
        <f t="shared" si="20"/>
        <v>18.814970015999997</v>
      </c>
      <c r="G373" s="45">
        <f t="shared" si="21"/>
        <v>2.9346528304220207</v>
      </c>
      <c r="H373" s="40">
        <f>SQRT(((1/F373)*M$20)^2+(-(1/F373)*M$19)^2)</f>
        <v>5.5930037295737905E-4</v>
      </c>
      <c r="I373" s="16"/>
      <c r="K373" s="6"/>
      <c r="L373" s="19"/>
      <c r="M373" s="6"/>
      <c r="N373" s="19"/>
    </row>
    <row r="374" spans="2:14" ht="15" customHeight="1" x14ac:dyDescent="0.3">
      <c r="B374" s="45">
        <v>61.5</v>
      </c>
      <c r="C374" s="46">
        <f t="shared" si="19"/>
        <v>3690</v>
      </c>
      <c r="D374" s="45">
        <v>42.533309936999999</v>
      </c>
      <c r="E374" s="45">
        <v>23.937116623000001</v>
      </c>
      <c r="F374" s="45">
        <f t="shared" si="20"/>
        <v>18.596193313999997</v>
      </c>
      <c r="G374" s="45">
        <f t="shared" si="21"/>
        <v>2.9229568992356953</v>
      </c>
      <c r="H374" s="40">
        <f>SQRT(((1/F374)*M$20)^2+(-(1/F374)*M$19)^2)</f>
        <v>5.6588031590359836E-4</v>
      </c>
      <c r="I374" s="16"/>
      <c r="K374" s="6"/>
      <c r="L374" s="19"/>
      <c r="M374" s="6"/>
      <c r="N374" s="19"/>
    </row>
    <row r="375" spans="2:14" ht="15" customHeight="1" x14ac:dyDescent="0.3">
      <c r="B375" s="45">
        <v>61.666664124</v>
      </c>
      <c r="C375" s="46">
        <f t="shared" si="19"/>
        <v>3699.9998474399999</v>
      </c>
      <c r="D375" s="45">
        <v>42.460384369000003</v>
      </c>
      <c r="E375" s="45">
        <v>24.228820801000001</v>
      </c>
      <c r="F375" s="45">
        <f t="shared" si="20"/>
        <v>18.231563568000002</v>
      </c>
      <c r="G375" s="45">
        <f t="shared" si="21"/>
        <v>2.9031543539649021</v>
      </c>
      <c r="H375" s="40">
        <f>SQRT(((1/F375)*M$20)^2+(-(1/F375)*M$19)^2)</f>
        <v>5.7719787487678972E-4</v>
      </c>
      <c r="I375" s="16"/>
      <c r="K375" s="6"/>
      <c r="L375" s="19"/>
      <c r="M375" s="6"/>
      <c r="N375" s="19"/>
    </row>
    <row r="376" spans="2:14" ht="15" customHeight="1" x14ac:dyDescent="0.3">
      <c r="B376" s="45">
        <v>61.833332061999997</v>
      </c>
      <c r="C376" s="46">
        <f t="shared" si="19"/>
        <v>3709.99992372</v>
      </c>
      <c r="D376" s="45">
        <v>42.314529419000003</v>
      </c>
      <c r="E376" s="45">
        <v>24.155895232999999</v>
      </c>
      <c r="F376" s="45">
        <f t="shared" si="20"/>
        <v>18.158634186000004</v>
      </c>
      <c r="G376" s="45">
        <f t="shared" si="21"/>
        <v>2.8991461603227053</v>
      </c>
      <c r="H376" s="40">
        <f>SQRT(((1/F376)*M$20)^2+(-(1/F376)*M$19)^2)</f>
        <v>5.7951603844984799E-4</v>
      </c>
      <c r="I376" s="16"/>
      <c r="K376" s="6"/>
      <c r="L376" s="19"/>
      <c r="M376" s="6"/>
      <c r="N376" s="19"/>
    </row>
    <row r="377" spans="2:14" ht="15" customHeight="1" x14ac:dyDescent="0.3">
      <c r="B377" s="45">
        <v>62</v>
      </c>
      <c r="C377" s="46">
        <f t="shared" si="19"/>
        <v>3720</v>
      </c>
      <c r="D377" s="45">
        <v>42.168678284000002</v>
      </c>
      <c r="E377" s="45">
        <v>24.155895232999999</v>
      </c>
      <c r="F377" s="45">
        <f t="shared" si="20"/>
        <v>18.012783051000003</v>
      </c>
      <c r="G377" s="45">
        <f t="shared" si="21"/>
        <v>2.8910816753451312</v>
      </c>
      <c r="H377" s="40">
        <f>SQRT(((1/F377)*M$20)^2+(-(1/F377)*M$19)^2)</f>
        <v>5.8420843227479453E-4</v>
      </c>
      <c r="I377" s="16"/>
      <c r="K377" s="6"/>
      <c r="L377" s="19"/>
      <c r="M377" s="6"/>
      <c r="N377" s="19"/>
    </row>
    <row r="378" spans="2:14" ht="15" customHeight="1" x14ac:dyDescent="0.3">
      <c r="B378" s="45">
        <v>62.166664124</v>
      </c>
      <c r="C378" s="46">
        <f t="shared" si="19"/>
        <v>3729.9998474399999</v>
      </c>
      <c r="D378" s="45">
        <v>42.095752716</v>
      </c>
      <c r="E378" s="45">
        <v>24.155895232999999</v>
      </c>
      <c r="F378" s="45">
        <f t="shared" si="20"/>
        <v>17.939857483000001</v>
      </c>
      <c r="G378" s="45">
        <f t="shared" si="21"/>
        <v>2.8870249125076799</v>
      </c>
      <c r="H378" s="40">
        <f>SQRT(((1/F378)*M$20)^2+(-(1/F378)*M$19)^2)</f>
        <v>5.8658324109333746E-4</v>
      </c>
      <c r="I378" s="16"/>
      <c r="K378" s="6"/>
      <c r="L378" s="19"/>
      <c r="M378" s="6"/>
      <c r="N378" s="19"/>
    </row>
    <row r="379" spans="2:14" ht="15" customHeight="1" x14ac:dyDescent="0.3">
      <c r="B379" s="45">
        <v>62.333332061999997</v>
      </c>
      <c r="C379" s="46">
        <f t="shared" si="19"/>
        <v>3739.99992372</v>
      </c>
      <c r="D379" s="45">
        <v>41.876972197999997</v>
      </c>
      <c r="E379" s="45">
        <v>24.228820801000001</v>
      </c>
      <c r="F379" s="45">
        <f t="shared" si="20"/>
        <v>17.648151396999996</v>
      </c>
      <c r="G379" s="45">
        <f t="shared" si="21"/>
        <v>2.8706310411801521</v>
      </c>
      <c r="H379" s="40">
        <f>SQRT(((1/F379)*M$20)^2+(-(1/F379)*M$19)^2)</f>
        <v>5.9627886855727797E-4</v>
      </c>
      <c r="I379" s="16"/>
      <c r="K379" s="6"/>
      <c r="L379" s="19"/>
      <c r="M379" s="6"/>
      <c r="N379" s="19"/>
    </row>
    <row r="380" spans="2:14" ht="15" customHeight="1" x14ac:dyDescent="0.3">
      <c r="B380" s="45">
        <v>62.5</v>
      </c>
      <c r="C380" s="46">
        <f t="shared" si="19"/>
        <v>3750</v>
      </c>
      <c r="D380" s="45">
        <v>41.585266113000003</v>
      </c>
      <c r="E380" s="45">
        <v>24.082967757999999</v>
      </c>
      <c r="F380" s="45">
        <f t="shared" si="20"/>
        <v>17.502298355000004</v>
      </c>
      <c r="G380" s="45">
        <f t="shared" si="21"/>
        <v>2.8623322068772672</v>
      </c>
      <c r="H380" s="40">
        <f>SQRT(((1/F380)*M$20)^2+(-(1/F380)*M$19)^2)</f>
        <v>6.0124787806079536E-4</v>
      </c>
      <c r="I380" s="16"/>
      <c r="K380" s="6"/>
      <c r="L380" s="19"/>
      <c r="M380" s="6"/>
      <c r="N380" s="19"/>
    </row>
    <row r="381" spans="2:14" ht="15" customHeight="1" x14ac:dyDescent="0.3">
      <c r="B381" s="45">
        <v>62.666664124</v>
      </c>
      <c r="C381" s="46">
        <f t="shared" si="19"/>
        <v>3759.9998474399999</v>
      </c>
      <c r="D381" s="45">
        <v>41.147708893000001</v>
      </c>
      <c r="E381" s="45">
        <v>24.155895232999999</v>
      </c>
      <c r="F381" s="45">
        <f t="shared" si="20"/>
        <v>16.991813660000002</v>
      </c>
      <c r="G381" s="45">
        <f t="shared" si="21"/>
        <v>2.8327316786622978</v>
      </c>
      <c r="H381" s="40">
        <f>SQRT(((1/F381)*M$20)^2+(-(1/F381)*M$19)^2)</f>
        <v>6.1931115522430356E-4</v>
      </c>
      <c r="I381" s="16"/>
      <c r="K381" s="6"/>
      <c r="L381" s="19"/>
      <c r="M381" s="6"/>
      <c r="N381" s="19"/>
    </row>
    <row r="382" spans="2:14" ht="15" customHeight="1" x14ac:dyDescent="0.3">
      <c r="B382" s="45">
        <v>62.833332061999997</v>
      </c>
      <c r="C382" s="46">
        <f t="shared" si="19"/>
        <v>3769.99992372</v>
      </c>
      <c r="D382" s="45">
        <v>41.512340545999997</v>
      </c>
      <c r="E382" s="45">
        <v>24.082967757999999</v>
      </c>
      <c r="F382" s="45">
        <f t="shared" si="20"/>
        <v>17.429372787999998</v>
      </c>
      <c r="G382" s="45">
        <f t="shared" si="21"/>
        <v>2.8581568742602563</v>
      </c>
      <c r="H382" s="40">
        <f>SQRT(((1/F382)*M$20)^2+(-(1/F382)*M$19)^2)</f>
        <v>6.0376353613687491E-4</v>
      </c>
      <c r="I382" s="16"/>
      <c r="K382" s="6"/>
      <c r="L382" s="19"/>
      <c r="M382" s="6"/>
      <c r="N382" s="19"/>
    </row>
    <row r="383" spans="2:14" ht="15" customHeight="1" x14ac:dyDescent="0.3">
      <c r="B383" s="45">
        <v>63</v>
      </c>
      <c r="C383" s="46">
        <f t="shared" si="19"/>
        <v>3780</v>
      </c>
      <c r="D383" s="45">
        <v>41.36648941</v>
      </c>
      <c r="E383" s="45">
        <v>23.937116623000001</v>
      </c>
      <c r="F383" s="45">
        <f t="shared" si="20"/>
        <v>17.429372786999998</v>
      </c>
      <c r="G383" s="45">
        <f t="shared" si="21"/>
        <v>2.8581568742028818</v>
      </c>
      <c r="H383" s="40">
        <f>SQRT(((1/F383)*M$20)^2+(-(1/F383)*M$19)^2)</f>
        <v>6.037635361715155E-4</v>
      </c>
      <c r="I383" s="16"/>
      <c r="K383" s="6"/>
      <c r="L383" s="19"/>
      <c r="M383" s="6"/>
      <c r="N383" s="19"/>
    </row>
    <row r="384" spans="2:14" ht="15" customHeight="1" x14ac:dyDescent="0.3">
      <c r="B384" s="45">
        <v>63.166664124</v>
      </c>
      <c r="C384" s="46">
        <f t="shared" si="19"/>
        <v>3789.9998474399999</v>
      </c>
      <c r="D384" s="45">
        <v>41.147708893000001</v>
      </c>
      <c r="E384" s="45">
        <v>24.082967757999999</v>
      </c>
      <c r="F384" s="45">
        <f t="shared" si="20"/>
        <v>17.064741135000002</v>
      </c>
      <c r="G384" s="45">
        <f t="shared" si="21"/>
        <v>2.837014412891139</v>
      </c>
      <c r="H384" s="40">
        <f>SQRT(((1/F384)*M$20)^2+(-(1/F384)*M$19)^2)</f>
        <v>6.1666448168659562E-4</v>
      </c>
      <c r="I384" s="16"/>
      <c r="K384" s="6"/>
      <c r="L384" s="19"/>
      <c r="M384" s="6"/>
      <c r="N384" s="19"/>
    </row>
    <row r="385" spans="2:14" ht="15" customHeight="1" x14ac:dyDescent="0.3">
      <c r="B385" s="45">
        <v>63.333332061999997</v>
      </c>
      <c r="C385" s="46">
        <f t="shared" si="19"/>
        <v>3799.99992372</v>
      </c>
      <c r="D385" s="45">
        <v>41.220638274999999</v>
      </c>
      <c r="E385" s="45">
        <v>24.082967757999999</v>
      </c>
      <c r="F385" s="45">
        <f t="shared" si="20"/>
        <v>17.137670517</v>
      </c>
      <c r="G385" s="45">
        <f t="shared" si="21"/>
        <v>2.8412789947732868</v>
      </c>
      <c r="H385" s="40">
        <f>SQRT(((1/F385)*M$20)^2+(-(1/F385)*M$19)^2)</f>
        <v>6.1404026508106902E-4</v>
      </c>
      <c r="I385" s="16"/>
      <c r="K385" s="6"/>
      <c r="L385" s="19"/>
      <c r="M385" s="6"/>
      <c r="N385" s="19"/>
    </row>
    <row r="386" spans="2:14" ht="15" customHeight="1" x14ac:dyDescent="0.3">
      <c r="B386" s="45">
        <v>63.5</v>
      </c>
      <c r="C386" s="46">
        <f t="shared" si="19"/>
        <v>3810</v>
      </c>
      <c r="D386" s="45">
        <v>41.074783324999999</v>
      </c>
      <c r="E386" s="45">
        <v>24.155895232999999</v>
      </c>
      <c r="F386" s="45">
        <f t="shared" si="20"/>
        <v>16.918888092</v>
      </c>
      <c r="G386" s="45">
        <f t="shared" si="21"/>
        <v>2.8284306364158756</v>
      </c>
      <c r="H386" s="40">
        <f>SQRT(((1/F386)*M$20)^2+(-(1/F386)*M$19)^2)</f>
        <v>6.2198057519551465E-4</v>
      </c>
      <c r="I386" s="16"/>
      <c r="K386" s="6"/>
      <c r="L386" s="19"/>
      <c r="M386" s="6"/>
      <c r="N386" s="19"/>
    </row>
    <row r="387" spans="2:14" ht="15" customHeight="1" x14ac:dyDescent="0.3">
      <c r="B387" s="45">
        <v>63.666664124</v>
      </c>
      <c r="C387" s="46">
        <f t="shared" si="19"/>
        <v>3819.9998474399999</v>
      </c>
      <c r="D387" s="45">
        <v>41.001857758</v>
      </c>
      <c r="E387" s="45">
        <v>24.082967757999999</v>
      </c>
      <c r="F387" s="45">
        <f t="shared" si="20"/>
        <v>16.918890000000001</v>
      </c>
      <c r="G387" s="45">
        <f t="shared" si="21"/>
        <v>2.8284307491892378</v>
      </c>
      <c r="H387" s="40">
        <f>SQRT(((1/F387)*M$20)^2+(-(1/F387)*M$19)^2)</f>
        <v>6.2198050505267791E-4</v>
      </c>
      <c r="I387" s="16"/>
      <c r="K387" s="6"/>
      <c r="L387" s="19"/>
      <c r="M387" s="6"/>
      <c r="N387" s="19"/>
    </row>
    <row r="388" spans="2:14" ht="15" customHeight="1" x14ac:dyDescent="0.3">
      <c r="B388" s="45">
        <v>63.833332061999997</v>
      </c>
      <c r="C388" s="46">
        <f t="shared" si="19"/>
        <v>3829.99992372</v>
      </c>
      <c r="D388" s="45">
        <v>40.928932189999998</v>
      </c>
      <c r="E388" s="45">
        <v>24.155895232999999</v>
      </c>
      <c r="F388" s="45">
        <f t="shared" si="20"/>
        <v>16.773036956999999</v>
      </c>
      <c r="G388" s="45">
        <f t="shared" si="21"/>
        <v>2.8197726540727373</v>
      </c>
      <c r="H388" s="40">
        <f>SQRT(((1/F388)*M$20)^2+(-(1/F388)*M$19)^2)</f>
        <v>6.2738905149427803E-4</v>
      </c>
      <c r="I388" s="16"/>
      <c r="K388" s="6"/>
      <c r="L388" s="19"/>
      <c r="M388" s="6"/>
      <c r="N388" s="19"/>
    </row>
    <row r="389" spans="2:14" ht="15" customHeight="1" x14ac:dyDescent="0.3">
      <c r="B389" s="45">
        <v>63.999996185000001</v>
      </c>
      <c r="C389" s="46">
        <f t="shared" si="19"/>
        <v>3839.9997711000001</v>
      </c>
      <c r="D389" s="45">
        <v>40.783081054999997</v>
      </c>
      <c r="E389" s="45">
        <v>24.082967757999999</v>
      </c>
      <c r="F389" s="45">
        <f t="shared" si="20"/>
        <v>16.700113296999998</v>
      </c>
      <c r="G389" s="45">
        <f t="shared" si="21"/>
        <v>2.8154155036511934</v>
      </c>
      <c r="H389" s="40">
        <f>SQRT(((1/F389)*M$20)^2+(-(1/F389)*M$19)^2)</f>
        <v>6.301286440386658E-4</v>
      </c>
      <c r="I389" s="16"/>
      <c r="K389" s="6"/>
      <c r="L389" s="19"/>
      <c r="M389" s="6"/>
      <c r="N389" s="19"/>
    </row>
    <row r="390" spans="2:14" ht="15" customHeight="1" x14ac:dyDescent="0.3">
      <c r="B390" s="45">
        <v>64.166664123999993</v>
      </c>
      <c r="C390" s="46">
        <f t="shared" ref="C390:C453" si="22">B390 * 60</f>
        <v>3849.9998474399995</v>
      </c>
      <c r="D390" s="45">
        <v>40.856006622000002</v>
      </c>
      <c r="E390" s="45">
        <v>24.155895232999999</v>
      </c>
      <c r="F390" s="45">
        <f t="shared" ref="F390:F453" si="23">D390-E390</f>
        <v>16.700111389000003</v>
      </c>
      <c r="G390" s="45">
        <f t="shared" ref="G390:G453" si="24">LN(F390)</f>
        <v>2.8154153894004654</v>
      </c>
      <c r="H390" s="40">
        <f>SQRT(((1/F390)*M$20)^2+(-(1/F390)*M$19)^2)</f>
        <v>6.3012871603132633E-4</v>
      </c>
      <c r="I390" s="16"/>
      <c r="K390" s="6"/>
      <c r="L390" s="19"/>
      <c r="M390" s="6"/>
      <c r="N390" s="19"/>
    </row>
    <row r="391" spans="2:14" ht="15" customHeight="1" x14ac:dyDescent="0.3">
      <c r="B391" s="45">
        <v>64.333328246999997</v>
      </c>
      <c r="C391" s="46">
        <f t="shared" si="22"/>
        <v>3859.9996948199996</v>
      </c>
      <c r="D391" s="45">
        <v>40.564300537000001</v>
      </c>
      <c r="E391" s="45">
        <v>24.010042191</v>
      </c>
      <c r="F391" s="45">
        <f t="shared" si="23"/>
        <v>16.554258346000001</v>
      </c>
      <c r="G391" s="45">
        <f t="shared" si="24"/>
        <v>2.8066433705997338</v>
      </c>
      <c r="H391" s="40">
        <f>SQRT(((1/F391)*M$20)^2+(-(1/F391)*M$19)^2)</f>
        <v>6.3568053169071295E-4</v>
      </c>
      <c r="I391" s="16"/>
      <c r="K391" s="6"/>
      <c r="L391" s="19"/>
      <c r="M391" s="6"/>
      <c r="N391" s="19"/>
    </row>
    <row r="392" spans="2:14" ht="15" customHeight="1" x14ac:dyDescent="0.3">
      <c r="B392" s="45">
        <v>64.499992371000005</v>
      </c>
      <c r="C392" s="46">
        <f t="shared" si="22"/>
        <v>3869.9995422600005</v>
      </c>
      <c r="D392" s="45">
        <v>40.491374968999999</v>
      </c>
      <c r="E392" s="45">
        <v>24.301746368</v>
      </c>
      <c r="F392" s="45">
        <f t="shared" si="23"/>
        <v>16.189628600999999</v>
      </c>
      <c r="G392" s="45">
        <f t="shared" si="24"/>
        <v>2.7843708274017107</v>
      </c>
      <c r="H392" s="40">
        <f>SQRT(((1/F392)*M$20)^2+(-(1/F392)*M$19)^2)</f>
        <v>6.4999760071585003E-4</v>
      </c>
      <c r="I392" s="16"/>
      <c r="K392" s="6"/>
      <c r="L392" s="19"/>
      <c r="M392" s="6"/>
      <c r="N392" s="19"/>
    </row>
    <row r="393" spans="2:14" ht="15" customHeight="1" x14ac:dyDescent="0.3">
      <c r="B393" s="45">
        <v>64.666664123999993</v>
      </c>
      <c r="C393" s="46">
        <f t="shared" si="22"/>
        <v>3879.9998474399995</v>
      </c>
      <c r="D393" s="45">
        <v>40.345520020000002</v>
      </c>
      <c r="E393" s="45">
        <v>24.666378021</v>
      </c>
      <c r="F393" s="45">
        <f t="shared" si="23"/>
        <v>15.679141999000002</v>
      </c>
      <c r="G393" s="45">
        <f t="shared" si="24"/>
        <v>2.7523312939735676</v>
      </c>
      <c r="H393" s="40">
        <f>SQRT(((1/F393)*M$20)^2+(-(1/F393)*M$19)^2)</f>
        <v>6.711604338937591E-4</v>
      </c>
      <c r="I393" s="16"/>
      <c r="K393" s="6"/>
      <c r="L393" s="19"/>
      <c r="M393" s="6"/>
      <c r="N393" s="19"/>
    </row>
    <row r="394" spans="2:14" ht="15" customHeight="1" x14ac:dyDescent="0.3">
      <c r="B394" s="45">
        <v>64.833328246999997</v>
      </c>
      <c r="C394" s="46">
        <f t="shared" si="22"/>
        <v>3889.9996948199996</v>
      </c>
      <c r="D394" s="45">
        <v>40.199668883999998</v>
      </c>
      <c r="E394" s="45">
        <v>24.155895232999999</v>
      </c>
      <c r="F394" s="45">
        <f t="shared" si="23"/>
        <v>16.043773650999999</v>
      </c>
      <c r="G394" s="45">
        <f t="shared" si="24"/>
        <v>2.7753208397928297</v>
      </c>
      <c r="H394" s="40">
        <f>SQRT(((1/F394)*M$20)^2+(-(1/F394)*M$19)^2)</f>
        <v>6.5590676956943958E-4</v>
      </c>
      <c r="I394" s="16"/>
      <c r="K394" s="6"/>
      <c r="L394" s="19"/>
      <c r="M394" s="6"/>
      <c r="N394" s="19"/>
    </row>
    <row r="395" spans="2:14" ht="15" customHeight="1" x14ac:dyDescent="0.3">
      <c r="B395" s="45">
        <v>64.999992371000005</v>
      </c>
      <c r="C395" s="46">
        <f t="shared" si="22"/>
        <v>3899.9995422600005</v>
      </c>
      <c r="D395" s="45">
        <v>40.126743316999999</v>
      </c>
      <c r="E395" s="45">
        <v>24.155895232999999</v>
      </c>
      <c r="F395" s="45">
        <f t="shared" si="23"/>
        <v>15.970848084</v>
      </c>
      <c r="G395" s="45">
        <f t="shared" si="24"/>
        <v>2.7707650656384502</v>
      </c>
      <c r="H395" s="40">
        <f>SQRT(((1/F395)*M$20)^2+(-(1/F395)*M$19)^2)</f>
        <v>6.5890174972443253E-4</v>
      </c>
      <c r="I395" s="16"/>
      <c r="K395" s="6"/>
      <c r="L395" s="19"/>
      <c r="M395" s="6"/>
      <c r="N395" s="19"/>
    </row>
    <row r="396" spans="2:14" ht="15" customHeight="1" x14ac:dyDescent="0.3">
      <c r="B396" s="45">
        <v>65.166664123999993</v>
      </c>
      <c r="C396" s="46">
        <f t="shared" si="22"/>
        <v>3909.9998474399995</v>
      </c>
      <c r="D396" s="45">
        <v>40.053817748999997</v>
      </c>
      <c r="E396" s="45">
        <v>24.082967757999999</v>
      </c>
      <c r="F396" s="45">
        <f t="shared" si="23"/>
        <v>15.970849990999998</v>
      </c>
      <c r="G396" s="45">
        <f t="shared" si="24"/>
        <v>2.7707651850434987</v>
      </c>
      <c r="H396" s="40">
        <f>SQRT(((1/F396)*M$20)^2+(-(1/F396)*M$19)^2)</f>
        <v>6.5890167104824219E-4</v>
      </c>
      <c r="I396" s="16"/>
      <c r="K396" s="6"/>
      <c r="L396" s="19"/>
      <c r="M396" s="6"/>
      <c r="N396" s="19"/>
    </row>
    <row r="397" spans="2:14" ht="15" customHeight="1" x14ac:dyDescent="0.3">
      <c r="B397" s="45">
        <v>65.333328246999997</v>
      </c>
      <c r="C397" s="46">
        <f t="shared" si="22"/>
        <v>3919.9996948199996</v>
      </c>
      <c r="D397" s="45">
        <v>39.980892181000002</v>
      </c>
      <c r="E397" s="45">
        <v>24.739305496</v>
      </c>
      <c r="F397" s="45">
        <f t="shared" si="23"/>
        <v>15.241586685000001</v>
      </c>
      <c r="G397" s="45">
        <f t="shared" si="24"/>
        <v>2.7240276580280747</v>
      </c>
      <c r="H397" s="40">
        <f>SQRT(((1/F397)*M$20)^2+(-(1/F397)*M$19)^2)</f>
        <v>6.9042810073619975E-4</v>
      </c>
      <c r="I397" s="16"/>
      <c r="K397" s="6"/>
      <c r="L397" s="19"/>
      <c r="M397" s="6"/>
      <c r="N397" s="19"/>
    </row>
    <row r="398" spans="2:14" ht="15" customHeight="1" x14ac:dyDescent="0.3">
      <c r="B398" s="45">
        <v>65.499992371000005</v>
      </c>
      <c r="C398" s="46">
        <f t="shared" si="22"/>
        <v>3929.9995422600005</v>
      </c>
      <c r="D398" s="45">
        <v>40.053817748999997</v>
      </c>
      <c r="E398" s="45">
        <v>24.155895232999999</v>
      </c>
      <c r="F398" s="45">
        <f t="shared" si="23"/>
        <v>15.897922515999998</v>
      </c>
      <c r="G398" s="45">
        <f t="shared" si="24"/>
        <v>2.7661884413184374</v>
      </c>
      <c r="H398" s="40">
        <f>SQRT(((1/F398)*M$20)^2+(-(1/F398)*M$19)^2)</f>
        <v>6.6192420654585013E-4</v>
      </c>
      <c r="I398" s="16"/>
      <c r="K398" s="6"/>
      <c r="L398" s="19"/>
      <c r="M398" s="6"/>
      <c r="N398" s="19"/>
    </row>
    <row r="399" spans="2:14" ht="15" customHeight="1" x14ac:dyDescent="0.3">
      <c r="B399" s="45">
        <v>65.666664123999993</v>
      </c>
      <c r="C399" s="46">
        <f t="shared" si="22"/>
        <v>3939.9998474399995</v>
      </c>
      <c r="D399" s="45">
        <v>39.762111664000003</v>
      </c>
      <c r="E399" s="45">
        <v>23.645410538</v>
      </c>
      <c r="F399" s="45">
        <f t="shared" si="23"/>
        <v>16.116701126000002</v>
      </c>
      <c r="G399" s="45">
        <f t="shared" si="24"/>
        <v>2.7798560713467984</v>
      </c>
      <c r="H399" s="40">
        <f>SQRT(((1/F399)*M$20)^2+(-(1/F399)*M$19)^2)</f>
        <v>6.5293881575766719E-4</v>
      </c>
      <c r="I399" s="16"/>
      <c r="K399" s="6"/>
      <c r="L399" s="19"/>
      <c r="M399" s="6"/>
      <c r="N399" s="19"/>
    </row>
    <row r="400" spans="2:14" ht="15" customHeight="1" x14ac:dyDescent="0.3">
      <c r="B400" s="45">
        <v>65.833328246999997</v>
      </c>
      <c r="C400" s="46">
        <f t="shared" si="22"/>
        <v>3949.9996948199996</v>
      </c>
      <c r="D400" s="45">
        <v>39.689186096</v>
      </c>
      <c r="E400" s="45">
        <v>24.228820801000001</v>
      </c>
      <c r="F400" s="45">
        <f t="shared" si="23"/>
        <v>15.460365294999999</v>
      </c>
      <c r="G400" s="45">
        <f t="shared" si="24"/>
        <v>2.7382796712759898</v>
      </c>
      <c r="H400" s="40">
        <f>SQRT(((1/F400)*M$20)^2+(-(1/F400)*M$19)^2)</f>
        <v>6.8065789820205547E-4</v>
      </c>
      <c r="I400" s="16"/>
      <c r="K400" s="6"/>
      <c r="L400" s="19"/>
      <c r="M400" s="6"/>
      <c r="N400" s="19"/>
    </row>
    <row r="401" spans="2:14" ht="15" customHeight="1" x14ac:dyDescent="0.3">
      <c r="B401" s="45">
        <v>65.999992371000005</v>
      </c>
      <c r="C401" s="46">
        <f t="shared" si="22"/>
        <v>3959.9995422600005</v>
      </c>
      <c r="D401" s="45">
        <v>39.543331146</v>
      </c>
      <c r="E401" s="45">
        <v>24.010042191</v>
      </c>
      <c r="F401" s="45">
        <f t="shared" si="23"/>
        <v>15.533288955</v>
      </c>
      <c r="G401" s="45">
        <f t="shared" si="24"/>
        <v>2.7429853954851602</v>
      </c>
      <c r="H401" s="40">
        <f>SQRT(((1/F401)*M$20)^2+(-(1/F401)*M$19)^2)</f>
        <v>6.7746243423504916E-4</v>
      </c>
      <c r="I401" s="16"/>
      <c r="K401" s="6"/>
      <c r="L401" s="19"/>
      <c r="M401" s="6"/>
      <c r="N401" s="19"/>
    </row>
    <row r="402" spans="2:14" ht="15" customHeight="1" x14ac:dyDescent="0.3">
      <c r="B402" s="45">
        <v>66.166664123999993</v>
      </c>
      <c r="C402" s="46">
        <f t="shared" si="22"/>
        <v>3969.9998474399995</v>
      </c>
      <c r="D402" s="45">
        <v>39.470405579000001</v>
      </c>
      <c r="E402" s="45">
        <v>24.082967757999999</v>
      </c>
      <c r="F402" s="45">
        <f t="shared" si="23"/>
        <v>15.387437821000002</v>
      </c>
      <c r="G402" s="45">
        <f t="shared" si="24"/>
        <v>2.7335514506250722</v>
      </c>
      <c r="H402" s="40">
        <f>SQRT(((1/F402)*M$20)^2+(-(1/F402)*M$19)^2)</f>
        <v>6.8388381935614655E-4</v>
      </c>
      <c r="I402" s="16"/>
      <c r="K402" s="6"/>
      <c r="L402" s="19"/>
      <c r="M402" s="6"/>
      <c r="N402" s="19"/>
    </row>
    <row r="403" spans="2:14" ht="15" customHeight="1" x14ac:dyDescent="0.3">
      <c r="B403" s="45">
        <v>66.333328246999997</v>
      </c>
      <c r="C403" s="46">
        <f t="shared" si="22"/>
        <v>3979.9996948199996</v>
      </c>
      <c r="D403" s="45">
        <v>39.324554442999997</v>
      </c>
      <c r="E403" s="45">
        <v>24.082967757999999</v>
      </c>
      <c r="F403" s="45">
        <f t="shared" si="23"/>
        <v>15.241586684999998</v>
      </c>
      <c r="G403" s="45">
        <f t="shared" si="24"/>
        <v>2.7240276580280747</v>
      </c>
      <c r="H403" s="40">
        <f>SQRT(((1/F403)*M$20)^2+(-(1/F403)*M$19)^2)</f>
        <v>6.9042810073619986E-4</v>
      </c>
      <c r="I403" s="16"/>
      <c r="K403" s="6"/>
      <c r="L403" s="19"/>
      <c r="M403" s="6"/>
      <c r="N403" s="19"/>
    </row>
    <row r="404" spans="2:14" ht="15" customHeight="1" x14ac:dyDescent="0.3">
      <c r="B404" s="45">
        <v>66.499992371000005</v>
      </c>
      <c r="C404" s="46">
        <f t="shared" si="22"/>
        <v>3989.9995422600005</v>
      </c>
      <c r="D404" s="45">
        <v>39.543331146</v>
      </c>
      <c r="E404" s="45">
        <v>24.228820801000001</v>
      </c>
      <c r="F404" s="45">
        <f t="shared" si="23"/>
        <v>15.314510344999999</v>
      </c>
      <c r="G404" s="45">
        <f t="shared" si="24"/>
        <v>2.7288007675241865</v>
      </c>
      <c r="H404" s="40">
        <f>SQRT(((1/F404)*M$20)^2+(-(1/F404)*M$19)^2)</f>
        <v>6.8714046417856292E-4</v>
      </c>
      <c r="I404" s="16"/>
      <c r="K404" s="6"/>
      <c r="L404" s="19"/>
      <c r="M404" s="6"/>
      <c r="N404" s="19"/>
    </row>
    <row r="405" spans="2:14" ht="15" customHeight="1" x14ac:dyDescent="0.3">
      <c r="B405" s="45">
        <v>66.666664123999993</v>
      </c>
      <c r="C405" s="46">
        <f t="shared" si="22"/>
        <v>3999.9998474399995</v>
      </c>
      <c r="D405" s="45">
        <v>39.178703308000003</v>
      </c>
      <c r="E405" s="45">
        <v>24.155895232999999</v>
      </c>
      <c r="F405" s="45">
        <f t="shared" si="23"/>
        <v>15.022808075000004</v>
      </c>
      <c r="G405" s="45">
        <f t="shared" si="24"/>
        <v>2.7095695845876442</v>
      </c>
      <c r="H405" s="40">
        <f>SQRT(((1/F405)*M$20)^2+(-(1/F405)*M$19)^2)</f>
        <v>7.0048287208320068E-4</v>
      </c>
      <c r="I405" s="16"/>
      <c r="K405" s="6"/>
      <c r="L405" s="19"/>
      <c r="M405" s="6"/>
      <c r="N405" s="19"/>
    </row>
    <row r="406" spans="2:14" ht="15" customHeight="1" x14ac:dyDescent="0.3">
      <c r="B406" s="29">
        <v>66.833328246999997</v>
      </c>
      <c r="C406" s="30">
        <f t="shared" si="22"/>
        <v>4009.9996948199996</v>
      </c>
      <c r="D406" s="29">
        <v>38.522365569999998</v>
      </c>
      <c r="E406" s="29">
        <v>24.228820801000001</v>
      </c>
      <c r="F406" s="29">
        <f t="shared" si="23"/>
        <v>14.293544768999997</v>
      </c>
      <c r="G406" s="29">
        <f t="shared" si="24"/>
        <v>2.6598080205923034</v>
      </c>
      <c r="H406" s="40">
        <f>SQRT(((1/F406)*M$20)^2+(-(1/F406)*M$19)^2)</f>
        <v>7.3622183420543651E-4</v>
      </c>
      <c r="I406" s="16"/>
      <c r="K406" s="6"/>
      <c r="L406" s="19"/>
      <c r="M406" s="6"/>
      <c r="N406" s="19"/>
    </row>
    <row r="407" spans="2:14" ht="15" customHeight="1" x14ac:dyDescent="0.3">
      <c r="B407" s="43">
        <v>66.999992371000005</v>
      </c>
      <c r="C407" s="44">
        <f t="shared" si="22"/>
        <v>4019.9995422600005</v>
      </c>
      <c r="D407" s="43">
        <v>38.814071654999999</v>
      </c>
      <c r="E407" s="43">
        <v>23.499557495000001</v>
      </c>
      <c r="F407" s="43">
        <f t="shared" si="23"/>
        <v>15.314514159999998</v>
      </c>
      <c r="G407" s="43">
        <f t="shared" si="24"/>
        <v>2.7288010166343075</v>
      </c>
      <c r="H407" s="40">
        <f>SQRT(((1/F407)*M$20)^2+(-(1/F407)*M$19)^2)</f>
        <v>6.8714029300494001E-4</v>
      </c>
      <c r="I407" s="16"/>
      <c r="K407" s="6"/>
      <c r="L407" s="19"/>
    </row>
    <row r="408" spans="2:14" ht="15" customHeight="1" x14ac:dyDescent="0.3">
      <c r="B408" s="43">
        <v>67.166664123999993</v>
      </c>
      <c r="C408" s="44">
        <f t="shared" si="22"/>
        <v>4029.9998474399995</v>
      </c>
      <c r="D408" s="43">
        <v>38.886997223000002</v>
      </c>
      <c r="E408" s="43">
        <v>24.155895232999999</v>
      </c>
      <c r="F408" s="43">
        <f t="shared" si="23"/>
        <v>14.731101990000003</v>
      </c>
      <c r="G408" s="43">
        <f t="shared" si="24"/>
        <v>2.6899610403035052</v>
      </c>
      <c r="H408" s="40">
        <f>SQRT(((1/F408)*M$20)^2+(-(1/F408)*M$19)^2)</f>
        <v>7.1435387211861272E-4</v>
      </c>
      <c r="I408" s="16"/>
      <c r="K408" s="6"/>
      <c r="L408" s="19"/>
      <c r="M408" s="6"/>
      <c r="N408" s="19"/>
    </row>
    <row r="409" spans="2:14" ht="15" customHeight="1" x14ac:dyDescent="0.3">
      <c r="B409" s="43">
        <v>67.333328246999997</v>
      </c>
      <c r="C409" s="44">
        <f t="shared" si="22"/>
        <v>4039.9996948199996</v>
      </c>
      <c r="D409" s="43">
        <v>38.741146088000001</v>
      </c>
      <c r="E409" s="43">
        <v>24.155895232999999</v>
      </c>
      <c r="F409" s="43">
        <f t="shared" si="23"/>
        <v>14.585250855000002</v>
      </c>
      <c r="G409" s="43">
        <f t="shared" si="24"/>
        <v>2.6800108026918297</v>
      </c>
      <c r="H409" s="40">
        <f>SQRT(((1/F409)*M$20)^2+(-(1/F409)*M$19)^2)</f>
        <v>7.2149734356630646E-4</v>
      </c>
      <c r="I409" s="16"/>
      <c r="K409" s="6"/>
      <c r="L409" s="19"/>
      <c r="M409" s="6"/>
      <c r="N409" s="19"/>
    </row>
    <row r="410" spans="2:14" ht="15" customHeight="1" x14ac:dyDescent="0.3">
      <c r="B410" s="43">
        <v>67.499992371000005</v>
      </c>
      <c r="C410" s="44">
        <f t="shared" si="22"/>
        <v>4049.9995422600005</v>
      </c>
      <c r="D410" s="43">
        <v>38.376514434999997</v>
      </c>
      <c r="E410" s="43">
        <v>24.155895232999999</v>
      </c>
      <c r="F410" s="43">
        <f t="shared" si="23"/>
        <v>14.220619201999998</v>
      </c>
      <c r="G410" s="43">
        <f t="shared" si="24"/>
        <v>2.6546929678715072</v>
      </c>
      <c r="H410" s="40">
        <f>SQRT(((1/F410)*M$20)^2+(-(1/F410)*M$19)^2)</f>
        <v>7.3999729531121314E-4</v>
      </c>
      <c r="I410" s="16"/>
      <c r="K410" s="6"/>
      <c r="L410" s="19"/>
    </row>
    <row r="411" spans="2:14" ht="15" customHeight="1" x14ac:dyDescent="0.3">
      <c r="B411" s="43">
        <v>67.666664123999993</v>
      </c>
      <c r="C411" s="44">
        <f t="shared" si="22"/>
        <v>4059.9998474399995</v>
      </c>
      <c r="D411" s="43">
        <v>38.595291138</v>
      </c>
      <c r="E411" s="43">
        <v>24.155895232999999</v>
      </c>
      <c r="F411" s="43">
        <f t="shared" si="23"/>
        <v>14.439395905000001</v>
      </c>
      <c r="G411" s="43">
        <f t="shared" si="24"/>
        <v>2.6699602977557841</v>
      </c>
      <c r="H411" s="40">
        <f>SQRT(((1/F411)*M$20)^2+(-(1/F411)*M$19)^2)</f>
        <v>7.2878531874638706E-4</v>
      </c>
      <c r="I411" s="16"/>
      <c r="K411" s="6"/>
      <c r="L411" s="19"/>
    </row>
    <row r="412" spans="2:14" ht="15" customHeight="1" x14ac:dyDescent="0.3">
      <c r="B412" s="43">
        <v>67.833328246999997</v>
      </c>
      <c r="C412" s="44">
        <f t="shared" si="22"/>
        <v>4069.9996948199996</v>
      </c>
      <c r="D412" s="43">
        <v>38.522365569999998</v>
      </c>
      <c r="E412" s="43">
        <v>24.155895232999999</v>
      </c>
      <c r="F412" s="43">
        <f t="shared" si="23"/>
        <v>14.366470336999999</v>
      </c>
      <c r="G412" s="43">
        <f t="shared" si="24"/>
        <v>2.6648970427101655</v>
      </c>
      <c r="H412" s="40">
        <f>SQRT(((1/F412)*M$20)^2+(-(1/F412)*M$19)^2)</f>
        <v>7.3248470224650578E-4</v>
      </c>
      <c r="I412" s="16"/>
      <c r="K412" s="6"/>
      <c r="L412" s="19"/>
    </row>
    <row r="413" spans="2:14" ht="15" customHeight="1" x14ac:dyDescent="0.3">
      <c r="B413" s="43">
        <v>67.999992371000005</v>
      </c>
      <c r="C413" s="44">
        <f t="shared" si="22"/>
        <v>4079.9995422600005</v>
      </c>
      <c r="D413" s="43">
        <v>38.522365569999998</v>
      </c>
      <c r="E413" s="43">
        <v>24.155895232999999</v>
      </c>
      <c r="F413" s="43">
        <f t="shared" si="23"/>
        <v>14.366470336999999</v>
      </c>
      <c r="G413" s="43">
        <f t="shared" si="24"/>
        <v>2.6648970427101655</v>
      </c>
      <c r="H413" s="40">
        <f>SQRT(((1/F413)*M$20)^2+(-(1/F413)*M$19)^2)</f>
        <v>7.3248470224650578E-4</v>
      </c>
      <c r="I413" s="16"/>
      <c r="K413" s="6"/>
      <c r="L413" s="19"/>
    </row>
    <row r="414" spans="2:14" ht="15" customHeight="1" x14ac:dyDescent="0.3">
      <c r="B414" s="43">
        <v>68.166664123999993</v>
      </c>
      <c r="C414" s="44">
        <f t="shared" si="22"/>
        <v>4089.9998474399995</v>
      </c>
      <c r="D414" s="43">
        <v>38.303585052000003</v>
      </c>
      <c r="E414" s="43">
        <v>24.155895232999999</v>
      </c>
      <c r="F414" s="43">
        <f t="shared" si="23"/>
        <v>14.147689819000004</v>
      </c>
      <c r="G414" s="43">
        <f t="shared" si="24"/>
        <v>2.6495513470853709</v>
      </c>
      <c r="H414" s="40">
        <f>SQRT(((1/F414)*M$20)^2+(-(1/F414)*M$19)^2)</f>
        <v>7.4381187895413662E-4</v>
      </c>
      <c r="I414" s="16"/>
      <c r="K414" s="6"/>
      <c r="L414" s="19"/>
    </row>
    <row r="415" spans="2:14" ht="15" customHeight="1" x14ac:dyDescent="0.3">
      <c r="B415" s="43">
        <v>68.333328246999997</v>
      </c>
      <c r="C415" s="44">
        <f t="shared" si="22"/>
        <v>4099.9996948199996</v>
      </c>
      <c r="D415" s="43">
        <v>38.376514434999997</v>
      </c>
      <c r="E415" s="43">
        <v>24.301746368</v>
      </c>
      <c r="F415" s="43">
        <f t="shared" si="23"/>
        <v>14.074768066999997</v>
      </c>
      <c r="G415" s="43">
        <f t="shared" si="24"/>
        <v>2.6443836955240871</v>
      </c>
      <c r="H415" s="40">
        <f>SQRT(((1/F415)*M$20)^2+(-(1/F415)*M$19)^2)</f>
        <v>7.4766558830931425E-4</v>
      </c>
      <c r="I415" s="16"/>
      <c r="K415" s="6"/>
      <c r="L415" s="19"/>
    </row>
    <row r="416" spans="2:14" ht="15" customHeight="1" x14ac:dyDescent="0.3">
      <c r="B416" s="43">
        <v>68.499992371000005</v>
      </c>
      <c r="C416" s="44">
        <f t="shared" si="22"/>
        <v>4109.9995422600005</v>
      </c>
      <c r="D416" s="43">
        <v>38.157733917000002</v>
      </c>
      <c r="E416" s="43">
        <v>24.155895232999999</v>
      </c>
      <c r="F416" s="43">
        <f t="shared" si="23"/>
        <v>14.001838684000003</v>
      </c>
      <c r="G416" s="43">
        <f t="shared" si="24"/>
        <v>2.6391886555630575</v>
      </c>
      <c r="H416" s="40">
        <f>SQRT(((1/F416)*M$20)^2+(-(1/F416)*M$19)^2)</f>
        <v>7.5155984757599415E-4</v>
      </c>
      <c r="I416" s="16"/>
      <c r="K416" s="6"/>
      <c r="L416" s="19"/>
    </row>
    <row r="417" spans="2:13" ht="15" customHeight="1" x14ac:dyDescent="0.3">
      <c r="B417" s="43">
        <v>68.666664123999993</v>
      </c>
      <c r="C417" s="44">
        <f t="shared" si="22"/>
        <v>4119.9998474399999</v>
      </c>
      <c r="D417" s="43">
        <v>38.230659484999997</v>
      </c>
      <c r="E417" s="43">
        <v>24.155895232999999</v>
      </c>
      <c r="F417" s="43">
        <f t="shared" si="23"/>
        <v>14.074764251999998</v>
      </c>
      <c r="G417" s="43">
        <f t="shared" si="24"/>
        <v>2.6443834244716267</v>
      </c>
      <c r="H417" s="40">
        <f>SQRT(((1/F417)*M$20)^2+(-(1/F417)*M$19)^2)</f>
        <v>7.4766579096593924E-4</v>
      </c>
      <c r="I417" s="16"/>
      <c r="K417" s="6"/>
      <c r="L417" s="19"/>
    </row>
    <row r="418" spans="2:13" ht="15" customHeight="1" x14ac:dyDescent="0.3">
      <c r="B418" s="43">
        <v>68.833328246999997</v>
      </c>
      <c r="C418" s="44">
        <f t="shared" si="22"/>
        <v>4129.9996948199996</v>
      </c>
      <c r="D418" s="43">
        <v>38.011882782000001</v>
      </c>
      <c r="E418" s="43">
        <v>24.155895232999999</v>
      </c>
      <c r="F418" s="43">
        <f t="shared" si="23"/>
        <v>13.855987549000002</v>
      </c>
      <c r="G418" s="43">
        <f t="shared" si="24"/>
        <v>2.628717453219791</v>
      </c>
      <c r="H418" s="40">
        <f>SQRT(((1/F418)*M$20)^2+(-(1/F418)*M$19)^2)</f>
        <v>7.5947092979959945E-4</v>
      </c>
      <c r="I418" s="16"/>
      <c r="K418" s="6"/>
      <c r="L418" s="19"/>
    </row>
    <row r="419" spans="2:13" ht="15" customHeight="1" x14ac:dyDescent="0.3">
      <c r="B419" s="43">
        <v>68.999992371000005</v>
      </c>
      <c r="C419" s="44">
        <f t="shared" si="22"/>
        <v>4139.9995422600005</v>
      </c>
      <c r="D419" s="43">
        <v>37.866027832</v>
      </c>
      <c r="E419" s="43">
        <v>24.155895232999999</v>
      </c>
      <c r="F419" s="43">
        <f t="shared" si="23"/>
        <v>13.710132599000001</v>
      </c>
      <c r="G419" s="43">
        <f t="shared" si="24"/>
        <v>2.618135165226942</v>
      </c>
      <c r="H419" s="40">
        <f>SQRT(((1/F419)*M$20)^2+(-(1/F419)*M$19)^2)</f>
        <v>7.6755054490853364E-4</v>
      </c>
      <c r="I419" s="16"/>
      <c r="K419" s="6"/>
      <c r="L419" s="19"/>
      <c r="M419" s="19"/>
    </row>
    <row r="420" spans="2:13" ht="15" customHeight="1" x14ac:dyDescent="0.3">
      <c r="B420" s="43">
        <v>69.166664123999993</v>
      </c>
      <c r="C420" s="44">
        <f t="shared" si="22"/>
        <v>4149.9998474399999</v>
      </c>
      <c r="D420" s="43">
        <v>37.793102263999998</v>
      </c>
      <c r="E420" s="43">
        <v>24.155895232999999</v>
      </c>
      <c r="F420" s="43">
        <f t="shared" si="23"/>
        <v>13.637207030999999</v>
      </c>
      <c r="G420" s="43">
        <f t="shared" si="24"/>
        <v>2.6128018683253185</v>
      </c>
      <c r="H420" s="40">
        <f>SQRT(((1/F420)*M$20)^2+(-(1/F420)*M$19)^2)</f>
        <v>7.7165505540902882E-4</v>
      </c>
      <c r="I420" s="16"/>
      <c r="K420" s="6"/>
      <c r="L420" s="19"/>
      <c r="M420" s="19"/>
    </row>
    <row r="421" spans="2:13" ht="15" customHeight="1" x14ac:dyDescent="0.3">
      <c r="B421" s="43">
        <v>69.333328246999997</v>
      </c>
      <c r="C421" s="44">
        <f t="shared" si="22"/>
        <v>4159.9996948199996</v>
      </c>
      <c r="D421" s="43">
        <v>37.720176696999999</v>
      </c>
      <c r="E421" s="43">
        <v>24.155895232999999</v>
      </c>
      <c r="F421" s="43">
        <f t="shared" si="23"/>
        <v>13.564281464</v>
      </c>
      <c r="G421" s="43">
        <f t="shared" si="24"/>
        <v>2.6074399748590675</v>
      </c>
      <c r="H421" s="40">
        <f>SQRT(((1/F421)*M$20)^2+(-(1/F421)*M$19)^2)</f>
        <v>7.7580369996447173E-4</v>
      </c>
      <c r="I421" s="16"/>
      <c r="K421" s="6"/>
      <c r="L421" s="19"/>
      <c r="M421" s="19"/>
    </row>
    <row r="422" spans="2:13" ht="15" customHeight="1" x14ac:dyDescent="0.3">
      <c r="B422" s="43">
        <v>69.499992371000005</v>
      </c>
      <c r="C422" s="44">
        <f t="shared" si="22"/>
        <v>4169.9995422600005</v>
      </c>
      <c r="D422" s="43">
        <v>37.647251128999997</v>
      </c>
      <c r="E422" s="43">
        <v>24.228820801000001</v>
      </c>
      <c r="F422" s="43">
        <f t="shared" si="23"/>
        <v>13.418430327999996</v>
      </c>
      <c r="G422" s="43">
        <f t="shared" si="24"/>
        <v>2.596629159575905</v>
      </c>
      <c r="H422" s="40">
        <f>SQRT(((1/F422)*M$20)^2+(-(1/F422)*M$19)^2)</f>
        <v>7.8423626980959839E-4</v>
      </c>
      <c r="I422" s="16"/>
      <c r="K422" s="6"/>
      <c r="L422" s="19"/>
      <c r="M422" s="19"/>
    </row>
    <row r="423" spans="2:13" ht="15" customHeight="1" x14ac:dyDescent="0.3">
      <c r="B423" s="43">
        <v>69.666664123999993</v>
      </c>
      <c r="C423" s="44">
        <f t="shared" si="22"/>
        <v>4179.9998474399999</v>
      </c>
      <c r="D423" s="43">
        <v>37.501396178999997</v>
      </c>
      <c r="E423" s="43">
        <v>24.155895232999999</v>
      </c>
      <c r="F423" s="43">
        <f t="shared" si="23"/>
        <v>13.345500945999998</v>
      </c>
      <c r="G423" s="43">
        <f t="shared" si="24"/>
        <v>2.5911793202561091</v>
      </c>
      <c r="H423" s="40">
        <f>SQRT(((1/F423)*M$20)^2+(-(1/F423)*M$19)^2)</f>
        <v>7.8852189885646759E-4</v>
      </c>
      <c r="I423" s="16"/>
      <c r="K423" s="6"/>
      <c r="L423" s="19"/>
      <c r="M423" s="19"/>
    </row>
    <row r="424" spans="2:13" ht="15" customHeight="1" x14ac:dyDescent="0.3">
      <c r="B424" s="43">
        <v>69.833328246999997</v>
      </c>
      <c r="C424" s="44">
        <f t="shared" si="22"/>
        <v>4189.9996948199996</v>
      </c>
      <c r="D424" s="43">
        <v>37.282619476000001</v>
      </c>
      <c r="E424" s="43">
        <v>24.155895232999999</v>
      </c>
      <c r="F424" s="43">
        <f t="shared" si="23"/>
        <v>13.126724243000002</v>
      </c>
      <c r="G424" s="43">
        <f t="shared" si="24"/>
        <v>2.5746501707445253</v>
      </c>
      <c r="H424" s="40">
        <f>SQRT(((1/F424)*M$20)^2+(-(1/F424)*M$19)^2)</f>
        <v>8.0166380829873425E-4</v>
      </c>
      <c r="I424" s="16"/>
      <c r="K424" s="6"/>
      <c r="L424" s="19"/>
      <c r="M424" s="19"/>
    </row>
    <row r="425" spans="2:13" ht="15" customHeight="1" x14ac:dyDescent="0.3">
      <c r="B425" s="43">
        <v>69.999992371000005</v>
      </c>
      <c r="C425" s="44">
        <f t="shared" si="22"/>
        <v>4199.9995422600005</v>
      </c>
      <c r="D425" s="43">
        <v>37.355545044000003</v>
      </c>
      <c r="E425" s="43">
        <v>24.155895232999999</v>
      </c>
      <c r="F425" s="43">
        <f t="shared" si="23"/>
        <v>13.199649811000004</v>
      </c>
      <c r="G425" s="43">
        <f t="shared" si="24"/>
        <v>2.5801902997707158</v>
      </c>
      <c r="H425" s="40">
        <f>SQRT(((1/F425)*M$20)^2+(-(1/F425)*M$19)^2)</f>
        <v>7.9723476742247482E-4</v>
      </c>
      <c r="I425" s="16"/>
      <c r="K425" s="6"/>
      <c r="L425" s="19"/>
      <c r="M425" s="19"/>
    </row>
    <row r="426" spans="2:13" ht="15" customHeight="1" x14ac:dyDescent="0.3">
      <c r="B426" s="43">
        <v>70.166664123999993</v>
      </c>
      <c r="C426" s="44">
        <f t="shared" si="22"/>
        <v>4209.9998474399999</v>
      </c>
      <c r="D426" s="43">
        <v>37.282619476000001</v>
      </c>
      <c r="E426" s="43">
        <v>24.374673843</v>
      </c>
      <c r="F426" s="43">
        <f t="shared" si="23"/>
        <v>12.907945633000001</v>
      </c>
      <c r="G426" s="43">
        <f t="shared" si="24"/>
        <v>2.5578430622967425</v>
      </c>
      <c r="H426" s="40">
        <f>SQRT(((1/F426)*M$20)^2+(-(1/F426)*M$19)^2)</f>
        <v>8.1525132242790113E-4</v>
      </c>
      <c r="I426" s="16"/>
      <c r="K426" s="6"/>
      <c r="L426" s="19"/>
      <c r="M426" s="19"/>
    </row>
    <row r="427" spans="2:13" ht="15" customHeight="1" x14ac:dyDescent="0.3">
      <c r="B427" s="43">
        <v>70.333328246999997</v>
      </c>
      <c r="C427" s="44">
        <f t="shared" si="22"/>
        <v>4219.9996948199996</v>
      </c>
      <c r="D427" s="43">
        <v>36.990913390999999</v>
      </c>
      <c r="E427" s="43">
        <v>24.228820801000001</v>
      </c>
      <c r="F427" s="43">
        <f t="shared" si="23"/>
        <v>12.762092589999998</v>
      </c>
      <c r="G427" s="43">
        <f t="shared" si="24"/>
        <v>2.5464792605522608</v>
      </c>
      <c r="H427" s="40">
        <f>SQRT(((1/F427)*M$20)^2+(-(1/F427)*M$19)^2)</f>
        <v>8.2456851593259778E-4</v>
      </c>
      <c r="I427" s="16"/>
      <c r="K427" s="6"/>
      <c r="L427" s="19"/>
      <c r="M427" s="19"/>
    </row>
    <row r="428" spans="2:13" ht="15" customHeight="1" x14ac:dyDescent="0.3">
      <c r="B428" s="43">
        <v>70.499992371000005</v>
      </c>
      <c r="C428" s="44">
        <f t="shared" si="22"/>
        <v>4229.9995422600005</v>
      </c>
      <c r="D428" s="43">
        <v>36.990913390999999</v>
      </c>
      <c r="E428" s="43">
        <v>24.082967757999999</v>
      </c>
      <c r="F428" s="43">
        <f t="shared" si="23"/>
        <v>12.907945633000001</v>
      </c>
      <c r="G428" s="43">
        <f t="shared" si="24"/>
        <v>2.5578430622967425</v>
      </c>
      <c r="H428" s="40">
        <f>SQRT(((1/F428)*M$20)^2+(-(1/F428)*M$19)^2)</f>
        <v>8.1525132242790113E-4</v>
      </c>
      <c r="I428" s="16"/>
      <c r="K428" s="6"/>
      <c r="L428" s="19"/>
      <c r="M428" s="19"/>
    </row>
    <row r="429" spans="2:13" ht="15" customHeight="1" x14ac:dyDescent="0.3">
      <c r="B429" s="43">
        <v>70.666664123999993</v>
      </c>
      <c r="C429" s="44">
        <f t="shared" si="22"/>
        <v>4239.9998474399999</v>
      </c>
      <c r="D429" s="43">
        <v>37.355545044000003</v>
      </c>
      <c r="E429" s="43">
        <v>24.374673843</v>
      </c>
      <c r="F429" s="43">
        <f t="shared" si="23"/>
        <v>12.980871201000003</v>
      </c>
      <c r="G429" s="43">
        <f t="shared" si="24"/>
        <v>2.5634768277446929</v>
      </c>
      <c r="H429" s="40">
        <f>SQRT(((1/F429)*M$20)^2+(-(1/F429)*M$19)^2)</f>
        <v>8.106713011927912E-4</v>
      </c>
      <c r="I429" s="16"/>
      <c r="K429" s="6"/>
      <c r="L429" s="19"/>
      <c r="M429" s="19"/>
    </row>
    <row r="430" spans="2:13" ht="15" customHeight="1" x14ac:dyDescent="0.3">
      <c r="B430" s="43">
        <v>70.833328246999997</v>
      </c>
      <c r="C430" s="44">
        <f t="shared" si="22"/>
        <v>4249.9996948199996</v>
      </c>
      <c r="D430" s="43">
        <v>37.063838959000002</v>
      </c>
      <c r="E430" s="43">
        <v>24.228820801000001</v>
      </c>
      <c r="F430" s="43">
        <f t="shared" si="23"/>
        <v>12.835018158</v>
      </c>
      <c r="G430" s="43">
        <f t="shared" si="24"/>
        <v>2.5521772290474636</v>
      </c>
      <c r="H430" s="40">
        <f>SQRT(((1/F430)*M$20)^2+(-(1/F430)*M$19)^2)</f>
        <v>8.1988351068842339E-4</v>
      </c>
      <c r="I430" s="16"/>
      <c r="K430" s="6"/>
      <c r="L430" s="19"/>
      <c r="M430" s="19"/>
    </row>
    <row r="431" spans="2:13" ht="15" customHeight="1" x14ac:dyDescent="0.3">
      <c r="B431" s="43">
        <v>70.999992371000005</v>
      </c>
      <c r="C431" s="44">
        <f t="shared" si="22"/>
        <v>4259.9995422600005</v>
      </c>
      <c r="D431" s="43">
        <v>36.699211120999998</v>
      </c>
      <c r="E431" s="43">
        <v>24.155895232999999</v>
      </c>
      <c r="F431" s="43">
        <f t="shared" si="23"/>
        <v>12.543315887999999</v>
      </c>
      <c r="G431" s="43">
        <f t="shared" si="24"/>
        <v>2.5291879251310605</v>
      </c>
      <c r="H431" s="40">
        <f>SQRT(((1/F431)*M$20)^2+(-(1/F431)*M$19)^2)</f>
        <v>8.3895038928247896E-4</v>
      </c>
      <c r="I431" s="16"/>
      <c r="K431" s="6"/>
      <c r="L431" s="19"/>
      <c r="M431" s="19"/>
    </row>
    <row r="432" spans="2:13" ht="15" customHeight="1" x14ac:dyDescent="0.3">
      <c r="B432" s="43">
        <v>71.166664123999993</v>
      </c>
      <c r="C432" s="44">
        <f t="shared" si="22"/>
        <v>4269.9998474399999</v>
      </c>
      <c r="D432" s="43">
        <v>36.917987822999997</v>
      </c>
      <c r="E432" s="43">
        <v>24.082967757999999</v>
      </c>
      <c r="F432" s="43">
        <f t="shared" si="23"/>
        <v>12.835020064999998</v>
      </c>
      <c r="G432" s="43">
        <f t="shared" si="24"/>
        <v>2.5521773776253487</v>
      </c>
      <c r="H432" s="40">
        <f>SQRT(((1/F432)*M$20)^2+(-(1/F432)*M$19)^2)</f>
        <v>8.1988338887187425E-4</v>
      </c>
      <c r="I432" s="16"/>
      <c r="K432" s="6"/>
      <c r="L432" s="19"/>
      <c r="M432" s="19"/>
    </row>
    <row r="433" spans="2:13" ht="15" customHeight="1" x14ac:dyDescent="0.3">
      <c r="B433" s="43">
        <v>71.333328246999997</v>
      </c>
      <c r="C433" s="44">
        <f t="shared" si="22"/>
        <v>4279.9996948199996</v>
      </c>
      <c r="D433" s="43">
        <v>36.699211120999998</v>
      </c>
      <c r="E433" s="43">
        <v>24.010042191</v>
      </c>
      <c r="F433" s="43">
        <f t="shared" si="23"/>
        <v>12.689168929999997</v>
      </c>
      <c r="G433" s="43">
        <f t="shared" si="24"/>
        <v>2.5407487894319982</v>
      </c>
      <c r="H433" s="40">
        <f>SQRT(((1/F433)*M$20)^2+(-(1/F433)*M$19)^2)</f>
        <v>8.2930724661183191E-4</v>
      </c>
      <c r="I433" s="16"/>
      <c r="K433" s="6"/>
      <c r="L433" s="19"/>
      <c r="M433" s="19"/>
    </row>
    <row r="434" spans="2:13" ht="15" customHeight="1" x14ac:dyDescent="0.3">
      <c r="B434" s="43">
        <v>71.499992371000005</v>
      </c>
      <c r="C434" s="44">
        <f t="shared" si="22"/>
        <v>4289.9995422600005</v>
      </c>
      <c r="D434" s="43">
        <v>36.626281738000003</v>
      </c>
      <c r="E434" s="43">
        <v>24.155895232999999</v>
      </c>
      <c r="F434" s="43">
        <f t="shared" si="23"/>
        <v>12.470386505000004</v>
      </c>
      <c r="G434" s="43">
        <f t="shared" si="24"/>
        <v>2.5233567539991069</v>
      </c>
      <c r="H434" s="40">
        <f>SQRT(((1/F434)*M$20)^2+(-(1/F434)*M$19)^2)</f>
        <v>8.4385674356696281E-4</v>
      </c>
      <c r="I434" s="16"/>
      <c r="K434" s="6"/>
      <c r="L434" s="19"/>
      <c r="M434" s="19"/>
    </row>
    <row r="435" spans="2:13" ht="15" customHeight="1" x14ac:dyDescent="0.3">
      <c r="B435" s="43">
        <v>71.666664123999993</v>
      </c>
      <c r="C435" s="44">
        <f t="shared" si="22"/>
        <v>4299.9998474399999</v>
      </c>
      <c r="D435" s="43">
        <v>36.626281738000003</v>
      </c>
      <c r="E435" s="43">
        <v>24.010042191</v>
      </c>
      <c r="F435" s="43">
        <f t="shared" si="23"/>
        <v>12.616239547000003</v>
      </c>
      <c r="G435" s="43">
        <f t="shared" si="24"/>
        <v>2.5349848370359611</v>
      </c>
      <c r="H435" s="40">
        <f>SQRT(((1/F435)*M$20)^2+(-(1/F435)*M$19)^2)</f>
        <v>8.341011367078078E-4</v>
      </c>
      <c r="I435" s="16"/>
      <c r="K435" s="6"/>
      <c r="L435" s="19"/>
      <c r="M435" s="19"/>
    </row>
    <row r="436" spans="2:13" ht="15" customHeight="1" x14ac:dyDescent="0.3">
      <c r="B436" s="43">
        <v>71.833328246999997</v>
      </c>
      <c r="C436" s="44">
        <f t="shared" si="22"/>
        <v>4309.9996948199996</v>
      </c>
      <c r="D436" s="43">
        <v>36.407505035</v>
      </c>
      <c r="E436" s="43">
        <v>24.155895232999999</v>
      </c>
      <c r="F436" s="43">
        <f t="shared" si="23"/>
        <v>12.251609802000001</v>
      </c>
      <c r="G436" s="43">
        <f t="shared" si="24"/>
        <v>2.5056573407650453</v>
      </c>
      <c r="H436" s="40">
        <f>SQRT(((1/F436)*M$20)^2+(-(1/F436)*M$19)^2)</f>
        <v>8.5892547323967593E-4</v>
      </c>
      <c r="I436" s="16"/>
      <c r="K436" s="6"/>
      <c r="L436" s="19"/>
      <c r="M436" s="19"/>
    </row>
    <row r="437" spans="2:13" ht="15" customHeight="1" x14ac:dyDescent="0.3">
      <c r="B437" s="43">
        <v>71.999992371000005</v>
      </c>
      <c r="C437" s="44">
        <f t="shared" si="22"/>
        <v>4319.9995422600005</v>
      </c>
      <c r="D437" s="43">
        <v>36.407505035</v>
      </c>
      <c r="E437" s="43">
        <v>24.155895232999999</v>
      </c>
      <c r="F437" s="43">
        <f t="shared" si="23"/>
        <v>12.251609802000001</v>
      </c>
      <c r="G437" s="43">
        <f t="shared" si="24"/>
        <v>2.5056573407650453</v>
      </c>
      <c r="H437" s="40">
        <f>SQRT(((1/F437)*M$20)^2+(-(1/F437)*M$19)^2)</f>
        <v>8.5892547323967593E-4</v>
      </c>
      <c r="I437" s="16"/>
      <c r="K437" s="6"/>
      <c r="L437" s="19"/>
      <c r="M437" s="19"/>
    </row>
    <row r="438" spans="2:13" ht="15" customHeight="1" x14ac:dyDescent="0.3">
      <c r="B438" s="43">
        <v>72.166664123999993</v>
      </c>
      <c r="C438" s="44">
        <f t="shared" si="22"/>
        <v>4329.9998474399999</v>
      </c>
      <c r="D438" s="43">
        <v>36.261650084999999</v>
      </c>
      <c r="E438" s="43">
        <v>24.228820801000001</v>
      </c>
      <c r="F438" s="43">
        <f t="shared" si="23"/>
        <v>12.032829283999998</v>
      </c>
      <c r="G438" s="43">
        <f t="shared" si="24"/>
        <v>2.4876386880371761</v>
      </c>
      <c r="H438" s="40">
        <f>SQRT(((1/F438)*M$20)^2+(-(1/F438)*M$19)^2)</f>
        <v>8.7454242878051811E-4</v>
      </c>
      <c r="I438" s="16"/>
      <c r="K438" s="6"/>
      <c r="L438" s="19"/>
      <c r="M438" s="19"/>
    </row>
    <row r="439" spans="2:13" ht="15" customHeight="1" x14ac:dyDescent="0.3">
      <c r="B439" s="43">
        <v>72.333328246999997</v>
      </c>
      <c r="C439" s="44">
        <f t="shared" si="22"/>
        <v>4339.9996948199996</v>
      </c>
      <c r="D439" s="43">
        <v>36.188724518000001</v>
      </c>
      <c r="E439" s="43">
        <v>24.228820801000001</v>
      </c>
      <c r="F439" s="43">
        <f t="shared" si="23"/>
        <v>11.959903717</v>
      </c>
      <c r="G439" s="43">
        <f t="shared" si="24"/>
        <v>2.4815596980720205</v>
      </c>
      <c r="H439" s="40">
        <f>SQRT(((1/F439)*M$20)^2+(-(1/F439)*M$19)^2)</f>
        <v>8.7987495519490082E-4</v>
      </c>
      <c r="I439" s="16"/>
      <c r="K439" s="6"/>
      <c r="L439" s="19"/>
      <c r="M439" s="19"/>
    </row>
    <row r="440" spans="2:13" ht="15" customHeight="1" x14ac:dyDescent="0.3">
      <c r="B440" s="43">
        <v>72.499992371000005</v>
      </c>
      <c r="C440" s="44">
        <f t="shared" si="22"/>
        <v>4349.9995422600005</v>
      </c>
      <c r="D440" s="43">
        <v>37.574325561999999</v>
      </c>
      <c r="E440" s="43">
        <v>24.374673843</v>
      </c>
      <c r="F440" s="43">
        <f t="shared" si="23"/>
        <v>13.199651718999998</v>
      </c>
      <c r="G440" s="43">
        <f t="shared" si="24"/>
        <v>2.5801904443199946</v>
      </c>
      <c r="H440" s="40">
        <f>SQRT(((1/F440)*M$20)^2+(-(1/F440)*M$19)^2)</f>
        <v>7.972346521827727E-4</v>
      </c>
      <c r="I440" s="16"/>
      <c r="K440" s="6"/>
      <c r="L440" s="19"/>
      <c r="M440" s="19"/>
    </row>
    <row r="441" spans="2:13" ht="15" customHeight="1" x14ac:dyDescent="0.3">
      <c r="B441" s="43">
        <v>72.666664123999993</v>
      </c>
      <c r="C441" s="44">
        <f t="shared" si="22"/>
        <v>4359.9998474399999</v>
      </c>
      <c r="D441" s="43">
        <v>35.969947814999998</v>
      </c>
      <c r="E441" s="43">
        <v>24.228820801000001</v>
      </c>
      <c r="F441" s="43">
        <f t="shared" si="23"/>
        <v>11.741127013999996</v>
      </c>
      <c r="G441" s="43">
        <f t="shared" si="24"/>
        <v>2.4630978075778067</v>
      </c>
      <c r="H441" s="40">
        <f>SQRT(((1/F441)*M$20)^2+(-(1/F441)*M$19)^2)</f>
        <v>8.9626998622729524E-4</v>
      </c>
      <c r="I441" s="16"/>
      <c r="K441" s="6"/>
      <c r="L441" s="19"/>
      <c r="M441" s="19"/>
    </row>
    <row r="442" spans="2:13" ht="15" customHeight="1" x14ac:dyDescent="0.3">
      <c r="B442" s="43">
        <v>72.833328246999997</v>
      </c>
      <c r="C442" s="44">
        <f t="shared" si="22"/>
        <v>4369.9996948199996</v>
      </c>
      <c r="D442" s="43">
        <v>35.969947814999998</v>
      </c>
      <c r="E442" s="43">
        <v>24.155895232999999</v>
      </c>
      <c r="F442" s="43">
        <f t="shared" si="23"/>
        <v>11.814052581999999</v>
      </c>
      <c r="G442" s="43">
        <f t="shared" si="24"/>
        <v>2.469289719696198</v>
      </c>
      <c r="H442" s="40">
        <f>SQRT(((1/F442)*M$20)^2+(-(1/F442)*M$19)^2)</f>
        <v>8.9073750722626539E-4</v>
      </c>
      <c r="I442" s="16"/>
      <c r="K442" s="6"/>
      <c r="L442" s="19"/>
      <c r="M442" s="19"/>
    </row>
    <row r="443" spans="2:13" ht="15" customHeight="1" x14ac:dyDescent="0.3">
      <c r="B443" s="43">
        <v>72.999992371000005</v>
      </c>
      <c r="C443" s="44">
        <f t="shared" si="22"/>
        <v>4379.9995422600005</v>
      </c>
      <c r="D443" s="43">
        <v>35.969947814999998</v>
      </c>
      <c r="E443" s="43">
        <v>24.155895232999999</v>
      </c>
      <c r="F443" s="43">
        <f t="shared" si="23"/>
        <v>11.814052581999999</v>
      </c>
      <c r="G443" s="43">
        <f t="shared" si="24"/>
        <v>2.469289719696198</v>
      </c>
      <c r="H443" s="40">
        <f>SQRT(((1/F443)*M$20)^2+(-(1/F443)*M$19)^2)</f>
        <v>8.9073750722626539E-4</v>
      </c>
      <c r="I443" s="16"/>
      <c r="K443" s="6"/>
      <c r="L443" s="19"/>
      <c r="M443" s="19"/>
    </row>
    <row r="444" spans="2:13" ht="15" customHeight="1" x14ac:dyDescent="0.3">
      <c r="B444" s="43">
        <v>73.166664123999993</v>
      </c>
      <c r="C444" s="44">
        <f t="shared" si="22"/>
        <v>4389.9998474399999</v>
      </c>
      <c r="D444" s="43">
        <v>35.897022247000002</v>
      </c>
      <c r="E444" s="43">
        <v>24.228820801000001</v>
      </c>
      <c r="F444" s="43">
        <f t="shared" si="23"/>
        <v>11.668201446000001</v>
      </c>
      <c r="G444" s="43">
        <f t="shared" si="24"/>
        <v>2.4568673166833168</v>
      </c>
      <c r="H444" s="40">
        <f>SQRT(((1/F444)*M$20)^2+(-(1/F444)*M$19)^2)</f>
        <v>9.0187162056052663E-4</v>
      </c>
      <c r="I444" s="16"/>
      <c r="K444" s="6"/>
      <c r="L444" s="19"/>
      <c r="M444" s="19"/>
    </row>
    <row r="445" spans="2:13" ht="15" customHeight="1" x14ac:dyDescent="0.3">
      <c r="B445" s="43">
        <v>73.333328246999997</v>
      </c>
      <c r="C445" s="44">
        <f t="shared" si="22"/>
        <v>4399.9996948199996</v>
      </c>
      <c r="D445" s="43">
        <v>36.115798949999999</v>
      </c>
      <c r="E445" s="43">
        <v>24.301746368</v>
      </c>
      <c r="F445" s="43">
        <f t="shared" si="23"/>
        <v>11.814052581999999</v>
      </c>
      <c r="G445" s="43">
        <f t="shared" si="24"/>
        <v>2.469289719696198</v>
      </c>
      <c r="H445" s="40">
        <f>SQRT(((1/F445)*M$20)^2+(-(1/F445)*M$19)^2)</f>
        <v>8.9073750722626539E-4</v>
      </c>
      <c r="I445" s="16"/>
      <c r="K445" s="6"/>
      <c r="L445" s="19"/>
      <c r="M445" s="19"/>
    </row>
    <row r="446" spans="2:13" ht="15" customHeight="1" x14ac:dyDescent="0.3">
      <c r="B446" s="43">
        <v>73.499992371000005</v>
      </c>
      <c r="C446" s="44">
        <f t="shared" si="22"/>
        <v>4409.9995422600005</v>
      </c>
      <c r="D446" s="43">
        <v>35.824092864999997</v>
      </c>
      <c r="E446" s="43">
        <v>24.447599410999999</v>
      </c>
      <c r="F446" s="43">
        <f t="shared" si="23"/>
        <v>11.376493453999998</v>
      </c>
      <c r="G446" s="43">
        <f t="shared" si="24"/>
        <v>2.4315492488782278</v>
      </c>
      <c r="H446" s="40">
        <f>SQRT(((1/F446)*M$20)^2+(-(1/F446)*M$19)^2)</f>
        <v>9.2499677424160223E-4</v>
      </c>
      <c r="I446" s="16"/>
      <c r="K446" s="6"/>
      <c r="L446" s="19"/>
      <c r="M446" s="19"/>
    </row>
    <row r="447" spans="2:13" ht="15" customHeight="1" x14ac:dyDescent="0.3">
      <c r="B447" s="43">
        <v>73.666664123999993</v>
      </c>
      <c r="C447" s="44">
        <f t="shared" si="22"/>
        <v>4419.9998474399999</v>
      </c>
      <c r="D447" s="43">
        <v>35.678241730000003</v>
      </c>
      <c r="E447" s="43">
        <v>24.228820801000001</v>
      </c>
      <c r="F447" s="43">
        <f t="shared" si="23"/>
        <v>11.449420929000002</v>
      </c>
      <c r="G447" s="43">
        <f t="shared" si="24"/>
        <v>2.4379391548348837</v>
      </c>
      <c r="H447" s="40">
        <f>SQRT(((1/F447)*M$20)^2+(-(1/F447)*M$19)^2)</f>
        <v>9.1910497590988688E-4</v>
      </c>
      <c r="I447" s="16"/>
      <c r="K447" s="6"/>
      <c r="L447" s="19"/>
      <c r="M447" s="19"/>
    </row>
    <row r="448" spans="2:13" ht="15" customHeight="1" x14ac:dyDescent="0.3">
      <c r="B448" s="43">
        <v>73.833328246999997</v>
      </c>
      <c r="C448" s="44">
        <f t="shared" si="22"/>
        <v>4429.9996948199996</v>
      </c>
      <c r="D448" s="43">
        <v>35.605316162000001</v>
      </c>
      <c r="E448" s="43">
        <v>24.082967757999999</v>
      </c>
      <c r="F448" s="43">
        <f t="shared" si="23"/>
        <v>11.522348404000002</v>
      </c>
      <c r="G448" s="43">
        <f t="shared" si="24"/>
        <v>2.4442884890061261</v>
      </c>
      <c r="H448" s="40">
        <f>SQRT(((1/F448)*M$20)^2+(-(1/F448)*M$19)^2)</f>
        <v>9.1328775855081324E-4</v>
      </c>
      <c r="I448" s="16"/>
      <c r="K448" s="6"/>
      <c r="L448" s="19"/>
      <c r="M448" s="19"/>
    </row>
    <row r="449" spans="2:13" ht="15" customHeight="1" x14ac:dyDescent="0.3">
      <c r="B449" s="43">
        <v>73.999992371000005</v>
      </c>
      <c r="C449" s="44">
        <f t="shared" si="22"/>
        <v>4439.9995422600005</v>
      </c>
      <c r="D449" s="43">
        <v>35.824092864999997</v>
      </c>
      <c r="E449" s="43">
        <v>24.593452454000001</v>
      </c>
      <c r="F449" s="43">
        <f t="shared" si="23"/>
        <v>11.230640410999996</v>
      </c>
      <c r="G449" s="43">
        <f t="shared" si="24"/>
        <v>2.4186457939275909</v>
      </c>
      <c r="H449" s="40">
        <f>SQRT(((1/F449)*M$20)^2+(-(1/F449)*M$19)^2)</f>
        <v>9.370097663196123E-4</v>
      </c>
      <c r="I449" s="16"/>
      <c r="K449" s="6"/>
      <c r="L449" s="19"/>
      <c r="M449" s="19"/>
    </row>
    <row r="450" spans="2:13" ht="15" customHeight="1" x14ac:dyDescent="0.3">
      <c r="B450" s="43">
        <v>74.166664123999993</v>
      </c>
      <c r="C450" s="44">
        <f t="shared" si="22"/>
        <v>4449.9998474399999</v>
      </c>
      <c r="D450" s="43">
        <v>35.313610077</v>
      </c>
      <c r="E450" s="43">
        <v>24.155895232999999</v>
      </c>
      <c r="F450" s="43">
        <f t="shared" si="23"/>
        <v>11.157714844000001</v>
      </c>
      <c r="G450" s="43">
        <f t="shared" si="24"/>
        <v>2.4121311729039054</v>
      </c>
      <c r="H450" s="40">
        <f>SQRT(((1/F450)*M$20)^2+(-(1/F450)*M$19)^2)</f>
        <v>9.4313395657261352E-4</v>
      </c>
      <c r="I450" s="16"/>
      <c r="K450" s="6"/>
      <c r="L450" s="19"/>
      <c r="M450" s="19"/>
    </row>
    <row r="451" spans="2:13" ht="15" customHeight="1" x14ac:dyDescent="0.3">
      <c r="B451" s="43">
        <v>74.333328246999997</v>
      </c>
      <c r="C451" s="44">
        <f t="shared" si="22"/>
        <v>4459.9996948199996</v>
      </c>
      <c r="D451" s="43">
        <v>35.313610077</v>
      </c>
      <c r="E451" s="43">
        <v>24.228820801000001</v>
      </c>
      <c r="F451" s="43">
        <f t="shared" si="23"/>
        <v>11.084789275999999</v>
      </c>
      <c r="G451" s="43">
        <f t="shared" si="24"/>
        <v>2.4055738330544778</v>
      </c>
      <c r="H451" s="40">
        <f>SQRT(((1/F451)*M$20)^2+(-(1/F451)*M$19)^2)</f>
        <v>9.4933872761251612E-4</v>
      </c>
      <c r="I451" s="16"/>
      <c r="K451" s="6"/>
      <c r="L451" s="19"/>
      <c r="M451" s="19"/>
    </row>
    <row r="452" spans="2:13" ht="15" customHeight="1" x14ac:dyDescent="0.3">
      <c r="B452" s="43">
        <v>74.499992371000005</v>
      </c>
      <c r="C452" s="44">
        <f t="shared" si="22"/>
        <v>4469.9995422600005</v>
      </c>
      <c r="D452" s="43">
        <v>35.386535645000002</v>
      </c>
      <c r="E452" s="43">
        <v>24.155895232999999</v>
      </c>
      <c r="F452" s="43">
        <f t="shared" si="23"/>
        <v>11.230640412000003</v>
      </c>
      <c r="G452" s="43">
        <f t="shared" si="24"/>
        <v>2.4186457940166335</v>
      </c>
      <c r="H452" s="40">
        <f>SQRT(((1/F452)*M$20)^2+(-(1/F452)*M$19)^2)</f>
        <v>9.370097662361785E-4</v>
      </c>
      <c r="I452" s="16"/>
      <c r="K452" s="6"/>
      <c r="L452" s="19"/>
      <c r="M452" s="19"/>
    </row>
    <row r="453" spans="2:13" ht="15" customHeight="1" x14ac:dyDescent="0.3">
      <c r="B453" s="43">
        <v>74.666664123999993</v>
      </c>
      <c r="C453" s="44">
        <f t="shared" si="22"/>
        <v>4479.9998474399999</v>
      </c>
      <c r="D453" s="43">
        <v>35.167758941999999</v>
      </c>
      <c r="E453" s="43">
        <v>24.010042191</v>
      </c>
      <c r="F453" s="43">
        <f t="shared" si="23"/>
        <v>11.157716750999999</v>
      </c>
      <c r="G453" s="43">
        <f t="shared" si="24"/>
        <v>2.4121313438170238</v>
      </c>
      <c r="H453" s="40">
        <f>SQRT(((1/F453)*M$20)^2+(-(1/F453)*M$19)^2)</f>
        <v>9.4313379537866199E-4</v>
      </c>
      <c r="I453" s="16"/>
      <c r="K453" s="6"/>
      <c r="L453" s="19"/>
      <c r="M453" s="19"/>
    </row>
    <row r="454" spans="2:13" ht="15" customHeight="1" x14ac:dyDescent="0.3">
      <c r="B454" s="43">
        <v>74.833328246999997</v>
      </c>
      <c r="C454" s="44">
        <f t="shared" ref="C454:C517" si="25">B454 * 60</f>
        <v>4489.9996948199996</v>
      </c>
      <c r="D454" s="43">
        <v>35.167758941999999</v>
      </c>
      <c r="E454" s="43">
        <v>24.155895232999999</v>
      </c>
      <c r="F454" s="43">
        <f t="shared" ref="F454:F517" si="26">D454-E454</f>
        <v>11.011863709</v>
      </c>
      <c r="G454" s="43">
        <f t="shared" ref="G454:G517" si="27">LN(F454)</f>
        <v>2.3989732106145949</v>
      </c>
      <c r="H454" s="40">
        <f>SQRT(((1/F454)*M$20)^2+(-(1/F454)*M$19)^2)</f>
        <v>9.5562568019526718E-4</v>
      </c>
      <c r="I454" s="16"/>
      <c r="K454" s="6"/>
      <c r="L454" s="19"/>
      <c r="M454" s="19"/>
    </row>
    <row r="455" spans="2:13" ht="15" customHeight="1" x14ac:dyDescent="0.3">
      <c r="B455" s="43">
        <v>74.999992371000005</v>
      </c>
      <c r="C455" s="44">
        <f t="shared" si="25"/>
        <v>4499.9995422600005</v>
      </c>
      <c r="D455" s="43">
        <v>35.094833373999997</v>
      </c>
      <c r="E455" s="43">
        <v>24.228820801000001</v>
      </c>
      <c r="F455" s="43">
        <f t="shared" si="26"/>
        <v>10.866012572999995</v>
      </c>
      <c r="G455" s="43">
        <f t="shared" si="27"/>
        <v>2.3856398052241889</v>
      </c>
      <c r="H455" s="40">
        <f>SQRT(((1/F455)*M$20)^2+(-(1/F455)*M$19)^2)</f>
        <v>9.6845274901291112E-4</v>
      </c>
      <c r="I455" s="16"/>
      <c r="K455" s="6"/>
      <c r="L455" s="19"/>
      <c r="M455" s="19"/>
    </row>
    <row r="456" spans="2:13" ht="15" customHeight="1" x14ac:dyDescent="0.3">
      <c r="B456" s="43">
        <v>75.166664123999993</v>
      </c>
      <c r="C456" s="44">
        <f t="shared" si="25"/>
        <v>4509.9998474399999</v>
      </c>
      <c r="D456" s="43">
        <v>34.948978424000003</v>
      </c>
      <c r="E456" s="43">
        <v>24.155895232999999</v>
      </c>
      <c r="F456" s="43">
        <f t="shared" si="26"/>
        <v>10.793083191000004</v>
      </c>
      <c r="G456" s="43">
        <f t="shared" si="27"/>
        <v>2.3789054836797137</v>
      </c>
      <c r="H456" s="40">
        <f>SQRT(((1/F456)*M$20)^2+(-(1/F456)*M$19)^2)</f>
        <v>9.749966307964408E-4</v>
      </c>
      <c r="I456" s="16"/>
      <c r="K456" s="6"/>
      <c r="L456" s="19"/>
      <c r="M456" s="19"/>
    </row>
    <row r="457" spans="2:13" ht="15" customHeight="1" x14ac:dyDescent="0.3">
      <c r="B457" s="43">
        <v>75.333328246999997</v>
      </c>
      <c r="C457" s="44">
        <f t="shared" si="25"/>
        <v>4519.9996948199996</v>
      </c>
      <c r="D457" s="43">
        <v>35.313610077</v>
      </c>
      <c r="E457" s="43">
        <v>24.082967757999999</v>
      </c>
      <c r="F457" s="43">
        <f t="shared" si="26"/>
        <v>11.230642319000001</v>
      </c>
      <c r="G457" s="43">
        <f t="shared" si="27"/>
        <v>2.4186459638199365</v>
      </c>
      <c r="H457" s="40">
        <f>SQRT(((1/F457)*M$20)^2+(-(1/F457)*M$19)^2)</f>
        <v>9.3700960712883878E-4</v>
      </c>
      <c r="I457" s="16"/>
      <c r="K457" s="6"/>
      <c r="L457" s="19"/>
      <c r="M457" s="19"/>
    </row>
    <row r="458" spans="2:13" ht="15" customHeight="1" x14ac:dyDescent="0.3">
      <c r="B458" s="43">
        <v>75.499992371000005</v>
      </c>
      <c r="C458" s="44">
        <f t="shared" si="25"/>
        <v>4529.9995422600005</v>
      </c>
      <c r="D458" s="43">
        <v>34.803127289000003</v>
      </c>
      <c r="E458" s="43">
        <v>24.082967757999999</v>
      </c>
      <c r="F458" s="43">
        <f t="shared" si="26"/>
        <v>10.720159531000004</v>
      </c>
      <c r="G458" s="43">
        <f t="shared" si="27"/>
        <v>2.3721260371550605</v>
      </c>
      <c r="H458" s="40">
        <f>SQRT(((1/F458)*M$20)^2+(-(1/F458)*M$19)^2)</f>
        <v>9.8162902489465744E-4</v>
      </c>
      <c r="I458" s="16"/>
      <c r="K458" s="6"/>
      <c r="L458" s="19"/>
      <c r="M458" s="19"/>
    </row>
    <row r="459" spans="2:13" ht="15" customHeight="1" x14ac:dyDescent="0.3">
      <c r="B459" s="43">
        <v>75.666664123999993</v>
      </c>
      <c r="C459" s="44">
        <f t="shared" si="25"/>
        <v>4539.9998474399999</v>
      </c>
      <c r="D459" s="43">
        <v>34.730201721</v>
      </c>
      <c r="E459" s="43">
        <v>24.155895232999999</v>
      </c>
      <c r="F459" s="43">
        <f t="shared" si="26"/>
        <v>10.574306488000001</v>
      </c>
      <c r="G459" s="43">
        <f t="shared" si="27"/>
        <v>2.3584271424508887</v>
      </c>
      <c r="H459" s="40">
        <f>SQRT(((1/F459)*M$20)^2+(-(1/F459)*M$19)^2)</f>
        <v>9.9516878568563574E-4</v>
      </c>
      <c r="I459" s="16"/>
      <c r="K459" s="6"/>
      <c r="L459" s="19"/>
      <c r="M459" s="19"/>
    </row>
    <row r="460" spans="2:13" ht="15" customHeight="1" x14ac:dyDescent="0.3">
      <c r="B460" s="43">
        <v>75.833328246999997</v>
      </c>
      <c r="C460" s="44">
        <f t="shared" si="25"/>
        <v>4549.9996948199996</v>
      </c>
      <c r="D460" s="43">
        <v>34.730201721</v>
      </c>
      <c r="E460" s="43">
        <v>24.082967757999999</v>
      </c>
      <c r="F460" s="43">
        <f t="shared" si="26"/>
        <v>10.647233963000001</v>
      </c>
      <c r="G460" s="43">
        <f t="shared" si="27"/>
        <v>2.365300136637853</v>
      </c>
      <c r="H460" s="40">
        <f>SQRT(((1/F460)*M$20)^2+(-(1/F460)*M$19)^2)</f>
        <v>9.8835244756523082E-4</v>
      </c>
      <c r="I460" s="16"/>
      <c r="K460" s="6"/>
      <c r="L460" s="19"/>
      <c r="M460" s="19"/>
    </row>
    <row r="461" spans="2:13" ht="15" customHeight="1" x14ac:dyDescent="0.3">
      <c r="B461" s="43">
        <v>75.999992371000005</v>
      </c>
      <c r="C461" s="44">
        <f t="shared" si="25"/>
        <v>4559.9995422600005</v>
      </c>
      <c r="D461" s="43">
        <v>34.730201721</v>
      </c>
      <c r="E461" s="43">
        <v>24.228820801000001</v>
      </c>
      <c r="F461" s="43">
        <f t="shared" si="26"/>
        <v>10.501380919999999</v>
      </c>
      <c r="G461" s="43">
        <f t="shared" si="27"/>
        <v>2.3515067647064578</v>
      </c>
      <c r="H461" s="40">
        <f>SQRT(((1/F461)*M$20)^2+(-(1/F461)*M$19)^2)</f>
        <v>1.0020796147951466E-3</v>
      </c>
      <c r="I461" s="16"/>
      <c r="K461" s="6"/>
      <c r="L461" s="19"/>
      <c r="M461" s="19"/>
    </row>
    <row r="462" spans="2:13" ht="15" customHeight="1" x14ac:dyDescent="0.3">
      <c r="B462" s="43">
        <v>76.166664123999993</v>
      </c>
      <c r="C462" s="44">
        <f t="shared" si="25"/>
        <v>4569.9998474399999</v>
      </c>
      <c r="D462" s="43">
        <v>34.584346771</v>
      </c>
      <c r="E462" s="43">
        <v>24.155895232999999</v>
      </c>
      <c r="F462" s="43">
        <f t="shared" si="26"/>
        <v>10.428451538000001</v>
      </c>
      <c r="G462" s="43">
        <f t="shared" si="27"/>
        <v>2.34453779567083</v>
      </c>
      <c r="H462" s="40">
        <f>SQRT(((1/F462)*M$20)^2+(-(1/F462)*M$19)^2)</f>
        <v>1.0090874669921395E-3</v>
      </c>
      <c r="I462" s="16"/>
      <c r="K462" s="6"/>
      <c r="L462" s="19"/>
      <c r="M462" s="19"/>
    </row>
    <row r="463" spans="2:13" ht="15" customHeight="1" x14ac:dyDescent="0.3">
      <c r="B463" s="43">
        <v>76.333328246999997</v>
      </c>
      <c r="C463" s="44">
        <f t="shared" si="25"/>
        <v>4579.9996948199996</v>
      </c>
      <c r="D463" s="43">
        <v>34.438495635999999</v>
      </c>
      <c r="E463" s="43">
        <v>24.447599410999999</v>
      </c>
      <c r="F463" s="43">
        <f t="shared" si="26"/>
        <v>9.9908962250000002</v>
      </c>
      <c r="G463" s="43">
        <f t="shared" si="27"/>
        <v>2.3016743008487746</v>
      </c>
      <c r="H463" s="40">
        <f>SQRT(((1/F463)*M$20)^2+(-(1/F463)*M$19)^2)</f>
        <v>1.0532808579072897E-3</v>
      </c>
      <c r="I463" s="16"/>
      <c r="K463" s="6"/>
      <c r="L463" s="19"/>
      <c r="M463" s="19"/>
    </row>
    <row r="464" spans="2:13" ht="15" customHeight="1" x14ac:dyDescent="0.3">
      <c r="B464" s="43">
        <v>76.499992371000005</v>
      </c>
      <c r="C464" s="44">
        <f t="shared" si="25"/>
        <v>4589.9995422600005</v>
      </c>
      <c r="D464" s="43">
        <v>34.438495635999999</v>
      </c>
      <c r="E464" s="43">
        <v>24.447599410999999</v>
      </c>
      <c r="F464" s="43">
        <f t="shared" si="26"/>
        <v>9.9908962250000002</v>
      </c>
      <c r="G464" s="43">
        <f t="shared" si="27"/>
        <v>2.3016743008487746</v>
      </c>
      <c r="H464" s="40">
        <f>SQRT(((1/F464)*M$20)^2+(-(1/F464)*M$19)^2)</f>
        <v>1.0532808579072897E-3</v>
      </c>
      <c r="I464" s="16"/>
      <c r="K464" s="6"/>
      <c r="L464" s="19"/>
      <c r="M464" s="19"/>
    </row>
    <row r="465" spans="2:13" ht="15" customHeight="1" x14ac:dyDescent="0.3">
      <c r="B465" s="43">
        <v>76.666664123999993</v>
      </c>
      <c r="C465" s="44">
        <f t="shared" si="25"/>
        <v>4599.9998474399999</v>
      </c>
      <c r="D465" s="43">
        <v>34.292644500999998</v>
      </c>
      <c r="E465" s="43">
        <v>23.35370636</v>
      </c>
      <c r="F465" s="43">
        <f t="shared" si="26"/>
        <v>10.938938140999998</v>
      </c>
      <c r="G465" s="43">
        <f t="shared" si="27"/>
        <v>2.3923287302171943</v>
      </c>
      <c r="H465" s="40">
        <f>SQRT(((1/F465)*M$20)^2+(-(1/F465)*M$19)^2)</f>
        <v>9.6199645811039468E-4</v>
      </c>
      <c r="I465" s="16"/>
      <c r="K465" s="6"/>
      <c r="L465" s="19"/>
      <c r="M465" s="19"/>
    </row>
    <row r="466" spans="2:13" ht="15" customHeight="1" x14ac:dyDescent="0.3">
      <c r="B466" s="43">
        <v>76.833328246999997</v>
      </c>
      <c r="C466" s="44">
        <f t="shared" si="25"/>
        <v>4609.9996948199996</v>
      </c>
      <c r="D466" s="43">
        <v>34.292644500999998</v>
      </c>
      <c r="E466" s="43">
        <v>24.155895232999999</v>
      </c>
      <c r="F466" s="43">
        <f t="shared" si="26"/>
        <v>10.136749267999999</v>
      </c>
      <c r="G466" s="43">
        <f t="shared" si="27"/>
        <v>2.3161673617548155</v>
      </c>
      <c r="H466" s="40">
        <f>SQRT(((1/F466)*M$20)^2+(-(1/F466)*M$19)^2)</f>
        <v>1.0381256820024864E-3</v>
      </c>
      <c r="I466" s="16"/>
      <c r="K466" s="6"/>
      <c r="L466" s="19"/>
      <c r="M466" s="19"/>
    </row>
    <row r="467" spans="2:13" ht="15" customHeight="1" x14ac:dyDescent="0.3">
      <c r="B467" s="43">
        <v>76.999992371000005</v>
      </c>
      <c r="C467" s="44">
        <f t="shared" si="25"/>
        <v>4619.9995422600005</v>
      </c>
      <c r="D467" s="43">
        <v>34.292644500999998</v>
      </c>
      <c r="E467" s="43">
        <v>24.155895232999999</v>
      </c>
      <c r="F467" s="43">
        <f t="shared" si="26"/>
        <v>10.136749267999999</v>
      </c>
      <c r="G467" s="43">
        <f t="shared" si="27"/>
        <v>2.3161673617548155</v>
      </c>
      <c r="H467" s="40">
        <f>SQRT(((1/F467)*M$20)^2+(-(1/F467)*M$19)^2)</f>
        <v>1.0381256820024864E-3</v>
      </c>
      <c r="I467" s="16"/>
      <c r="K467" s="6"/>
      <c r="L467" s="19"/>
      <c r="M467" s="19"/>
    </row>
    <row r="468" spans="2:13" ht="15" customHeight="1" x14ac:dyDescent="0.3">
      <c r="B468" s="43">
        <v>77.166664123999993</v>
      </c>
      <c r="C468" s="44">
        <f t="shared" si="25"/>
        <v>4629.9998474399999</v>
      </c>
      <c r="D468" s="43">
        <v>34.219715118000003</v>
      </c>
      <c r="E468" s="43">
        <v>24.301746368</v>
      </c>
      <c r="F468" s="43">
        <f t="shared" si="26"/>
        <v>9.9179687500000036</v>
      </c>
      <c r="G468" s="43">
        <f t="shared" si="27"/>
        <v>2.2943481372251164</v>
      </c>
      <c r="H468" s="40">
        <f>SQRT(((1/F468)*M$20)^2+(-(1/F468)*M$19)^2)</f>
        <v>1.0610257011679633E-3</v>
      </c>
      <c r="I468" s="16"/>
      <c r="K468" s="6"/>
      <c r="L468" s="19"/>
      <c r="M468" s="19"/>
    </row>
    <row r="469" spans="2:13" ht="15" customHeight="1" x14ac:dyDescent="0.3">
      <c r="B469" s="43">
        <v>77.333328246999997</v>
      </c>
      <c r="C469" s="44">
        <f t="shared" si="25"/>
        <v>4639.9996948199996</v>
      </c>
      <c r="D469" s="43">
        <v>34.146789550999998</v>
      </c>
      <c r="E469" s="43">
        <v>24.010042191</v>
      </c>
      <c r="F469" s="43">
        <f t="shared" si="26"/>
        <v>10.136747359999998</v>
      </c>
      <c r="G469" s="43">
        <f t="shared" si="27"/>
        <v>2.3161671735287745</v>
      </c>
      <c r="H469" s="40">
        <f>SQRT(((1/F469)*M$20)^2+(-(1/F469)*M$19)^2)</f>
        <v>1.0381258774047918E-3</v>
      </c>
      <c r="I469" s="16"/>
      <c r="K469" s="6"/>
      <c r="L469" s="19"/>
      <c r="M469" s="19"/>
    </row>
    <row r="470" spans="2:13" ht="15" customHeight="1" x14ac:dyDescent="0.3">
      <c r="B470" s="43">
        <v>77.499992371000005</v>
      </c>
      <c r="C470" s="44">
        <f t="shared" si="25"/>
        <v>4649.9995422600005</v>
      </c>
      <c r="D470" s="43">
        <v>34.000938415999997</v>
      </c>
      <c r="E470" s="43">
        <v>24.301746368</v>
      </c>
      <c r="F470" s="43">
        <f t="shared" si="26"/>
        <v>9.6991920479999969</v>
      </c>
      <c r="G470" s="43">
        <f t="shared" si="27"/>
        <v>2.2720425880195787</v>
      </c>
      <c r="H470" s="40">
        <f>SQRT(((1/F470)*M$20)^2+(-(1/F470)*M$19)^2)</f>
        <v>1.0849583857142641E-3</v>
      </c>
      <c r="I470" s="16"/>
      <c r="K470" s="6"/>
      <c r="L470" s="19"/>
      <c r="M470" s="19"/>
    </row>
    <row r="471" spans="2:13" ht="15" customHeight="1" x14ac:dyDescent="0.3">
      <c r="B471" s="43">
        <v>77.666664123999993</v>
      </c>
      <c r="C471" s="44">
        <f t="shared" si="25"/>
        <v>4659.9998474399999</v>
      </c>
      <c r="D471" s="43">
        <v>34.073863983000003</v>
      </c>
      <c r="E471" s="43">
        <v>24.228820801000001</v>
      </c>
      <c r="F471" s="43">
        <f t="shared" si="26"/>
        <v>9.8450431820000013</v>
      </c>
      <c r="G471" s="43">
        <f t="shared" si="27"/>
        <v>2.286968098267351</v>
      </c>
      <c r="H471" s="40">
        <f>SQRT(((1/F471)*M$20)^2+(-(1/F471)*M$19)^2)</f>
        <v>1.0688850777587884E-3</v>
      </c>
      <c r="I471" s="16"/>
      <c r="K471" s="6"/>
      <c r="L471" s="19"/>
      <c r="M471" s="19"/>
    </row>
    <row r="472" spans="2:13" ht="15" customHeight="1" x14ac:dyDescent="0.3">
      <c r="B472" s="43">
        <v>77.833328246999997</v>
      </c>
      <c r="C472" s="44">
        <f t="shared" si="25"/>
        <v>4669.9996948199996</v>
      </c>
      <c r="D472" s="43">
        <v>33.928012848000002</v>
      </c>
      <c r="E472" s="43">
        <v>24.155895232999999</v>
      </c>
      <c r="F472" s="43">
        <f t="shared" si="26"/>
        <v>9.7721176150000026</v>
      </c>
      <c r="G472" s="43">
        <f t="shared" si="27"/>
        <v>2.2795331892420152</v>
      </c>
      <c r="H472" s="40">
        <f>SQRT(((1/F472)*M$20)^2+(-(1/F472)*M$19)^2)</f>
        <v>1.0768617572692507E-3</v>
      </c>
      <c r="I472" s="16"/>
      <c r="K472" s="6"/>
      <c r="L472" s="19"/>
      <c r="M472" s="19"/>
    </row>
    <row r="473" spans="2:13" ht="15" customHeight="1" x14ac:dyDescent="0.3">
      <c r="B473" s="43">
        <v>77.999992371000005</v>
      </c>
      <c r="C473" s="44">
        <f t="shared" si="25"/>
        <v>4679.9995422600005</v>
      </c>
      <c r="D473" s="43">
        <v>33.855087279999999</v>
      </c>
      <c r="E473" s="43">
        <v>24.228820801000001</v>
      </c>
      <c r="F473" s="43">
        <f t="shared" si="26"/>
        <v>9.6262664789999981</v>
      </c>
      <c r="G473" s="43">
        <f t="shared" si="27"/>
        <v>2.2644954537514312</v>
      </c>
      <c r="H473" s="40">
        <f>SQRT(((1/F473)*M$20)^2+(-(1/F473)*M$19)^2)</f>
        <v>1.0931776894071482E-3</v>
      </c>
      <c r="I473" s="16"/>
      <c r="K473" s="6"/>
      <c r="L473" s="19"/>
      <c r="M473" s="19"/>
    </row>
    <row r="474" spans="2:13" ht="15" customHeight="1" x14ac:dyDescent="0.3">
      <c r="B474" s="43">
        <v>78.166664123999993</v>
      </c>
      <c r="C474" s="44">
        <f t="shared" si="25"/>
        <v>4689.9998474399999</v>
      </c>
      <c r="D474" s="43">
        <v>33.855087279999999</v>
      </c>
      <c r="E474" s="43">
        <v>24.082967757999999</v>
      </c>
      <c r="F474" s="43">
        <f t="shared" si="26"/>
        <v>9.7721195220000006</v>
      </c>
      <c r="G474" s="43">
        <f t="shared" si="27"/>
        <v>2.2795333843890537</v>
      </c>
      <c r="H474" s="40">
        <f>SQRT(((1/F474)*M$20)^2+(-(1/F474)*M$19)^2)</f>
        <v>1.0768615471228884E-3</v>
      </c>
      <c r="I474" s="16"/>
      <c r="K474" s="6"/>
      <c r="L474" s="19"/>
      <c r="M474" s="19"/>
    </row>
    <row r="475" spans="2:13" ht="15" customHeight="1" x14ac:dyDescent="0.3">
      <c r="B475" s="43">
        <v>78.333328246999997</v>
      </c>
      <c r="C475" s="44">
        <f t="shared" si="25"/>
        <v>4699.9996948199996</v>
      </c>
      <c r="D475" s="43">
        <v>33.709232329999999</v>
      </c>
      <c r="E475" s="43">
        <v>23.937116623000001</v>
      </c>
      <c r="F475" s="43">
        <f t="shared" si="26"/>
        <v>9.7721157069999975</v>
      </c>
      <c r="G475" s="43">
        <f t="shared" si="27"/>
        <v>2.2795329939926061</v>
      </c>
      <c r="H475" s="40">
        <f>SQRT(((1/F475)*M$20)^2+(-(1/F475)*M$19)^2)</f>
        <v>1.0768619675258931E-3</v>
      </c>
      <c r="I475" s="16"/>
      <c r="K475" s="6"/>
      <c r="L475" s="19"/>
      <c r="M475" s="19"/>
    </row>
    <row r="476" spans="2:13" ht="15" customHeight="1" x14ac:dyDescent="0.3">
      <c r="B476" s="43">
        <v>78.499992371000005</v>
      </c>
      <c r="C476" s="44">
        <f t="shared" si="25"/>
        <v>4709.9995422600005</v>
      </c>
      <c r="D476" s="43">
        <v>33.855087279999999</v>
      </c>
      <c r="E476" s="43">
        <v>24.228820801000001</v>
      </c>
      <c r="F476" s="43">
        <f t="shared" si="26"/>
        <v>9.6262664789999981</v>
      </c>
      <c r="G476" s="43">
        <f t="shared" si="27"/>
        <v>2.2644954537514312</v>
      </c>
      <c r="H476" s="40">
        <f>SQRT(((1/F476)*M$20)^2+(-(1/F476)*M$19)^2)</f>
        <v>1.0931776894071482E-3</v>
      </c>
      <c r="I476" s="16"/>
      <c r="K476" s="6"/>
      <c r="L476" s="19"/>
      <c r="M476" s="19"/>
    </row>
    <row r="477" spans="2:13" ht="15" customHeight="1" x14ac:dyDescent="0.3">
      <c r="B477" s="43">
        <v>78.666664123999993</v>
      </c>
      <c r="C477" s="44">
        <f t="shared" si="25"/>
        <v>4719.9998474399999</v>
      </c>
      <c r="D477" s="43">
        <v>33.709232329999999</v>
      </c>
      <c r="E477" s="43">
        <v>24.155895232999999</v>
      </c>
      <c r="F477" s="43">
        <f t="shared" si="26"/>
        <v>9.553337097</v>
      </c>
      <c r="G477" s="43">
        <f t="shared" si="27"/>
        <v>2.2568905276955511</v>
      </c>
      <c r="H477" s="40">
        <f>SQRT(((1/F477)*M$20)^2+(-(1/F477)*M$19)^2)</f>
        <v>1.1015229171003785E-3</v>
      </c>
      <c r="I477" s="16"/>
      <c r="K477" s="6"/>
      <c r="L477" s="19"/>
      <c r="M477" s="19"/>
    </row>
    <row r="478" spans="2:13" ht="15" customHeight="1" x14ac:dyDescent="0.3">
      <c r="B478" s="43">
        <v>78.833328246999997</v>
      </c>
      <c r="C478" s="44">
        <f t="shared" si="25"/>
        <v>4729.9996948199996</v>
      </c>
      <c r="D478" s="43">
        <v>32.469486236999998</v>
      </c>
      <c r="E478" s="43">
        <v>24.301746368</v>
      </c>
      <c r="F478" s="43">
        <f t="shared" si="26"/>
        <v>8.1677398689999983</v>
      </c>
      <c r="G478" s="43">
        <f t="shared" si="27"/>
        <v>2.1001922327793134</v>
      </c>
      <c r="H478" s="40">
        <f>SQRT(((1/F478)*M$20)^2+(-(1/F478)*M$19)^2)</f>
        <v>1.2883882097017732E-3</v>
      </c>
      <c r="I478" s="16"/>
      <c r="K478" s="6"/>
      <c r="L478" s="19"/>
      <c r="M478" s="19"/>
    </row>
    <row r="479" spans="2:13" ht="15" customHeight="1" x14ac:dyDescent="0.3">
      <c r="B479" s="43">
        <v>78.999992371000005</v>
      </c>
      <c r="C479" s="44">
        <f t="shared" si="25"/>
        <v>4739.9995422600005</v>
      </c>
      <c r="D479" s="43">
        <v>33.563381194999998</v>
      </c>
      <c r="E479" s="43">
        <v>24.228820801000001</v>
      </c>
      <c r="F479" s="43">
        <f t="shared" si="26"/>
        <v>9.3345603939999968</v>
      </c>
      <c r="G479" s="43">
        <f t="shared" si="27"/>
        <v>2.2337236836512817</v>
      </c>
      <c r="H479" s="40">
        <f>SQRT(((1/F479)*M$20)^2+(-(1/F479)*M$19)^2)</f>
        <v>1.1273396178243964E-3</v>
      </c>
      <c r="I479" s="16"/>
      <c r="K479" s="6"/>
      <c r="L479" s="19"/>
      <c r="M479" s="19"/>
    </row>
    <row r="480" spans="2:13" ht="15" customHeight="1" x14ac:dyDescent="0.3">
      <c r="B480" s="43">
        <v>79.166664123999993</v>
      </c>
      <c r="C480" s="44">
        <f t="shared" si="25"/>
        <v>4749.9998474399999</v>
      </c>
      <c r="D480" s="43">
        <v>33.125823975000003</v>
      </c>
      <c r="E480" s="43">
        <v>24.155895232999999</v>
      </c>
      <c r="F480" s="43">
        <f t="shared" si="26"/>
        <v>8.969928742000004</v>
      </c>
      <c r="G480" s="43">
        <f t="shared" si="27"/>
        <v>2.1938777320034766</v>
      </c>
      <c r="H480" s="40">
        <f>SQRT(((1/F480)*M$20)^2+(-(1/F480)*M$19)^2)</f>
        <v>1.17316648212128E-3</v>
      </c>
      <c r="I480" s="16"/>
      <c r="K480" s="6"/>
      <c r="L480" s="19"/>
      <c r="M480" s="19"/>
    </row>
    <row r="481" spans="2:13" ht="15" customHeight="1" x14ac:dyDescent="0.3">
      <c r="B481" s="43">
        <v>79.333328246999997</v>
      </c>
      <c r="C481" s="44">
        <f t="shared" si="25"/>
        <v>4759.9996948199996</v>
      </c>
      <c r="D481" s="43">
        <v>33.417526244999998</v>
      </c>
      <c r="E481" s="43">
        <v>24.228820801000001</v>
      </c>
      <c r="F481" s="43">
        <f t="shared" si="26"/>
        <v>9.1887054439999964</v>
      </c>
      <c r="G481" s="43">
        <f t="shared" si="27"/>
        <v>2.217975060721475</v>
      </c>
      <c r="H481" s="40">
        <f>SQRT(((1/F481)*M$20)^2+(-(1/F481)*M$19)^2)</f>
        <v>1.1452342020607607E-3</v>
      </c>
      <c r="I481" s="16"/>
      <c r="K481" s="6"/>
      <c r="L481" s="19"/>
      <c r="M481" s="19"/>
    </row>
    <row r="482" spans="2:13" ht="15" customHeight="1" x14ac:dyDescent="0.3">
      <c r="B482" s="43">
        <v>79.499992371000005</v>
      </c>
      <c r="C482" s="44">
        <f t="shared" si="25"/>
        <v>4769.9995422600005</v>
      </c>
      <c r="D482" s="43">
        <v>33.344600677000003</v>
      </c>
      <c r="E482" s="43">
        <v>24.155895232999999</v>
      </c>
      <c r="F482" s="43">
        <f t="shared" si="26"/>
        <v>9.1887054440000036</v>
      </c>
      <c r="G482" s="43">
        <f t="shared" si="27"/>
        <v>2.2179750607214754</v>
      </c>
      <c r="H482" s="40">
        <f>SQRT(((1/F482)*M$20)^2+(-(1/F482)*M$19)^2)</f>
        <v>1.1452342020607598E-3</v>
      </c>
      <c r="I482" s="16"/>
      <c r="K482" s="6"/>
      <c r="L482" s="19"/>
      <c r="M482" s="19"/>
    </row>
    <row r="483" spans="2:13" ht="15" customHeight="1" x14ac:dyDescent="0.3">
      <c r="B483" s="43">
        <v>79.666664123999993</v>
      </c>
      <c r="C483" s="44">
        <f t="shared" si="25"/>
        <v>4779.9998474399999</v>
      </c>
      <c r="D483" s="43">
        <v>33.490455627000003</v>
      </c>
      <c r="E483" s="43">
        <v>24.228820801000001</v>
      </c>
      <c r="F483" s="43">
        <f t="shared" si="26"/>
        <v>9.2616348260000017</v>
      </c>
      <c r="G483" s="43">
        <f t="shared" si="27"/>
        <v>2.225880580159719</v>
      </c>
      <c r="H483" s="40">
        <f>SQRT(((1/F483)*M$20)^2+(-(1/F483)*M$19)^2)</f>
        <v>1.1362162236832182E-3</v>
      </c>
      <c r="I483" s="16"/>
      <c r="K483" s="6"/>
      <c r="L483" s="19"/>
      <c r="M483" s="19"/>
    </row>
    <row r="484" spans="2:13" ht="15" customHeight="1" x14ac:dyDescent="0.3">
      <c r="B484" s="43">
        <v>79.833328246999997</v>
      </c>
      <c r="C484" s="44">
        <f t="shared" si="25"/>
        <v>4789.9996948199996</v>
      </c>
      <c r="D484" s="43">
        <v>33.271675109999997</v>
      </c>
      <c r="E484" s="43">
        <v>24.228820801000001</v>
      </c>
      <c r="F484" s="43">
        <f t="shared" si="26"/>
        <v>9.0428543089999955</v>
      </c>
      <c r="G484" s="43">
        <f t="shared" si="27"/>
        <v>2.2019748667140409</v>
      </c>
      <c r="H484" s="40">
        <f>SQRT(((1/F484)*M$20)^2+(-(1/F484)*M$19)^2)</f>
        <v>1.1637055499896041E-3</v>
      </c>
      <c r="I484" s="16"/>
      <c r="K484" s="6"/>
      <c r="L484" s="19"/>
      <c r="M484" s="19"/>
    </row>
    <row r="485" spans="2:13" ht="15" customHeight="1" x14ac:dyDescent="0.3">
      <c r="B485" s="43">
        <v>79.999992371000005</v>
      </c>
      <c r="C485" s="44">
        <f t="shared" si="25"/>
        <v>4799.9995422600005</v>
      </c>
      <c r="D485" s="43">
        <v>32.688266753999997</v>
      </c>
      <c r="E485" s="43">
        <v>24.593452454000001</v>
      </c>
      <c r="F485" s="43">
        <f t="shared" si="26"/>
        <v>8.0948142999999959</v>
      </c>
      <c r="G485" s="43">
        <f t="shared" si="27"/>
        <v>2.0912236467799969</v>
      </c>
      <c r="H485" s="40">
        <f>SQRT(((1/F485)*M$20)^2+(-(1/F485)*M$19)^2)</f>
        <v>1.2999952015119985E-3</v>
      </c>
      <c r="I485" s="16"/>
      <c r="K485" s="6"/>
      <c r="L485" s="19"/>
      <c r="M485" s="19"/>
    </row>
    <row r="486" spans="2:13" ht="15" customHeight="1" x14ac:dyDescent="0.3">
      <c r="B486" s="43">
        <v>80.166664123999993</v>
      </c>
      <c r="C486" s="44">
        <f t="shared" si="25"/>
        <v>4809.9998474399999</v>
      </c>
      <c r="D486" s="43">
        <v>33.563381194999998</v>
      </c>
      <c r="E486" s="43">
        <v>24.155895232999999</v>
      </c>
      <c r="F486" s="43">
        <f t="shared" si="26"/>
        <v>9.4074859619999991</v>
      </c>
      <c r="G486" s="43">
        <f t="shared" si="27"/>
        <v>2.2415057512706826</v>
      </c>
      <c r="H486" s="40">
        <f>SQRT(((1/F486)*M$20)^2+(-(1/F486)*M$19)^2)</f>
        <v>1.1186006324790201E-3</v>
      </c>
      <c r="I486" s="16"/>
      <c r="K486" s="6"/>
      <c r="L486" s="19"/>
      <c r="M486" s="19"/>
    </row>
    <row r="487" spans="2:13" ht="15" customHeight="1" x14ac:dyDescent="0.3">
      <c r="B487" s="43">
        <v>80.333328246999997</v>
      </c>
      <c r="C487" s="44">
        <f t="shared" si="25"/>
        <v>4819.9996948199996</v>
      </c>
      <c r="D487" s="43">
        <v>33.052898407000001</v>
      </c>
      <c r="E487" s="43">
        <v>24.155895232999999</v>
      </c>
      <c r="F487" s="43">
        <f t="shared" si="26"/>
        <v>8.8970031740000017</v>
      </c>
      <c r="G487" s="43">
        <f t="shared" si="27"/>
        <v>2.1857144980120329</v>
      </c>
      <c r="H487" s="40">
        <f>SQRT(((1/F487)*M$20)^2+(-(1/F487)*M$19)^2)</f>
        <v>1.1827825101696093E-3</v>
      </c>
      <c r="I487" s="16"/>
      <c r="K487" s="6"/>
      <c r="L487" s="19"/>
      <c r="M487" s="19"/>
    </row>
    <row r="488" spans="2:13" ht="15" customHeight="1" x14ac:dyDescent="0.3">
      <c r="B488" s="43">
        <v>80.499992371000005</v>
      </c>
      <c r="C488" s="44">
        <f t="shared" si="25"/>
        <v>4829.9995422600005</v>
      </c>
      <c r="D488" s="43">
        <v>33.052898407000001</v>
      </c>
      <c r="E488" s="43">
        <v>24.082967757999999</v>
      </c>
      <c r="F488" s="43">
        <f t="shared" si="26"/>
        <v>8.9699306490000019</v>
      </c>
      <c r="G488" s="43">
        <f t="shared" si="27"/>
        <v>2.1938779446026904</v>
      </c>
      <c r="H488" s="40">
        <f>SQRT(((1/F488)*M$20)^2+(-(1/F488)*M$19)^2)</f>
        <v>1.1731662327070349E-3</v>
      </c>
      <c r="I488" s="16"/>
      <c r="K488" s="6"/>
      <c r="L488" s="19"/>
      <c r="M488" s="19"/>
    </row>
    <row r="489" spans="2:13" ht="15" customHeight="1" x14ac:dyDescent="0.3">
      <c r="B489" s="43">
        <v>80.666664123999993</v>
      </c>
      <c r="C489" s="44">
        <f t="shared" si="25"/>
        <v>4839.9998474399999</v>
      </c>
      <c r="D489" s="43">
        <v>32.979969025000003</v>
      </c>
      <c r="E489" s="43">
        <v>23.937116623000001</v>
      </c>
      <c r="F489" s="43">
        <f t="shared" si="26"/>
        <v>9.0428524020000012</v>
      </c>
      <c r="G489" s="43">
        <f t="shared" si="27"/>
        <v>2.201974655829277</v>
      </c>
      <c r="H489" s="40">
        <f>SQRT(((1/F489)*M$20)^2+(-(1/F489)*M$19)^2)</f>
        <v>1.1637057953974002E-3</v>
      </c>
      <c r="I489" s="16"/>
      <c r="K489" s="6"/>
      <c r="L489" s="19"/>
      <c r="M489" s="19"/>
    </row>
    <row r="490" spans="2:13" ht="15" customHeight="1" x14ac:dyDescent="0.3">
      <c r="B490" s="43">
        <v>80.833328246999997</v>
      </c>
      <c r="C490" s="44">
        <f t="shared" si="25"/>
        <v>4849.9996948199996</v>
      </c>
      <c r="D490" s="43">
        <v>33.198749542000002</v>
      </c>
      <c r="E490" s="43">
        <v>24.155895232999999</v>
      </c>
      <c r="F490" s="43">
        <f t="shared" si="26"/>
        <v>9.0428543090000026</v>
      </c>
      <c r="G490" s="43">
        <f t="shared" si="27"/>
        <v>2.2019748667140417</v>
      </c>
      <c r="H490" s="40">
        <f>SQRT(((1/F490)*M$20)^2+(-(1/F490)*M$19)^2)</f>
        <v>1.1637055499896032E-3</v>
      </c>
      <c r="I490" s="16"/>
      <c r="K490" s="6"/>
      <c r="L490" s="19"/>
      <c r="M490" s="19"/>
    </row>
    <row r="491" spans="2:13" ht="15" customHeight="1" x14ac:dyDescent="0.3">
      <c r="B491" s="43">
        <v>80.999992371000005</v>
      </c>
      <c r="C491" s="44">
        <f t="shared" si="25"/>
        <v>4859.9995422600005</v>
      </c>
      <c r="D491" s="43">
        <v>32.979969025000003</v>
      </c>
      <c r="E491" s="43">
        <v>24.082967757999999</v>
      </c>
      <c r="F491" s="43">
        <f t="shared" si="26"/>
        <v>8.8970012670000038</v>
      </c>
      <c r="G491" s="43">
        <f t="shared" si="27"/>
        <v>2.1857142836701735</v>
      </c>
      <c r="H491" s="40">
        <f>SQRT(((1/F491)*M$20)^2+(-(1/F491)*M$19)^2)</f>
        <v>1.1827827636894388E-3</v>
      </c>
      <c r="I491" s="16"/>
      <c r="K491" s="6"/>
      <c r="L491" s="19"/>
      <c r="M491" s="19"/>
    </row>
    <row r="492" spans="2:13" ht="15" customHeight="1" x14ac:dyDescent="0.3">
      <c r="B492" s="43">
        <v>81.166664123999993</v>
      </c>
      <c r="C492" s="44">
        <f t="shared" si="25"/>
        <v>4869.9998474399999</v>
      </c>
      <c r="D492" s="43">
        <v>32.542411803999997</v>
      </c>
      <c r="E492" s="43">
        <v>24.447599410999999</v>
      </c>
      <c r="F492" s="43">
        <f t="shared" si="26"/>
        <v>8.094812392999998</v>
      </c>
      <c r="G492" s="43">
        <f t="shared" si="27"/>
        <v>2.0912234111970482</v>
      </c>
      <c r="H492" s="40">
        <f>SQRT(((1/F492)*M$20)^2+(-(1/F492)*M$19)^2)</f>
        <v>1.2999955077687376E-3</v>
      </c>
      <c r="I492" s="16"/>
      <c r="K492" s="6"/>
      <c r="L492" s="19"/>
      <c r="M492" s="19"/>
    </row>
    <row r="493" spans="2:13" ht="15" customHeight="1" x14ac:dyDescent="0.3">
      <c r="B493" s="43">
        <v>81.333328246999997</v>
      </c>
      <c r="C493" s="44">
        <f t="shared" si="25"/>
        <v>4879.9996948199996</v>
      </c>
      <c r="D493" s="43">
        <v>32.615341186999999</v>
      </c>
      <c r="E493" s="43">
        <v>24.082967757999999</v>
      </c>
      <c r="F493" s="43">
        <f t="shared" si="26"/>
        <v>8.5323734289999997</v>
      </c>
      <c r="G493" s="43">
        <f t="shared" si="27"/>
        <v>2.1438675677010064</v>
      </c>
      <c r="H493" s="40">
        <f>SQRT(((1/F493)*M$20)^2+(-(1/F493)*M$19)^2)</f>
        <v>1.233328549751957E-3</v>
      </c>
      <c r="I493" s="16"/>
      <c r="K493" s="6"/>
      <c r="L493" s="19"/>
      <c r="M493" s="19"/>
    </row>
    <row r="494" spans="2:13" ht="15" customHeight="1" x14ac:dyDescent="0.3">
      <c r="B494" s="43">
        <v>81.499992371000005</v>
      </c>
      <c r="C494" s="44">
        <f t="shared" si="25"/>
        <v>4889.9995422600005</v>
      </c>
      <c r="D494" s="43">
        <v>32.688266753999997</v>
      </c>
      <c r="E494" s="43">
        <v>24.155895232999999</v>
      </c>
      <c r="F494" s="43">
        <f t="shared" si="26"/>
        <v>8.5323715209999982</v>
      </c>
      <c r="G494" s="43">
        <f t="shared" si="27"/>
        <v>2.1438673440820764</v>
      </c>
      <c r="H494" s="40">
        <f>SQRT(((1/F494)*M$20)^2+(-(1/F494)*M$19)^2)</f>
        <v>1.2333288255475983E-3</v>
      </c>
      <c r="I494" s="16"/>
      <c r="K494" s="6"/>
      <c r="L494" s="19"/>
      <c r="M494" s="19"/>
    </row>
    <row r="495" spans="2:13" ht="15" customHeight="1" x14ac:dyDescent="0.3">
      <c r="B495" s="43">
        <v>81.666664123999993</v>
      </c>
      <c r="C495" s="44">
        <f t="shared" si="25"/>
        <v>4899.9998474399999</v>
      </c>
      <c r="D495" s="43">
        <v>32.615341186999999</v>
      </c>
      <c r="E495" s="43">
        <v>24.082967757999999</v>
      </c>
      <c r="F495" s="43">
        <f t="shared" si="26"/>
        <v>8.5323734289999997</v>
      </c>
      <c r="G495" s="43">
        <f t="shared" si="27"/>
        <v>2.1438675677010064</v>
      </c>
      <c r="H495" s="40">
        <f>SQRT(((1/F495)*M$20)^2+(-(1/F495)*M$19)^2)</f>
        <v>1.233328549751957E-3</v>
      </c>
      <c r="I495" s="16"/>
      <c r="K495" s="6"/>
      <c r="L495" s="19"/>
      <c r="M495" s="19"/>
    </row>
    <row r="496" spans="2:13" ht="15" customHeight="1" x14ac:dyDescent="0.3">
      <c r="B496" s="43">
        <v>81.833328246999997</v>
      </c>
      <c r="C496" s="44">
        <f t="shared" si="25"/>
        <v>4909.9996948199996</v>
      </c>
      <c r="D496" s="43">
        <v>32.542411803999997</v>
      </c>
      <c r="E496" s="43">
        <v>24.082967757999999</v>
      </c>
      <c r="F496" s="43">
        <f t="shared" si="26"/>
        <v>8.459444045999998</v>
      </c>
      <c r="G496" s="43">
        <f t="shared" si="27"/>
        <v>2.1352834558559302</v>
      </c>
      <c r="H496" s="40">
        <f>SQRT(((1/F496)*M$20)^2+(-(1/F496)*M$19)^2)</f>
        <v>1.2439611503910295E-3</v>
      </c>
      <c r="I496" s="16"/>
      <c r="K496" s="6"/>
      <c r="L496" s="19"/>
      <c r="M496" s="19"/>
    </row>
    <row r="497" spans="2:13" ht="15" customHeight="1" x14ac:dyDescent="0.3">
      <c r="B497" s="43">
        <v>81.999992371000005</v>
      </c>
      <c r="C497" s="44">
        <f t="shared" si="25"/>
        <v>4919.9995422600005</v>
      </c>
      <c r="D497" s="43">
        <v>32.469486236999998</v>
      </c>
      <c r="E497" s="43">
        <v>24.082967757999999</v>
      </c>
      <c r="F497" s="43">
        <f t="shared" si="26"/>
        <v>8.3865184789999994</v>
      </c>
      <c r="G497" s="43">
        <f t="shared" si="27"/>
        <v>2.1266254735724117</v>
      </c>
      <c r="H497" s="40">
        <f>SQRT(((1/F497)*M$20)^2+(-(1/F497)*M$19)^2)</f>
        <v>1.254778102913747E-3</v>
      </c>
      <c r="I497" s="16"/>
      <c r="K497" s="6"/>
      <c r="L497" s="19"/>
      <c r="M497" s="19"/>
    </row>
    <row r="498" spans="2:13" ht="15" customHeight="1" x14ac:dyDescent="0.3">
      <c r="B498" s="43">
        <v>82.166664123999993</v>
      </c>
      <c r="C498" s="44">
        <f t="shared" si="25"/>
        <v>4929.9998474399999</v>
      </c>
      <c r="D498" s="43">
        <v>32.469486236999998</v>
      </c>
      <c r="E498" s="43">
        <v>24.082967757999999</v>
      </c>
      <c r="F498" s="43">
        <f t="shared" si="26"/>
        <v>8.3865184789999994</v>
      </c>
      <c r="G498" s="43">
        <f t="shared" si="27"/>
        <v>2.1266254735724117</v>
      </c>
      <c r="H498" s="40">
        <f>SQRT(((1/F498)*M$20)^2+(-(1/F498)*M$19)^2)</f>
        <v>1.254778102913747E-3</v>
      </c>
      <c r="I498" s="16"/>
      <c r="K498" s="6"/>
      <c r="L498" s="19"/>
      <c r="M498" s="19"/>
    </row>
    <row r="499" spans="2:13" ht="15" customHeight="1" x14ac:dyDescent="0.3">
      <c r="B499" s="43">
        <v>82.333328246999997</v>
      </c>
      <c r="C499" s="44">
        <f t="shared" si="25"/>
        <v>4939.9996948199996</v>
      </c>
      <c r="D499" s="43">
        <v>32.396560669000003</v>
      </c>
      <c r="E499" s="43">
        <v>23.937116623000001</v>
      </c>
      <c r="F499" s="43">
        <f t="shared" si="26"/>
        <v>8.4594440460000015</v>
      </c>
      <c r="G499" s="43">
        <f t="shared" si="27"/>
        <v>2.1352834558559306</v>
      </c>
      <c r="H499" s="40">
        <f>SQRT(((1/F499)*M$20)^2+(-(1/F499)*M$19)^2)</f>
        <v>1.2439611503910289E-3</v>
      </c>
      <c r="I499" s="16"/>
      <c r="K499" s="6"/>
      <c r="L499" s="19"/>
      <c r="M499" s="19"/>
    </row>
    <row r="500" spans="2:13" ht="15" customHeight="1" x14ac:dyDescent="0.3">
      <c r="B500" s="43">
        <v>82.499992371000005</v>
      </c>
      <c r="C500" s="44">
        <f t="shared" si="25"/>
        <v>4949.9995422600005</v>
      </c>
      <c r="D500" s="43">
        <v>32.250709534000002</v>
      </c>
      <c r="E500" s="43">
        <v>24.155895232999999</v>
      </c>
      <c r="F500" s="43">
        <f t="shared" si="26"/>
        <v>8.0948143010000031</v>
      </c>
      <c r="G500" s="43">
        <f t="shared" si="27"/>
        <v>2.0912236469035337</v>
      </c>
      <c r="H500" s="40">
        <f>SQRT(((1/F500)*M$20)^2+(-(1/F500)*M$19)^2)</f>
        <v>1.2999952013514012E-3</v>
      </c>
      <c r="I500" s="16"/>
      <c r="K500" s="6"/>
      <c r="L500" s="19"/>
      <c r="M500" s="19"/>
    </row>
    <row r="501" spans="2:13" ht="15" customHeight="1" x14ac:dyDescent="0.3">
      <c r="B501" s="43">
        <v>82.666664123999993</v>
      </c>
      <c r="C501" s="44">
        <f t="shared" si="25"/>
        <v>4959.9998474399999</v>
      </c>
      <c r="D501" s="43">
        <v>32.250709534000002</v>
      </c>
      <c r="E501" s="43">
        <v>24.228820801000001</v>
      </c>
      <c r="F501" s="43">
        <f t="shared" si="26"/>
        <v>8.0218887330000008</v>
      </c>
      <c r="G501" s="43">
        <f t="shared" si="27"/>
        <v>2.0821738970198065</v>
      </c>
      <c r="H501" s="40">
        <f>SQRT(((1/F501)*M$20)^2+(-(1/F501)*M$19)^2)</f>
        <v>1.3118132272068128E-3</v>
      </c>
      <c r="I501" s="16"/>
      <c r="K501" s="6"/>
      <c r="L501" s="19"/>
      <c r="M501" s="19"/>
    </row>
    <row r="502" spans="2:13" ht="15" customHeight="1" x14ac:dyDescent="0.3">
      <c r="B502" s="43">
        <v>82.833328246999997</v>
      </c>
      <c r="C502" s="44">
        <f t="shared" si="25"/>
        <v>4969.9996948199996</v>
      </c>
      <c r="D502" s="43">
        <v>32.542411803999997</v>
      </c>
      <c r="E502" s="43">
        <v>24.155895232999999</v>
      </c>
      <c r="F502" s="43">
        <f t="shared" si="26"/>
        <v>8.3865165709999978</v>
      </c>
      <c r="G502" s="43">
        <f t="shared" si="27"/>
        <v>2.1266252460643909</v>
      </c>
      <c r="H502" s="40">
        <f>SQRT(((1/F502)*M$20)^2+(-(1/F502)*M$19)^2)</f>
        <v>1.2547783883858619E-3</v>
      </c>
      <c r="I502" s="16"/>
      <c r="K502" s="6"/>
      <c r="L502" s="19"/>
      <c r="M502" s="19"/>
    </row>
    <row r="503" spans="2:13" ht="15" customHeight="1" x14ac:dyDescent="0.3">
      <c r="B503" s="43">
        <v>83</v>
      </c>
      <c r="C503" s="44">
        <f t="shared" si="25"/>
        <v>4980</v>
      </c>
      <c r="D503" s="43">
        <v>32.250709534000002</v>
      </c>
      <c r="E503" s="43">
        <v>24.228820801000001</v>
      </c>
      <c r="F503" s="43">
        <f t="shared" si="26"/>
        <v>8.0218887330000008</v>
      </c>
      <c r="G503" s="43">
        <f t="shared" si="27"/>
        <v>2.0821738970198065</v>
      </c>
      <c r="H503" s="40">
        <f>SQRT(((1/F503)*M$20)^2+(-(1/F503)*M$19)^2)</f>
        <v>1.3118132272068128E-3</v>
      </c>
      <c r="I503" s="16"/>
      <c r="K503" s="6"/>
      <c r="L503" s="19"/>
      <c r="M503" s="19"/>
    </row>
    <row r="504" spans="2:13" ht="15" customHeight="1" x14ac:dyDescent="0.3">
      <c r="B504" s="43">
        <v>83.166664123999993</v>
      </c>
      <c r="C504" s="44">
        <f t="shared" si="25"/>
        <v>4989.9998474399999</v>
      </c>
      <c r="D504" s="43">
        <v>32.104854584000002</v>
      </c>
      <c r="E504" s="43">
        <v>24.228820801000001</v>
      </c>
      <c r="F504" s="43">
        <f t="shared" si="26"/>
        <v>7.8760337830000005</v>
      </c>
      <c r="G504" s="43">
        <f t="shared" si="27"/>
        <v>2.0638244501277612</v>
      </c>
      <c r="H504" s="40">
        <f>SQRT(((1/F504)*M$20)^2+(-(1/F504)*M$19)^2)</f>
        <v>1.3361064765674967E-3</v>
      </c>
      <c r="I504" s="16"/>
      <c r="K504" s="6"/>
      <c r="L504" s="19"/>
      <c r="M504" s="19"/>
    </row>
    <row r="505" spans="2:13" ht="15" customHeight="1" x14ac:dyDescent="0.3">
      <c r="B505" s="28">
        <v>83.333328246999997</v>
      </c>
      <c r="C505" s="27">
        <f t="shared" si="25"/>
        <v>4999.9996948199996</v>
      </c>
      <c r="D505" s="28">
        <v>32.104854584000002</v>
      </c>
      <c r="E505" s="28">
        <v>24.082967757999999</v>
      </c>
      <c r="F505" s="28">
        <f t="shared" si="26"/>
        <v>8.0218868260000029</v>
      </c>
      <c r="G505" s="28">
        <f t="shared" si="27"/>
        <v>2.0821736592952145</v>
      </c>
      <c r="H505" s="40">
        <f>SQRT(((1/F505)*M$20)^2+(-(1/F505)*M$19)^2)</f>
        <v>1.3118135390571138E-3</v>
      </c>
      <c r="I505" s="16"/>
      <c r="K505" s="6"/>
      <c r="L505" s="19"/>
      <c r="M505" s="19"/>
    </row>
    <row r="506" spans="2:13" ht="15" customHeight="1" x14ac:dyDescent="0.3">
      <c r="B506" s="47">
        <v>83.5</v>
      </c>
      <c r="C506" s="48">
        <f t="shared" si="25"/>
        <v>5010</v>
      </c>
      <c r="D506" s="47">
        <v>32.031929015999999</v>
      </c>
      <c r="E506" s="47">
        <v>24.374673843</v>
      </c>
      <c r="F506" s="47">
        <f t="shared" si="26"/>
        <v>7.6572551729999994</v>
      </c>
      <c r="G506" s="47">
        <f t="shared" si="27"/>
        <v>2.0356535870295387</v>
      </c>
      <c r="H506" s="40">
        <f>SQRT(((1/F506)*M$20)^2+(-(1/F506)*M$19)^2)</f>
        <v>1.3742809282673886E-3</v>
      </c>
      <c r="I506" s="16"/>
      <c r="L506" s="6"/>
      <c r="M506" s="19"/>
    </row>
    <row r="507" spans="2:13" ht="15" customHeight="1" x14ac:dyDescent="0.3">
      <c r="B507" s="47">
        <v>83.666664123999993</v>
      </c>
      <c r="C507" s="48">
        <f t="shared" si="25"/>
        <v>5019.9998474399999</v>
      </c>
      <c r="D507" s="47">
        <v>32.031929015999999</v>
      </c>
      <c r="E507" s="47">
        <v>24.228820801000001</v>
      </c>
      <c r="F507" s="47">
        <f t="shared" si="26"/>
        <v>7.8031082149999982</v>
      </c>
      <c r="G507" s="47">
        <f t="shared" si="27"/>
        <v>2.0545221434224139</v>
      </c>
      <c r="H507" s="40">
        <f>SQRT(((1/F507)*M$20)^2+(-(1/F507)*M$19)^2)</f>
        <v>1.3485933370630185E-3</v>
      </c>
      <c r="I507" s="16"/>
      <c r="L507" s="6"/>
      <c r="M507" s="19"/>
    </row>
    <row r="508" spans="2:13" ht="15" customHeight="1" x14ac:dyDescent="0.3">
      <c r="B508" s="47">
        <v>83.833328246999997</v>
      </c>
      <c r="C508" s="48">
        <f t="shared" si="25"/>
        <v>5029.9996948199996</v>
      </c>
      <c r="D508" s="47">
        <v>32.104854584000002</v>
      </c>
      <c r="E508" s="47">
        <v>24.155895232999999</v>
      </c>
      <c r="F508" s="47">
        <f t="shared" si="26"/>
        <v>7.9489593510000027</v>
      </c>
      <c r="G508" s="47">
        <f t="shared" si="27"/>
        <v>2.0730410208529038</v>
      </c>
      <c r="H508" s="40">
        <f>SQRT(((1/F508)*M$20)^2+(-(1/F508)*M$19)^2)</f>
        <v>1.3238487306903703E-3</v>
      </c>
      <c r="I508" s="16"/>
      <c r="L508" s="6"/>
      <c r="M508" s="19"/>
    </row>
    <row r="509" spans="2:13" ht="15" customHeight="1" x14ac:dyDescent="0.3">
      <c r="B509" s="47">
        <v>84</v>
      </c>
      <c r="C509" s="48">
        <f t="shared" si="25"/>
        <v>5040</v>
      </c>
      <c r="D509" s="47">
        <v>32.323635101000001</v>
      </c>
      <c r="E509" s="47">
        <v>25.395641327</v>
      </c>
      <c r="F509" s="47">
        <f t="shared" si="26"/>
        <v>6.9279937740000008</v>
      </c>
      <c r="G509" s="47">
        <f t="shared" si="27"/>
        <v>1.9355702725876749</v>
      </c>
      <c r="H509" s="40">
        <f>SQRT(((1/F509)*M$20)^2+(-(1/F509)*M$19)^2)</f>
        <v>1.5189418597088219E-3</v>
      </c>
      <c r="I509" s="16"/>
      <c r="L509" s="6"/>
      <c r="M509" s="19"/>
    </row>
    <row r="510" spans="2:13" ht="15" customHeight="1" x14ac:dyDescent="0.3">
      <c r="B510" s="47">
        <v>84.166664123999993</v>
      </c>
      <c r="C510" s="48">
        <f t="shared" si="25"/>
        <v>5049.9998474399999</v>
      </c>
      <c r="D510" s="47">
        <v>31.667297362999999</v>
      </c>
      <c r="E510" s="47">
        <v>24.155895232999999</v>
      </c>
      <c r="F510" s="47">
        <f t="shared" si="26"/>
        <v>7.5114021300000005</v>
      </c>
      <c r="G510" s="47">
        <f t="shared" si="27"/>
        <v>2.0164221500804698</v>
      </c>
      <c r="H510" s="40">
        <f>SQRT(((1/F510)*M$20)^2+(-(1/F510)*M$19)^2)</f>
        <v>1.4009660999378156E-3</v>
      </c>
      <c r="I510" s="16"/>
      <c r="L510" s="6"/>
      <c r="M510" s="19"/>
    </row>
    <row r="511" spans="2:13" ht="15" customHeight="1" x14ac:dyDescent="0.3">
      <c r="B511" s="47">
        <v>84.333328246999997</v>
      </c>
      <c r="C511" s="48">
        <f t="shared" si="25"/>
        <v>5059.9996948199996</v>
      </c>
      <c r="D511" s="47">
        <v>31.813150405999998</v>
      </c>
      <c r="E511" s="47">
        <v>23.864189148000001</v>
      </c>
      <c r="F511" s="47">
        <f t="shared" si="26"/>
        <v>7.9489612579999971</v>
      </c>
      <c r="G511" s="47">
        <f t="shared" si="27"/>
        <v>2.0730412607584916</v>
      </c>
      <c r="H511" s="40">
        <f>SQRT(((1/F511)*M$20)^2+(-(1/F511)*M$19)^2)</f>
        <v>1.3238484130917005E-3</v>
      </c>
      <c r="I511" s="16"/>
      <c r="L511" s="6"/>
      <c r="M511" s="19"/>
    </row>
    <row r="512" spans="2:13" ht="15" customHeight="1" x14ac:dyDescent="0.3">
      <c r="B512" s="47">
        <v>84.5</v>
      </c>
      <c r="C512" s="48">
        <f t="shared" si="25"/>
        <v>5070</v>
      </c>
      <c r="D512" s="47">
        <v>31.813150405999998</v>
      </c>
      <c r="E512" s="47">
        <v>24.155895232999999</v>
      </c>
      <c r="F512" s="47">
        <f t="shared" si="26"/>
        <v>7.6572551729999994</v>
      </c>
      <c r="G512" s="47">
        <f t="shared" si="27"/>
        <v>2.0356535870295387</v>
      </c>
      <c r="H512" s="40">
        <f>SQRT(((1/F512)*M$20)^2+(-(1/F512)*M$19)^2)</f>
        <v>1.3742809282673886E-3</v>
      </c>
      <c r="I512" s="16"/>
      <c r="L512" s="6"/>
      <c r="M512" s="19"/>
    </row>
    <row r="513" spans="2:13" ht="15" customHeight="1" x14ac:dyDescent="0.3">
      <c r="B513" s="47">
        <v>84.666664123999993</v>
      </c>
      <c r="C513" s="48">
        <f t="shared" si="25"/>
        <v>5079.9998474399999</v>
      </c>
      <c r="D513" s="47">
        <v>31.813150405999998</v>
      </c>
      <c r="E513" s="47">
        <v>24.228820801000001</v>
      </c>
      <c r="F513" s="47">
        <f t="shared" si="26"/>
        <v>7.5843296049999971</v>
      </c>
      <c r="G513" s="47">
        <f t="shared" si="27"/>
        <v>2.0260842245832316</v>
      </c>
      <c r="H513" s="40">
        <f>SQRT(((1/F513)*M$20)^2+(-(1/F513)*M$19)^2)</f>
        <v>1.3874950450720432E-3</v>
      </c>
      <c r="I513" s="16"/>
      <c r="L513" s="6"/>
      <c r="M513" s="19"/>
    </row>
    <row r="514" spans="2:13" ht="15" customHeight="1" x14ac:dyDescent="0.3">
      <c r="B514" s="47">
        <v>84.833328246999997</v>
      </c>
      <c r="C514" s="48">
        <f t="shared" si="25"/>
        <v>5089.9996948199996</v>
      </c>
      <c r="D514" s="47">
        <v>31.667297362999999</v>
      </c>
      <c r="E514" s="47">
        <v>24.082967757999999</v>
      </c>
      <c r="F514" s="47">
        <f t="shared" si="26"/>
        <v>7.5843296050000006</v>
      </c>
      <c r="G514" s="47">
        <f t="shared" si="27"/>
        <v>2.026084224583232</v>
      </c>
      <c r="H514" s="40">
        <f>SQRT(((1/F514)*M$20)^2+(-(1/F514)*M$19)^2)</f>
        <v>1.3874950450720425E-3</v>
      </c>
      <c r="I514" s="16"/>
      <c r="L514" s="6"/>
      <c r="M514" s="19"/>
    </row>
    <row r="515" spans="2:13" ht="15" customHeight="1" x14ac:dyDescent="0.3">
      <c r="B515" s="47">
        <v>85</v>
      </c>
      <c r="C515" s="48">
        <f t="shared" si="25"/>
        <v>5100</v>
      </c>
      <c r="D515" s="47">
        <v>31.594371796000001</v>
      </c>
      <c r="E515" s="47">
        <v>24.228820801000001</v>
      </c>
      <c r="F515" s="47">
        <f t="shared" si="26"/>
        <v>7.3655509949999995</v>
      </c>
      <c r="G515" s="47">
        <f t="shared" si="27"/>
        <v>1.9968138597435598</v>
      </c>
      <c r="H515" s="40">
        <f>SQRT(((1/F515)*M$20)^2+(-(1/F515)*M$19)^2)</f>
        <v>1.4287077442372256E-3</v>
      </c>
      <c r="I515" s="16"/>
      <c r="L515" s="6"/>
      <c r="M515" s="19"/>
    </row>
    <row r="516" spans="2:13" ht="15" customHeight="1" x14ac:dyDescent="0.3">
      <c r="B516" s="47">
        <v>85.166664123999993</v>
      </c>
      <c r="C516" s="48">
        <f t="shared" si="25"/>
        <v>5109.9998474399999</v>
      </c>
      <c r="D516" s="47">
        <v>31.375593185</v>
      </c>
      <c r="E516" s="47">
        <v>24.228820801000001</v>
      </c>
      <c r="F516" s="47">
        <f t="shared" si="26"/>
        <v>7.1467723839999984</v>
      </c>
      <c r="G516" s="47">
        <f t="shared" si="27"/>
        <v>1.9666608399623962</v>
      </c>
      <c r="H516" s="40">
        <f>SQRT(((1/F516)*M$20)^2+(-(1/F516)*M$19)^2)</f>
        <v>1.4724436685138878E-3</v>
      </c>
      <c r="I516" s="16"/>
      <c r="L516" s="6"/>
      <c r="M516" s="19"/>
    </row>
    <row r="517" spans="2:13" ht="15" customHeight="1" x14ac:dyDescent="0.3">
      <c r="B517" s="47">
        <v>85.333328246999997</v>
      </c>
      <c r="C517" s="48">
        <f t="shared" si="25"/>
        <v>5119.9996948199996</v>
      </c>
      <c r="D517" s="47">
        <v>31.667297362999999</v>
      </c>
      <c r="E517" s="47">
        <v>24.155895232999999</v>
      </c>
      <c r="F517" s="47">
        <f t="shared" si="26"/>
        <v>7.5114021300000005</v>
      </c>
      <c r="G517" s="47">
        <f t="shared" si="27"/>
        <v>2.0164221500804698</v>
      </c>
      <c r="H517" s="40">
        <f>SQRT(((1/F517)*M$20)^2+(-(1/F517)*M$19)^2)</f>
        <v>1.4009660999378156E-3</v>
      </c>
      <c r="I517" s="16"/>
      <c r="L517" s="6"/>
      <c r="M517" s="19"/>
    </row>
    <row r="518" spans="2:13" ht="15" customHeight="1" x14ac:dyDescent="0.3">
      <c r="B518" s="47">
        <v>85.5</v>
      </c>
      <c r="C518" s="48">
        <f t="shared" ref="C518:C581" si="28">B518 * 60</f>
        <v>5130</v>
      </c>
      <c r="D518" s="47">
        <v>31.375593185</v>
      </c>
      <c r="E518" s="47">
        <v>24.155895232999999</v>
      </c>
      <c r="F518" s="47">
        <f t="shared" ref="F518:F581" si="29">D518-E518</f>
        <v>7.2196979520000006</v>
      </c>
      <c r="G518" s="47">
        <f t="shared" ref="G518:G581" si="30">LN(F518)</f>
        <v>1.9768131171265839</v>
      </c>
      <c r="H518" s="40">
        <f>SQRT(((1/F518)*M$20)^2+(-(1/F518)*M$19)^2)</f>
        <v>1.4575706375937181E-3</v>
      </c>
      <c r="I518" s="16"/>
      <c r="L518" s="6"/>
      <c r="M518" s="19"/>
    </row>
    <row r="519" spans="2:13" ht="15" customHeight="1" x14ac:dyDescent="0.3">
      <c r="B519" s="47">
        <v>85.666664123999993</v>
      </c>
      <c r="C519" s="48">
        <f t="shared" si="28"/>
        <v>5139.9998474399999</v>
      </c>
      <c r="D519" s="47">
        <v>31.375593185</v>
      </c>
      <c r="E519" s="47">
        <v>24.155895232999999</v>
      </c>
      <c r="F519" s="47">
        <f t="shared" si="29"/>
        <v>7.2196979520000006</v>
      </c>
      <c r="G519" s="47">
        <f t="shared" si="30"/>
        <v>1.9768131171265839</v>
      </c>
      <c r="H519" s="40">
        <f>SQRT(((1/F519)*M$20)^2+(-(1/F519)*M$19)^2)</f>
        <v>1.4575706375937181E-3</v>
      </c>
      <c r="I519" s="16"/>
      <c r="L519" s="6"/>
      <c r="M519" s="19"/>
    </row>
    <row r="520" spans="2:13" ht="15" customHeight="1" x14ac:dyDescent="0.3">
      <c r="B520" s="47">
        <v>85.833328246999997</v>
      </c>
      <c r="C520" s="48">
        <f t="shared" si="28"/>
        <v>5149.9996948199996</v>
      </c>
      <c r="D520" s="47">
        <v>31.302667618000001</v>
      </c>
      <c r="E520" s="47">
        <v>24.155895232999999</v>
      </c>
      <c r="F520" s="47">
        <f t="shared" si="29"/>
        <v>7.146772385000002</v>
      </c>
      <c r="G520" s="47">
        <f t="shared" si="30"/>
        <v>1.96666084010232</v>
      </c>
      <c r="H520" s="40">
        <f>SQRT(((1/F520)*M$20)^2+(-(1/F520)*M$19)^2)</f>
        <v>1.4724436683078578E-3</v>
      </c>
      <c r="I520" s="16"/>
      <c r="L520" s="6"/>
      <c r="M520" s="19"/>
    </row>
    <row r="521" spans="2:13" ht="15" customHeight="1" x14ac:dyDescent="0.3">
      <c r="B521" s="47">
        <v>86</v>
      </c>
      <c r="C521" s="48">
        <f t="shared" si="28"/>
        <v>5160</v>
      </c>
      <c r="D521" s="47">
        <v>31.302667618000001</v>
      </c>
      <c r="E521" s="47">
        <v>24.082967757999999</v>
      </c>
      <c r="F521" s="47">
        <f t="shared" si="29"/>
        <v>7.2196998600000022</v>
      </c>
      <c r="G521" s="47">
        <f t="shared" si="30"/>
        <v>1.9768133814035331</v>
      </c>
      <c r="H521" s="40">
        <f>SQRT(((1/F521)*M$20)^2+(-(1/F521)*M$19)^2)</f>
        <v>1.4575702523914476E-3</v>
      </c>
      <c r="I521" s="16"/>
      <c r="L521" s="6"/>
      <c r="M521" s="19"/>
    </row>
    <row r="522" spans="2:13" ht="15" customHeight="1" x14ac:dyDescent="0.3">
      <c r="B522" s="47">
        <v>86.166664123999993</v>
      </c>
      <c r="C522" s="48">
        <f t="shared" si="28"/>
        <v>5169.9998474399999</v>
      </c>
      <c r="D522" s="47">
        <v>31.375593185</v>
      </c>
      <c r="E522" s="47">
        <v>23.937116623000001</v>
      </c>
      <c r="F522" s="47">
        <f t="shared" si="29"/>
        <v>7.4384765619999982</v>
      </c>
      <c r="G522" s="47">
        <f t="shared" si="30"/>
        <v>2.0066660647061165</v>
      </c>
      <c r="H522" s="40">
        <f>SQRT(((1/F522)*M$20)^2+(-(1/F522)*M$19)^2)</f>
        <v>1.4147009349857122E-3</v>
      </c>
      <c r="I522" s="16"/>
      <c r="L522" s="6"/>
      <c r="M522" s="19"/>
    </row>
    <row r="523" spans="2:13" ht="15" customHeight="1" x14ac:dyDescent="0.3">
      <c r="B523" s="47">
        <v>86.333328246999997</v>
      </c>
      <c r="C523" s="48">
        <f t="shared" si="28"/>
        <v>5179.9996948199996</v>
      </c>
      <c r="D523" s="47">
        <v>31.083889008</v>
      </c>
      <c r="E523" s="47">
        <v>24.228820801000001</v>
      </c>
      <c r="F523" s="47">
        <f t="shared" si="29"/>
        <v>6.8550682069999986</v>
      </c>
      <c r="G523" s="47">
        <f t="shared" si="30"/>
        <v>1.9249882629283073</v>
      </c>
      <c r="H523" s="40">
        <f>SQRT(((1/F523)*M$20)^2+(-(1/F523)*M$19)^2)</f>
        <v>1.5351006626578858E-3</v>
      </c>
      <c r="I523" s="16"/>
      <c r="L523" s="6"/>
      <c r="M523" s="19"/>
    </row>
    <row r="524" spans="2:13" ht="15" customHeight="1" x14ac:dyDescent="0.3">
      <c r="B524" s="47">
        <v>86.5</v>
      </c>
      <c r="C524" s="48">
        <f t="shared" si="28"/>
        <v>5190</v>
      </c>
      <c r="D524" s="47">
        <v>31.229740143000001</v>
      </c>
      <c r="E524" s="47">
        <v>24.228820801000001</v>
      </c>
      <c r="F524" s="47">
        <f t="shared" si="29"/>
        <v>7.0009193419999995</v>
      </c>
      <c r="G524" s="47">
        <f t="shared" si="30"/>
        <v>1.9460414750031121</v>
      </c>
      <c r="H524" s="40">
        <f>SQRT(((1/F524)*M$20)^2+(-(1/F524)*M$19)^2)</f>
        <v>1.5031196951519889E-3</v>
      </c>
      <c r="I524" s="16"/>
      <c r="L524" s="6"/>
      <c r="M524" s="19"/>
    </row>
    <row r="525" spans="2:13" ht="15" customHeight="1" x14ac:dyDescent="0.3">
      <c r="B525" s="47">
        <v>86.666664123999993</v>
      </c>
      <c r="C525" s="48">
        <f t="shared" si="28"/>
        <v>5199.9998474399999</v>
      </c>
      <c r="D525" s="47">
        <v>31.083889008</v>
      </c>
      <c r="E525" s="47">
        <v>24.228820801000001</v>
      </c>
      <c r="F525" s="47">
        <f t="shared" si="29"/>
        <v>6.8550682069999986</v>
      </c>
      <c r="G525" s="47">
        <f t="shared" si="30"/>
        <v>1.9249882629283073</v>
      </c>
      <c r="H525" s="40">
        <f>SQRT(((1/F525)*M$20)^2+(-(1/F525)*M$19)^2)</f>
        <v>1.5351006626578858E-3</v>
      </c>
      <c r="I525" s="16"/>
      <c r="L525" s="6"/>
      <c r="M525" s="19"/>
    </row>
    <row r="526" spans="2:13" ht="15" customHeight="1" x14ac:dyDescent="0.3">
      <c r="B526" s="47">
        <v>86.833328246999997</v>
      </c>
      <c r="C526" s="48">
        <f t="shared" si="28"/>
        <v>5209.9996948199996</v>
      </c>
      <c r="D526" s="47">
        <v>31.010961533</v>
      </c>
      <c r="E526" s="47">
        <v>24.228820801000001</v>
      </c>
      <c r="F526" s="47">
        <f t="shared" si="29"/>
        <v>6.7821407319999985</v>
      </c>
      <c r="G526" s="47">
        <f t="shared" si="30"/>
        <v>1.9142927942991217</v>
      </c>
      <c r="H526" s="40">
        <f>SQRT(((1/F526)*M$20)^2+(-(1/F526)*M$19)^2)</f>
        <v>1.5516073999289439E-3</v>
      </c>
      <c r="I526" s="16"/>
      <c r="L526" s="6"/>
      <c r="M526" s="19"/>
    </row>
    <row r="527" spans="2:13" ht="15" customHeight="1" x14ac:dyDescent="0.3">
      <c r="B527" s="47">
        <v>87</v>
      </c>
      <c r="C527" s="48">
        <f t="shared" si="28"/>
        <v>5220</v>
      </c>
      <c r="D527" s="47">
        <v>31.010961533</v>
      </c>
      <c r="E527" s="47">
        <v>24.739305496</v>
      </c>
      <c r="F527" s="47">
        <f t="shared" si="29"/>
        <v>6.2716560369999996</v>
      </c>
      <c r="G527" s="47">
        <f t="shared" si="30"/>
        <v>1.836040440504741</v>
      </c>
      <c r="H527" s="40">
        <f>SQRT(((1/F527)*M$20)^2+(-(1/F527)*M$19)^2)</f>
        <v>1.6779012887582409E-3</v>
      </c>
      <c r="I527" s="16"/>
      <c r="L527" s="6"/>
      <c r="M527" s="19"/>
    </row>
    <row r="528" spans="2:13" ht="15" customHeight="1" x14ac:dyDescent="0.3">
      <c r="B528" s="47">
        <v>87.166664123999993</v>
      </c>
      <c r="C528" s="48">
        <f t="shared" si="28"/>
        <v>5229.9998474399999</v>
      </c>
      <c r="D528" s="47">
        <v>31.010961533</v>
      </c>
      <c r="E528" s="47">
        <v>24.155895232999999</v>
      </c>
      <c r="F528" s="47">
        <f t="shared" si="29"/>
        <v>6.8550663000000007</v>
      </c>
      <c r="G528" s="47">
        <f t="shared" si="30"/>
        <v>1.9249879847399354</v>
      </c>
      <c r="H528" s="40">
        <f>SQRT(((1/F528)*M$20)^2+(-(1/F528)*M$19)^2)</f>
        <v>1.5351010897050989E-3</v>
      </c>
      <c r="I528" s="16"/>
      <c r="L528" s="6"/>
      <c r="M528" s="19"/>
    </row>
    <row r="529" spans="2:13" ht="15" customHeight="1" x14ac:dyDescent="0.3">
      <c r="B529" s="47">
        <v>87.333328246999997</v>
      </c>
      <c r="C529" s="48">
        <f t="shared" si="28"/>
        <v>5239.9996948199996</v>
      </c>
      <c r="D529" s="47">
        <v>31.010961533</v>
      </c>
      <c r="E529" s="47">
        <v>24.228820801000001</v>
      </c>
      <c r="F529" s="47">
        <f t="shared" si="29"/>
        <v>6.7821407319999985</v>
      </c>
      <c r="G529" s="47">
        <f t="shared" si="30"/>
        <v>1.9142927942991217</v>
      </c>
      <c r="H529" s="40">
        <f>SQRT(((1/F529)*M$20)^2+(-(1/F529)*M$19)^2)</f>
        <v>1.5516073999289439E-3</v>
      </c>
      <c r="I529" s="16"/>
      <c r="L529" s="6"/>
      <c r="M529" s="19"/>
    </row>
    <row r="530" spans="2:13" ht="15" customHeight="1" x14ac:dyDescent="0.3">
      <c r="B530" s="47">
        <v>87.5</v>
      </c>
      <c r="C530" s="48">
        <f t="shared" si="28"/>
        <v>5250</v>
      </c>
      <c r="D530" s="47">
        <v>30.865108490000001</v>
      </c>
      <c r="E530" s="47">
        <v>25.176862716999999</v>
      </c>
      <c r="F530" s="47">
        <f t="shared" si="29"/>
        <v>5.688245773000002</v>
      </c>
      <c r="G530" s="47">
        <f t="shared" si="30"/>
        <v>1.7384019006040248</v>
      </c>
      <c r="H530" s="40">
        <f>SQRT(((1/F530)*M$20)^2+(-(1/F530)*M$19)^2)</f>
        <v>1.8499938587535252E-3</v>
      </c>
      <c r="I530" s="16"/>
      <c r="L530" s="6"/>
      <c r="M530" s="19"/>
    </row>
    <row r="531" spans="2:13" ht="15" customHeight="1" x14ac:dyDescent="0.3">
      <c r="B531" s="47">
        <v>87.666664123999993</v>
      </c>
      <c r="C531" s="48">
        <f t="shared" si="28"/>
        <v>5259.9998474399999</v>
      </c>
      <c r="D531" s="47">
        <v>31.010961533</v>
      </c>
      <c r="E531" s="47">
        <v>24.228820801000001</v>
      </c>
      <c r="F531" s="47">
        <f t="shared" si="29"/>
        <v>6.7821407319999985</v>
      </c>
      <c r="G531" s="47">
        <f t="shared" si="30"/>
        <v>1.9142927942991217</v>
      </c>
      <c r="H531" s="40">
        <f>SQRT(((1/F531)*M$20)^2+(-(1/F531)*M$19)^2)</f>
        <v>1.5516073999289439E-3</v>
      </c>
      <c r="I531" s="16"/>
      <c r="L531" s="6"/>
      <c r="M531" s="19"/>
    </row>
    <row r="532" spans="2:13" ht="15" customHeight="1" x14ac:dyDescent="0.3">
      <c r="B532" s="47">
        <v>87.833328246999997</v>
      </c>
      <c r="C532" s="48">
        <f t="shared" si="28"/>
        <v>5269.9996948199996</v>
      </c>
      <c r="D532" s="47">
        <v>30.792182921999999</v>
      </c>
      <c r="E532" s="47">
        <v>24.228820801000001</v>
      </c>
      <c r="F532" s="47">
        <f t="shared" si="29"/>
        <v>6.5633621209999973</v>
      </c>
      <c r="G532" s="47">
        <f t="shared" si="30"/>
        <v>1.8815029901083991</v>
      </c>
      <c r="H532" s="40">
        <f>SQRT(((1/F532)*M$20)^2+(-(1/F532)*M$19)^2)</f>
        <v>1.6033276167196117E-3</v>
      </c>
      <c r="I532" s="16"/>
      <c r="L532" s="6"/>
      <c r="M532" s="19"/>
    </row>
    <row r="533" spans="2:13" ht="15" customHeight="1" x14ac:dyDescent="0.3">
      <c r="B533" s="47">
        <v>88</v>
      </c>
      <c r="C533" s="48">
        <f t="shared" si="28"/>
        <v>5280</v>
      </c>
      <c r="D533" s="47">
        <v>30.719257355</v>
      </c>
      <c r="E533" s="47">
        <v>24.228820801000001</v>
      </c>
      <c r="F533" s="47">
        <f t="shared" si="29"/>
        <v>6.4904365539999986</v>
      </c>
      <c r="G533" s="47">
        <f t="shared" si="30"/>
        <v>1.870329794093212</v>
      </c>
      <c r="H533" s="40">
        <f>SQRT(((1/F533)*M$20)^2+(-(1/F533)*M$19)^2)</f>
        <v>1.6213423641966481E-3</v>
      </c>
      <c r="I533" s="16"/>
      <c r="L533" s="6"/>
      <c r="M533" s="19"/>
    </row>
    <row r="534" spans="2:13" ht="15" customHeight="1" x14ac:dyDescent="0.3">
      <c r="B534" s="47">
        <v>88.166664123999993</v>
      </c>
      <c r="C534" s="48">
        <f t="shared" si="28"/>
        <v>5289.9998474399999</v>
      </c>
      <c r="D534" s="47">
        <v>31.083889008</v>
      </c>
      <c r="E534" s="47">
        <v>23.499557495000001</v>
      </c>
      <c r="F534" s="47">
        <f t="shared" si="29"/>
        <v>7.5843315129999986</v>
      </c>
      <c r="G534" s="47">
        <f t="shared" si="30"/>
        <v>2.0260844761545451</v>
      </c>
      <c r="H534" s="40">
        <f>SQRT(((1/F534)*M$20)^2+(-(1/F534)*M$19)^2)</f>
        <v>1.3874946960181361E-3</v>
      </c>
      <c r="I534" s="16"/>
      <c r="L534" s="6"/>
      <c r="M534" s="19"/>
    </row>
    <row r="535" spans="2:13" ht="15" customHeight="1" x14ac:dyDescent="0.3">
      <c r="B535" s="47">
        <v>88.333328246999997</v>
      </c>
      <c r="C535" s="48">
        <f t="shared" si="28"/>
        <v>5299.9996948199996</v>
      </c>
      <c r="D535" s="47">
        <v>30.792182921999999</v>
      </c>
      <c r="E535" s="47">
        <v>24.228820801000001</v>
      </c>
      <c r="F535" s="47">
        <f t="shared" si="29"/>
        <v>6.5633621209999973</v>
      </c>
      <c r="G535" s="47">
        <f t="shared" si="30"/>
        <v>1.8815029901083991</v>
      </c>
      <c r="H535" s="40">
        <f>SQRT(((1/F535)*M$20)^2+(-(1/F535)*M$19)^2)</f>
        <v>1.6033276167196117E-3</v>
      </c>
      <c r="I535" s="16"/>
      <c r="L535" s="6"/>
      <c r="M535" s="19"/>
    </row>
    <row r="536" spans="2:13" ht="15" customHeight="1" x14ac:dyDescent="0.3">
      <c r="B536" s="47">
        <v>88.5</v>
      </c>
      <c r="C536" s="48">
        <f t="shared" si="28"/>
        <v>5310</v>
      </c>
      <c r="D536" s="47">
        <v>30.573404312000001</v>
      </c>
      <c r="E536" s="47">
        <v>24.301746368</v>
      </c>
      <c r="F536" s="47">
        <f t="shared" si="29"/>
        <v>6.2716579440000011</v>
      </c>
      <c r="G536" s="47">
        <f t="shared" si="30"/>
        <v>1.8360407445711153</v>
      </c>
      <c r="H536" s="40">
        <f>SQRT(((1/F536)*M$20)^2+(-(1/F536)*M$19)^2)</f>
        <v>1.6779007785649575E-3</v>
      </c>
      <c r="I536" s="16"/>
      <c r="L536" s="6"/>
      <c r="M536" s="19"/>
    </row>
    <row r="537" spans="2:13" ht="15" customHeight="1" x14ac:dyDescent="0.3">
      <c r="B537" s="47">
        <v>88.666664123999993</v>
      </c>
      <c r="C537" s="48">
        <f t="shared" si="28"/>
        <v>5319.9998474399999</v>
      </c>
      <c r="D537" s="47">
        <v>30.64632988</v>
      </c>
      <c r="E537" s="47">
        <v>24.301746368</v>
      </c>
      <c r="F537" s="47">
        <f t="shared" si="29"/>
        <v>6.3445835119999998</v>
      </c>
      <c r="G537" s="47">
        <f t="shared" si="30"/>
        <v>1.8476014586651994</v>
      </c>
      <c r="H537" s="40">
        <f>SQRT(((1/F537)*M$20)^2+(-(1/F537)*M$19)^2)</f>
        <v>1.658614742358947E-3</v>
      </c>
      <c r="I537" s="16"/>
      <c r="L537" s="6"/>
      <c r="M537" s="19"/>
    </row>
    <row r="538" spans="2:13" ht="15" customHeight="1" x14ac:dyDescent="0.3">
      <c r="B538" s="47">
        <v>88.833328246999997</v>
      </c>
      <c r="C538" s="48">
        <f t="shared" si="28"/>
        <v>5329.9996948199996</v>
      </c>
      <c r="D538" s="47">
        <v>30.500478744999999</v>
      </c>
      <c r="E538" s="47">
        <v>24.374673843</v>
      </c>
      <c r="F538" s="47">
        <f t="shared" si="29"/>
        <v>6.1258049019999987</v>
      </c>
      <c r="G538" s="47">
        <f t="shared" si="30"/>
        <v>1.8125101603683436</v>
      </c>
      <c r="H538" s="40">
        <f>SQRT(((1/F538)*M$20)^2+(-(1/F538)*M$19)^2)</f>
        <v>1.7178509461989236E-3</v>
      </c>
      <c r="I538" s="16"/>
      <c r="L538" s="6"/>
      <c r="M538" s="19"/>
    </row>
    <row r="539" spans="2:13" ht="15" customHeight="1" x14ac:dyDescent="0.3">
      <c r="B539" s="47">
        <v>89</v>
      </c>
      <c r="C539" s="48">
        <f t="shared" si="28"/>
        <v>5340</v>
      </c>
      <c r="D539" s="47">
        <v>30.427551269999999</v>
      </c>
      <c r="E539" s="47">
        <v>24.228820801000001</v>
      </c>
      <c r="F539" s="47">
        <f t="shared" si="29"/>
        <v>6.1987304689999974</v>
      </c>
      <c r="G539" s="47">
        <f t="shared" si="30"/>
        <v>1.8243445080197107</v>
      </c>
      <c r="H539" s="40">
        <f>SQRT(((1/F539)*M$20)^2+(-(1/F539)*M$19)^2)</f>
        <v>1.6976411218002751E-3</v>
      </c>
      <c r="I539" s="16"/>
      <c r="L539" s="6"/>
      <c r="M539" s="19"/>
    </row>
    <row r="540" spans="2:13" ht="15" customHeight="1" x14ac:dyDescent="0.3">
      <c r="B540" s="47">
        <v>89.166664123999993</v>
      </c>
      <c r="C540" s="48">
        <f t="shared" si="28"/>
        <v>5349.9998474399999</v>
      </c>
      <c r="D540" s="47">
        <v>30.500478744999999</v>
      </c>
      <c r="E540" s="47">
        <v>24.301746368</v>
      </c>
      <c r="F540" s="47">
        <f t="shared" si="29"/>
        <v>6.1987323769999989</v>
      </c>
      <c r="G540" s="47">
        <f t="shared" si="30"/>
        <v>1.8243448158246263</v>
      </c>
      <c r="H540" s="40">
        <f>SQRT(((1/F540)*M$20)^2+(-(1/F540)*M$19)^2)</f>
        <v>1.6976405992580738E-3</v>
      </c>
      <c r="I540" s="16"/>
      <c r="L540" s="6"/>
      <c r="M540" s="19"/>
    </row>
    <row r="541" spans="2:13" ht="15" customHeight="1" x14ac:dyDescent="0.3">
      <c r="B541" s="47">
        <v>89.333328246999997</v>
      </c>
      <c r="C541" s="48">
        <f t="shared" si="28"/>
        <v>5359.9996948199996</v>
      </c>
      <c r="D541" s="47">
        <v>30.500478744999999</v>
      </c>
      <c r="E541" s="47">
        <v>24.228820801000001</v>
      </c>
      <c r="F541" s="47">
        <f t="shared" si="29"/>
        <v>6.2716579439999975</v>
      </c>
      <c r="G541" s="47">
        <f t="shared" si="30"/>
        <v>1.8360407445711147</v>
      </c>
      <c r="H541" s="40">
        <f>SQRT(((1/F541)*M$20)^2+(-(1/F541)*M$19)^2)</f>
        <v>1.6779007785649583E-3</v>
      </c>
      <c r="I541" s="16"/>
      <c r="L541" s="6"/>
      <c r="M541" s="19"/>
    </row>
    <row r="542" spans="2:13" ht="15" customHeight="1" x14ac:dyDescent="0.3">
      <c r="B542" s="47">
        <v>89.5</v>
      </c>
      <c r="C542" s="48">
        <f t="shared" si="28"/>
        <v>5370</v>
      </c>
      <c r="D542" s="47">
        <v>30.281700134000001</v>
      </c>
      <c r="E542" s="47">
        <v>24.301746368</v>
      </c>
      <c r="F542" s="47">
        <f t="shared" si="29"/>
        <v>5.9799537660000013</v>
      </c>
      <c r="G542" s="47">
        <f t="shared" si="30"/>
        <v>1.7884128364945258</v>
      </c>
      <c r="H542" s="40">
        <f>SQRT(((1/F542)*M$20)^2+(-(1/F542)*M$19)^2)</f>
        <v>1.7597493490605523E-3</v>
      </c>
      <c r="I542" s="16"/>
      <c r="L542" s="6"/>
      <c r="M542" s="19"/>
    </row>
    <row r="543" spans="2:13" ht="15" customHeight="1" x14ac:dyDescent="0.3">
      <c r="B543" s="47">
        <v>89.666664123999993</v>
      </c>
      <c r="C543" s="48">
        <f t="shared" si="28"/>
        <v>5379.9998474399999</v>
      </c>
      <c r="D543" s="47">
        <v>30.354625702</v>
      </c>
      <c r="E543" s="47">
        <v>24.228820801000001</v>
      </c>
      <c r="F543" s="47">
        <f t="shared" si="29"/>
        <v>6.1258049009999986</v>
      </c>
      <c r="G543" s="47">
        <f t="shared" si="30"/>
        <v>1.8125101602050997</v>
      </c>
      <c r="H543" s="40">
        <f>SQRT(((1/F543)*M$20)^2+(-(1/F543)*M$19)^2)</f>
        <v>1.7178509464793521E-3</v>
      </c>
      <c r="I543" s="16"/>
      <c r="L543" s="6"/>
      <c r="M543" s="19"/>
    </row>
    <row r="544" spans="2:13" ht="15" customHeight="1" x14ac:dyDescent="0.3">
      <c r="B544" s="47">
        <v>89.833328246999997</v>
      </c>
      <c r="C544" s="48">
        <f t="shared" si="28"/>
        <v>5389.9996948199996</v>
      </c>
      <c r="D544" s="47">
        <v>30.354625702</v>
      </c>
      <c r="E544" s="47">
        <v>24.374673843</v>
      </c>
      <c r="F544" s="47">
        <f t="shared" si="29"/>
        <v>5.9799518589999998</v>
      </c>
      <c r="G544" s="47">
        <f t="shared" si="30"/>
        <v>1.788412517595688</v>
      </c>
      <c r="H544" s="40">
        <f>SQRT(((1/F544)*M$20)^2+(-(1/F544)*M$19)^2)</f>
        <v>1.7597499102426641E-3</v>
      </c>
      <c r="I544" s="16"/>
      <c r="L544" s="6"/>
      <c r="M544" s="19"/>
    </row>
    <row r="545" spans="2:13" ht="15" customHeight="1" x14ac:dyDescent="0.3">
      <c r="B545" s="47">
        <v>90</v>
      </c>
      <c r="C545" s="48">
        <f t="shared" si="28"/>
        <v>5400</v>
      </c>
      <c r="D545" s="47">
        <v>30.281700134000001</v>
      </c>
      <c r="E545" s="47">
        <v>24.155895232999999</v>
      </c>
      <c r="F545" s="47">
        <f t="shared" si="29"/>
        <v>6.1258049010000022</v>
      </c>
      <c r="G545" s="47">
        <f t="shared" si="30"/>
        <v>1.8125101602051001</v>
      </c>
      <c r="H545" s="40">
        <f>SQRT(((1/F545)*M$20)^2+(-(1/F545)*M$19)^2)</f>
        <v>1.7178509464793512E-3</v>
      </c>
      <c r="I545" s="16"/>
      <c r="L545" s="6"/>
      <c r="M545" s="19"/>
    </row>
    <row r="546" spans="2:13" ht="15" customHeight="1" x14ac:dyDescent="0.3">
      <c r="B546" s="47">
        <v>90.166664123999993</v>
      </c>
      <c r="C546" s="48">
        <f t="shared" si="28"/>
        <v>5409.9998474399999</v>
      </c>
      <c r="D546" s="47">
        <v>30.062921524</v>
      </c>
      <c r="E546" s="47">
        <v>24.301746368</v>
      </c>
      <c r="F546" s="47">
        <f t="shared" si="29"/>
        <v>5.7611751560000002</v>
      </c>
      <c r="G546" s="47">
        <f t="shared" si="30"/>
        <v>1.7511414740374105</v>
      </c>
      <c r="H546" s="40">
        <f>SQRT(((1/F546)*M$20)^2+(-(1/F546)*M$19)^2)</f>
        <v>1.8265752146367656E-3</v>
      </c>
      <c r="I546" s="16"/>
      <c r="L546" s="6"/>
      <c r="M546" s="19"/>
    </row>
    <row r="547" spans="2:13" ht="15" customHeight="1" x14ac:dyDescent="0.3">
      <c r="B547" s="47">
        <v>90.333328246999997</v>
      </c>
      <c r="C547" s="48">
        <f t="shared" si="28"/>
        <v>5419.9996948199996</v>
      </c>
      <c r="D547" s="47">
        <v>30.427551269999999</v>
      </c>
      <c r="E547" s="47">
        <v>24.228820801000001</v>
      </c>
      <c r="F547" s="47">
        <f t="shared" si="29"/>
        <v>6.1987304689999974</v>
      </c>
      <c r="G547" s="47">
        <f t="shared" si="30"/>
        <v>1.8243445080197107</v>
      </c>
      <c r="H547" s="40">
        <f>SQRT(((1/F547)*M$20)^2+(-(1/F547)*M$19)^2)</f>
        <v>1.6976411218002751E-3</v>
      </c>
      <c r="I547" s="16"/>
      <c r="L547" s="6"/>
      <c r="M547" s="19"/>
    </row>
    <row r="548" spans="2:13" ht="15" customHeight="1" x14ac:dyDescent="0.3">
      <c r="B548" s="47">
        <v>90.5</v>
      </c>
      <c r="C548" s="48">
        <f t="shared" si="28"/>
        <v>5430</v>
      </c>
      <c r="D548" s="47">
        <v>29.917068481000001</v>
      </c>
      <c r="E548" s="47">
        <v>24.228820801000001</v>
      </c>
      <c r="F548" s="47">
        <f t="shared" si="29"/>
        <v>5.6882476799999999</v>
      </c>
      <c r="G548" s="47">
        <f t="shared" si="30"/>
        <v>1.7384022358567115</v>
      </c>
      <c r="H548" s="40">
        <f>SQRT(((1/F548)*M$20)^2+(-(1/F548)*M$19)^2)</f>
        <v>1.8499932385382173E-3</v>
      </c>
      <c r="I548" s="16"/>
      <c r="L548" s="6"/>
      <c r="M548" s="19"/>
    </row>
    <row r="549" spans="2:13" ht="15" customHeight="1" x14ac:dyDescent="0.3">
      <c r="B549" s="47">
        <v>90.666664123999993</v>
      </c>
      <c r="C549" s="48">
        <f t="shared" si="28"/>
        <v>5439.9998474399999</v>
      </c>
      <c r="D549" s="47">
        <v>30.135847091999999</v>
      </c>
      <c r="E549" s="47">
        <v>24.301746368</v>
      </c>
      <c r="F549" s="47">
        <f t="shared" si="29"/>
        <v>5.8341007239999989</v>
      </c>
      <c r="G549" s="47">
        <f t="shared" si="30"/>
        <v>1.763720136294777</v>
      </c>
      <c r="H549" s="40">
        <f>SQRT(((1/F549)*M$20)^2+(-(1/F549)*M$19)^2)</f>
        <v>1.8037432408118815E-3</v>
      </c>
      <c r="I549" s="16"/>
      <c r="L549" s="6"/>
      <c r="M549" s="19"/>
    </row>
    <row r="550" spans="2:13" ht="15" customHeight="1" x14ac:dyDescent="0.3">
      <c r="B550" s="47">
        <v>90.833328246999997</v>
      </c>
      <c r="C550" s="48">
        <f t="shared" si="28"/>
        <v>5449.9996948199996</v>
      </c>
      <c r="D550" s="47">
        <v>30.062921524</v>
      </c>
      <c r="E550" s="47">
        <v>24.301746368</v>
      </c>
      <c r="F550" s="47">
        <f t="shared" si="29"/>
        <v>5.7611751560000002</v>
      </c>
      <c r="G550" s="47">
        <f t="shared" si="30"/>
        <v>1.7511414740374105</v>
      </c>
      <c r="H550" s="40">
        <f>SQRT(((1/F550)*M$20)^2+(-(1/F550)*M$19)^2)</f>
        <v>1.8265752146367656E-3</v>
      </c>
      <c r="I550" s="16"/>
      <c r="L550" s="6"/>
      <c r="M550" s="19"/>
    </row>
    <row r="551" spans="2:13" ht="15" customHeight="1" x14ac:dyDescent="0.3">
      <c r="B551" s="47">
        <v>91</v>
      </c>
      <c r="C551" s="48">
        <f t="shared" si="28"/>
        <v>5460</v>
      </c>
      <c r="D551" s="47">
        <v>29.917068481000001</v>
      </c>
      <c r="E551" s="47">
        <v>24.228820801000001</v>
      </c>
      <c r="F551" s="47">
        <f t="shared" si="29"/>
        <v>5.6882476799999999</v>
      </c>
      <c r="G551" s="47">
        <f t="shared" si="30"/>
        <v>1.7384022358567115</v>
      </c>
      <c r="H551" s="40">
        <f>SQRT(((1/F551)*M$20)^2+(-(1/F551)*M$19)^2)</f>
        <v>1.8499932385382173E-3</v>
      </c>
      <c r="I551" s="16"/>
      <c r="L551" s="6"/>
      <c r="M551" s="19"/>
    </row>
    <row r="552" spans="2:13" ht="15" customHeight="1" x14ac:dyDescent="0.3">
      <c r="B552" s="47">
        <v>91.166664123999993</v>
      </c>
      <c r="C552" s="48">
        <f t="shared" si="28"/>
        <v>5469.9998474399999</v>
      </c>
      <c r="D552" s="47">
        <v>30.354625702</v>
      </c>
      <c r="E552" s="47">
        <v>24.301746368</v>
      </c>
      <c r="F552" s="47">
        <f t="shared" si="29"/>
        <v>6.052879334</v>
      </c>
      <c r="G552" s="47">
        <f t="shared" si="30"/>
        <v>1.8005340818025373</v>
      </c>
      <c r="H552" s="40">
        <f>SQRT(((1/F552)*M$20)^2+(-(1/F552)*M$19)^2)</f>
        <v>1.7385477499972746E-3</v>
      </c>
      <c r="I552" s="16"/>
      <c r="L552" s="6"/>
      <c r="M552" s="19"/>
    </row>
    <row r="553" spans="2:13" ht="15" customHeight="1" x14ac:dyDescent="0.3">
      <c r="B553" s="47">
        <v>91.333328246999997</v>
      </c>
      <c r="C553" s="48">
        <f t="shared" si="28"/>
        <v>5479.9996948199996</v>
      </c>
      <c r="D553" s="47">
        <v>29.989994049</v>
      </c>
      <c r="E553" s="47">
        <v>24.228820801000001</v>
      </c>
      <c r="F553" s="47">
        <f t="shared" si="29"/>
        <v>5.7611732479999986</v>
      </c>
      <c r="G553" s="47">
        <f t="shared" si="30"/>
        <v>1.7511411428549233</v>
      </c>
      <c r="H553" s="40">
        <f>SQRT(((1/F553)*M$20)^2+(-(1/F553)*M$19)^2)</f>
        <v>1.8265758195665886E-3</v>
      </c>
      <c r="I553" s="16"/>
      <c r="L553" s="6"/>
      <c r="M553" s="19"/>
    </row>
    <row r="554" spans="2:13" ht="15" customHeight="1" x14ac:dyDescent="0.3">
      <c r="B554" s="47">
        <v>91.5</v>
      </c>
      <c r="C554" s="48">
        <f t="shared" si="28"/>
        <v>5490</v>
      </c>
      <c r="D554" s="47">
        <v>29.989994049</v>
      </c>
      <c r="E554" s="47">
        <v>24.301746368</v>
      </c>
      <c r="F554" s="47">
        <f t="shared" si="29"/>
        <v>5.688247681</v>
      </c>
      <c r="G554" s="47">
        <f t="shared" si="30"/>
        <v>1.7384022360325126</v>
      </c>
      <c r="H554" s="40">
        <f>SQRT(((1/F554)*M$20)^2+(-(1/F554)*M$19)^2)</f>
        <v>1.8499932382129867E-3</v>
      </c>
      <c r="I554" s="16"/>
      <c r="L554" s="6"/>
      <c r="M554" s="19"/>
    </row>
    <row r="555" spans="2:13" ht="15" customHeight="1" x14ac:dyDescent="0.3">
      <c r="B555" s="47">
        <v>91.666664123999993</v>
      </c>
      <c r="C555" s="48">
        <f t="shared" si="28"/>
        <v>5499.9998474399999</v>
      </c>
      <c r="D555" s="47">
        <v>29.844142913999999</v>
      </c>
      <c r="E555" s="47">
        <v>24.812231063999999</v>
      </c>
      <c r="F555" s="47">
        <f t="shared" si="29"/>
        <v>5.0319118500000002</v>
      </c>
      <c r="G555" s="47">
        <f t="shared" si="30"/>
        <v>1.6158000013591669</v>
      </c>
      <c r="H555" s="40">
        <f>SQRT(((1/F555)*M$20)^2+(-(1/F555)*M$19)^2)</f>
        <v>2.0912965212478239E-3</v>
      </c>
      <c r="I555" s="16"/>
      <c r="L555" s="6"/>
      <c r="M555" s="19"/>
    </row>
    <row r="556" spans="2:13" ht="15" customHeight="1" x14ac:dyDescent="0.3">
      <c r="B556" s="47">
        <v>91.833328246999997</v>
      </c>
      <c r="C556" s="48">
        <f t="shared" si="28"/>
        <v>5509.9996948199996</v>
      </c>
      <c r="D556" s="47">
        <v>28.896100998000001</v>
      </c>
      <c r="E556" s="47">
        <v>24.520524979000001</v>
      </c>
      <c r="F556" s="47">
        <f t="shared" si="29"/>
        <v>4.3755760190000004</v>
      </c>
      <c r="G556" s="47">
        <f t="shared" si="30"/>
        <v>1.4760381726286793</v>
      </c>
      <c r="H556" s="40">
        <f>SQRT(((1/F556)*M$20)^2+(-(1/F556)*M$19)^2)</f>
        <v>2.4049907261206012E-3</v>
      </c>
      <c r="I556" s="16"/>
      <c r="L556" s="6"/>
      <c r="M556" s="19"/>
    </row>
    <row r="557" spans="2:13" ht="15" customHeight="1" x14ac:dyDescent="0.3">
      <c r="B557" s="47">
        <v>92</v>
      </c>
      <c r="C557" s="48">
        <f t="shared" si="28"/>
        <v>5520</v>
      </c>
      <c r="D557" s="47">
        <v>29.771215438999999</v>
      </c>
      <c r="E557" s="47">
        <v>24.593452454000001</v>
      </c>
      <c r="F557" s="47">
        <f t="shared" si="29"/>
        <v>5.1777629849999975</v>
      </c>
      <c r="G557" s="47">
        <f t="shared" si="30"/>
        <v>1.6443731068170502</v>
      </c>
      <c r="H557" s="40">
        <f>SQRT(((1/F557)*M$20)^2+(-(1/F557)*M$19)^2)</f>
        <v>2.0323873027051484E-3</v>
      </c>
      <c r="I557" s="16"/>
      <c r="L557" s="6"/>
      <c r="M557" s="19"/>
    </row>
    <row r="558" spans="2:13" ht="15" customHeight="1" x14ac:dyDescent="0.3">
      <c r="B558" s="47">
        <v>92.166664123999993</v>
      </c>
      <c r="C558" s="48">
        <f t="shared" si="28"/>
        <v>5529.9998474399999</v>
      </c>
      <c r="D558" s="47">
        <v>29.771215438999999</v>
      </c>
      <c r="E558" s="47">
        <v>24.301746368</v>
      </c>
      <c r="F558" s="47">
        <f t="shared" si="29"/>
        <v>5.4694690709999989</v>
      </c>
      <c r="G558" s="47">
        <f t="shared" si="30"/>
        <v>1.6991815497486655</v>
      </c>
      <c r="H558" s="40">
        <f>SQRT(((1/F558)*M$20)^2+(-(1/F558)*M$19)^2)</f>
        <v>1.9239929160449042E-3</v>
      </c>
      <c r="I558" s="16"/>
      <c r="L558" s="6"/>
      <c r="M558" s="19"/>
    </row>
    <row r="559" spans="2:13" ht="15" customHeight="1" x14ac:dyDescent="0.3">
      <c r="B559" s="47">
        <v>92.333328246999997</v>
      </c>
      <c r="C559" s="48">
        <f t="shared" si="28"/>
        <v>5539.9996948199996</v>
      </c>
      <c r="D559" s="47">
        <v>29.771215438999999</v>
      </c>
      <c r="E559" s="47">
        <v>24.301746368</v>
      </c>
      <c r="F559" s="47">
        <f t="shared" si="29"/>
        <v>5.4694690709999989</v>
      </c>
      <c r="G559" s="47">
        <f t="shared" si="30"/>
        <v>1.6991815497486655</v>
      </c>
      <c r="H559" s="40">
        <f>SQRT(((1/F559)*M$20)^2+(-(1/F559)*M$19)^2)</f>
        <v>1.9239929160449042E-3</v>
      </c>
      <c r="I559" s="16"/>
      <c r="L559" s="6"/>
      <c r="M559" s="19"/>
    </row>
    <row r="560" spans="2:13" ht="15" customHeight="1" x14ac:dyDescent="0.3">
      <c r="B560" s="47">
        <v>92.5</v>
      </c>
      <c r="C560" s="48">
        <f t="shared" si="28"/>
        <v>5550</v>
      </c>
      <c r="D560" s="47">
        <v>29.698289871</v>
      </c>
      <c r="E560" s="47">
        <v>24.301746368</v>
      </c>
      <c r="F560" s="47">
        <f t="shared" si="29"/>
        <v>5.3965435030000002</v>
      </c>
      <c r="G560" s="47">
        <f t="shared" si="30"/>
        <v>1.6857586565868228</v>
      </c>
      <c r="H560" s="40">
        <f>SQRT(((1/F560)*M$20)^2+(-(1/F560)*M$19)^2)</f>
        <v>1.9499925723346296E-3</v>
      </c>
      <c r="I560" s="16"/>
      <c r="L560" s="6"/>
      <c r="M560" s="19"/>
    </row>
    <row r="561" spans="2:13" ht="15" customHeight="1" x14ac:dyDescent="0.3">
      <c r="B561" s="47">
        <v>92.666664123999993</v>
      </c>
      <c r="C561" s="48">
        <f t="shared" si="28"/>
        <v>5559.9998474399999</v>
      </c>
      <c r="D561" s="47">
        <v>29.625362396</v>
      </c>
      <c r="E561" s="47">
        <v>24.301746368</v>
      </c>
      <c r="F561" s="47">
        <f t="shared" si="29"/>
        <v>5.323616028</v>
      </c>
      <c r="G561" s="47">
        <f t="shared" si="30"/>
        <v>1.6721527769703406</v>
      </c>
      <c r="H561" s="40">
        <f>SQRT(((1/F561)*M$20)^2+(-(1/F561)*M$19)^2)</f>
        <v>1.9767052491732979E-3</v>
      </c>
      <c r="I561" s="16"/>
      <c r="L561" s="6"/>
      <c r="M561" s="19"/>
    </row>
    <row r="562" spans="2:13" ht="15" customHeight="1" x14ac:dyDescent="0.3">
      <c r="B562" s="47">
        <v>92.833328246999997</v>
      </c>
      <c r="C562" s="48">
        <f t="shared" si="28"/>
        <v>5569.9996948199996</v>
      </c>
      <c r="D562" s="47">
        <v>29.552436829000001</v>
      </c>
      <c r="E562" s="47">
        <v>24.228820801000001</v>
      </c>
      <c r="F562" s="47">
        <f t="shared" si="29"/>
        <v>5.323616028</v>
      </c>
      <c r="G562" s="47">
        <f t="shared" si="30"/>
        <v>1.6721527769703406</v>
      </c>
      <c r="H562" s="40">
        <f>SQRT(((1/F562)*M$20)^2+(-(1/F562)*M$19)^2)</f>
        <v>1.9767052491732979E-3</v>
      </c>
      <c r="I562" s="16"/>
      <c r="L562" s="6"/>
      <c r="M562" s="19"/>
    </row>
    <row r="563" spans="2:13" ht="15" customHeight="1" x14ac:dyDescent="0.3">
      <c r="B563" s="47">
        <v>93</v>
      </c>
      <c r="C563" s="48">
        <f t="shared" si="28"/>
        <v>5580</v>
      </c>
      <c r="D563" s="47">
        <v>29.552436829000001</v>
      </c>
      <c r="E563" s="47">
        <v>24.301746368</v>
      </c>
      <c r="F563" s="47">
        <f t="shared" si="29"/>
        <v>5.2506904610000014</v>
      </c>
      <c r="G563" s="47">
        <f t="shared" si="30"/>
        <v>1.6583595843369641</v>
      </c>
      <c r="H563" s="40">
        <f>SQRT(((1/F563)*M$20)^2+(-(1/F563)*M$19)^2)</f>
        <v>2.0041592292085984E-3</v>
      </c>
      <c r="I563" s="16"/>
      <c r="L563" s="6"/>
      <c r="M563" s="19"/>
    </row>
    <row r="564" spans="2:13" ht="15" customHeight="1" x14ac:dyDescent="0.3">
      <c r="B564" s="47">
        <v>93.166664123999993</v>
      </c>
      <c r="C564" s="48">
        <f t="shared" si="28"/>
        <v>5589.9998474399999</v>
      </c>
      <c r="D564" s="47">
        <v>29.479511260999999</v>
      </c>
      <c r="E564" s="47">
        <v>24.374673843</v>
      </c>
      <c r="F564" s="47">
        <f t="shared" si="29"/>
        <v>5.1048374179999989</v>
      </c>
      <c r="G564" s="47">
        <f t="shared" si="30"/>
        <v>1.6301886035090913</v>
      </c>
      <c r="H564" s="40">
        <f>SQRT(((1/F564)*M$20)^2+(-(1/F564)*M$19)^2)</f>
        <v>2.0614211355733142E-3</v>
      </c>
      <c r="I564" s="16"/>
      <c r="L564" s="6"/>
      <c r="M564" s="19"/>
    </row>
    <row r="565" spans="2:13" ht="15" customHeight="1" x14ac:dyDescent="0.3">
      <c r="B565" s="47">
        <v>93.333328246999997</v>
      </c>
      <c r="C565" s="48">
        <f t="shared" si="28"/>
        <v>5599.9996948199996</v>
      </c>
      <c r="D565" s="47">
        <v>29.552436829000001</v>
      </c>
      <c r="E565" s="47">
        <v>24.301746368</v>
      </c>
      <c r="F565" s="47">
        <f t="shared" si="29"/>
        <v>5.2506904610000014</v>
      </c>
      <c r="G565" s="47">
        <f t="shared" si="30"/>
        <v>1.6583595843369641</v>
      </c>
      <c r="H565" s="40">
        <f>SQRT(((1/F565)*M$20)^2+(-(1/F565)*M$19)^2)</f>
        <v>2.0041592292085984E-3</v>
      </c>
      <c r="I565" s="16"/>
      <c r="L565" s="6"/>
      <c r="M565" s="19"/>
    </row>
    <row r="566" spans="2:13" ht="15" customHeight="1" x14ac:dyDescent="0.3">
      <c r="B566" s="47">
        <v>93.5</v>
      </c>
      <c r="C566" s="48">
        <f t="shared" si="28"/>
        <v>5610</v>
      </c>
      <c r="D566" s="47">
        <v>29.260732651000001</v>
      </c>
      <c r="E566" s="47">
        <v>24.010042191</v>
      </c>
      <c r="F566" s="47">
        <f t="shared" si="29"/>
        <v>5.2506904600000013</v>
      </c>
      <c r="G566" s="47">
        <f t="shared" si="30"/>
        <v>1.6583595841465129</v>
      </c>
      <c r="H566" s="40">
        <f>SQRT(((1/F566)*M$20)^2+(-(1/F566)*M$19)^2)</f>
        <v>2.0041592295902927E-3</v>
      </c>
      <c r="I566" s="16"/>
      <c r="L566" s="6"/>
      <c r="M566" s="19"/>
    </row>
    <row r="567" spans="2:13" ht="15" customHeight="1" x14ac:dyDescent="0.3">
      <c r="B567" s="47">
        <v>93.666664123999993</v>
      </c>
      <c r="C567" s="48">
        <f t="shared" si="28"/>
        <v>5619.9998474399999</v>
      </c>
      <c r="D567" s="47">
        <v>29.479511260999999</v>
      </c>
      <c r="E567" s="47">
        <v>24.666378021</v>
      </c>
      <c r="F567" s="47">
        <f t="shared" si="29"/>
        <v>4.8131332399999991</v>
      </c>
      <c r="G567" s="47">
        <f t="shared" si="30"/>
        <v>1.5713482732953683</v>
      </c>
      <c r="H567" s="40">
        <f>SQRT(((1/F567)*M$20)^2+(-(1/F567)*M$19)^2)</f>
        <v>2.1863553785871725E-3</v>
      </c>
      <c r="I567" s="16"/>
      <c r="L567" s="6"/>
      <c r="M567" s="19"/>
    </row>
    <row r="568" spans="2:13" ht="15" customHeight="1" x14ac:dyDescent="0.3">
      <c r="B568" s="47">
        <v>93.833328246999997</v>
      </c>
      <c r="C568" s="48">
        <f t="shared" si="28"/>
        <v>5629.9996948199996</v>
      </c>
      <c r="D568" s="47">
        <v>29.406583785999999</v>
      </c>
      <c r="E568" s="47">
        <v>24.301746368</v>
      </c>
      <c r="F568" s="47">
        <f t="shared" si="29"/>
        <v>5.1048374179999989</v>
      </c>
      <c r="G568" s="47">
        <f t="shared" si="30"/>
        <v>1.6301886035090913</v>
      </c>
      <c r="H568" s="40">
        <f>SQRT(((1/F568)*M$20)^2+(-(1/F568)*M$19)^2)</f>
        <v>2.0614211355733142E-3</v>
      </c>
      <c r="I568" s="16"/>
      <c r="L568" s="6"/>
      <c r="M568" s="19"/>
    </row>
    <row r="569" spans="2:13" ht="15" customHeight="1" x14ac:dyDescent="0.3">
      <c r="B569" s="47">
        <v>94</v>
      </c>
      <c r="C569" s="48">
        <f t="shared" si="28"/>
        <v>5640</v>
      </c>
      <c r="D569" s="47">
        <v>29.698289871</v>
      </c>
      <c r="E569" s="47">
        <v>23.937116623000001</v>
      </c>
      <c r="F569" s="47">
        <f t="shared" si="29"/>
        <v>5.7611732479999986</v>
      </c>
      <c r="G569" s="47">
        <f t="shared" si="30"/>
        <v>1.7511411428549233</v>
      </c>
      <c r="H569" s="40">
        <f>SQRT(((1/F569)*M$20)^2+(-(1/F569)*M$19)^2)</f>
        <v>1.8265758195665886E-3</v>
      </c>
      <c r="I569" s="16"/>
      <c r="L569" s="6"/>
      <c r="M569" s="19"/>
    </row>
    <row r="570" spans="2:13" ht="15" customHeight="1" x14ac:dyDescent="0.3">
      <c r="B570" s="47">
        <v>94.166664123999993</v>
      </c>
      <c r="C570" s="48">
        <f t="shared" si="28"/>
        <v>5649.9998474399999</v>
      </c>
      <c r="D570" s="47">
        <v>29.333658218</v>
      </c>
      <c r="E570" s="47">
        <v>25.031009674</v>
      </c>
      <c r="F570" s="47">
        <f t="shared" si="29"/>
        <v>4.3026485440000002</v>
      </c>
      <c r="G570" s="47">
        <f t="shared" si="30"/>
        <v>1.4592307735511612</v>
      </c>
      <c r="H570" s="40">
        <f>SQRT(((1/F570)*M$20)^2+(-(1/F570)*M$19)^2)</f>
        <v>2.4457539674731799E-3</v>
      </c>
      <c r="I570" s="16"/>
      <c r="L570" s="6"/>
      <c r="M570" s="19"/>
    </row>
    <row r="571" spans="2:13" ht="15" customHeight="1" x14ac:dyDescent="0.3">
      <c r="B571" s="47">
        <v>94.333328246999997</v>
      </c>
      <c r="C571" s="48">
        <f t="shared" si="28"/>
        <v>5659.9996948199996</v>
      </c>
      <c r="D571" s="47">
        <v>29.989994049</v>
      </c>
      <c r="E571" s="47">
        <v>24.374673843</v>
      </c>
      <c r="F571" s="47">
        <f t="shared" si="29"/>
        <v>5.6153202059999998</v>
      </c>
      <c r="G571" s="47">
        <f t="shared" si="30"/>
        <v>1.7254986134566879</v>
      </c>
      <c r="H571" s="40">
        <f>SQRT(((1/F571)*M$20)^2+(-(1/F571)*M$19)^2)</f>
        <v>1.8740195324723576E-3</v>
      </c>
      <c r="I571" s="16"/>
      <c r="L571" s="6"/>
      <c r="M571" s="19"/>
    </row>
    <row r="572" spans="2:13" ht="15" customHeight="1" x14ac:dyDescent="0.3">
      <c r="B572" s="47">
        <v>94.5</v>
      </c>
      <c r="C572" s="48">
        <f t="shared" si="28"/>
        <v>5670</v>
      </c>
      <c r="D572" s="47">
        <v>29.260732651000001</v>
      </c>
      <c r="E572" s="47">
        <v>24.301746368</v>
      </c>
      <c r="F572" s="47">
        <f t="shared" si="29"/>
        <v>4.9589862830000015</v>
      </c>
      <c r="G572" s="47">
        <f t="shared" si="30"/>
        <v>1.6012013414213002</v>
      </c>
      <c r="H572" s="40">
        <f>SQRT(((1/F572)*M$20)^2+(-(1/F572)*M$19)^2)</f>
        <v>2.1220505858638001E-3</v>
      </c>
      <c r="I572" s="16"/>
      <c r="L572" s="6"/>
      <c r="M572" s="19"/>
    </row>
    <row r="573" spans="2:13" ht="15" customHeight="1" x14ac:dyDescent="0.3">
      <c r="B573" s="47">
        <v>94.666664123999993</v>
      </c>
      <c r="C573" s="48">
        <f t="shared" si="28"/>
        <v>5679.9998474399999</v>
      </c>
      <c r="D573" s="47">
        <v>29.187805176000001</v>
      </c>
      <c r="E573" s="47">
        <v>24.228820801000001</v>
      </c>
      <c r="F573" s="47">
        <f t="shared" si="29"/>
        <v>4.958984375</v>
      </c>
      <c r="G573" s="47">
        <f t="shared" si="30"/>
        <v>1.6012009566651706</v>
      </c>
      <c r="H573" s="40">
        <f>SQRT(((1/F573)*M$20)^2+(-(1/F573)*M$19)^2)</f>
        <v>2.1220514023359274E-3</v>
      </c>
      <c r="I573" s="16"/>
    </row>
    <row r="574" spans="2:13" ht="15" customHeight="1" x14ac:dyDescent="0.3">
      <c r="B574" s="47">
        <v>94.833328246999997</v>
      </c>
      <c r="C574" s="48">
        <f t="shared" si="28"/>
        <v>5689.9996948199996</v>
      </c>
      <c r="D574" s="47">
        <v>29.187805176000001</v>
      </c>
      <c r="E574" s="47">
        <v>24.155895232999999</v>
      </c>
      <c r="F574" s="47">
        <f t="shared" si="29"/>
        <v>5.0319099430000023</v>
      </c>
      <c r="G574" s="47">
        <f t="shared" si="30"/>
        <v>1.6157996223778937</v>
      </c>
      <c r="H574" s="40">
        <f>SQRT(((1/F574)*M$20)^2+(-(1/F574)*M$19)^2)</f>
        <v>2.091297313810192E-3</v>
      </c>
      <c r="I574" s="16"/>
    </row>
    <row r="575" spans="2:13" ht="15" customHeight="1" x14ac:dyDescent="0.3">
      <c r="B575" s="47">
        <v>95</v>
      </c>
      <c r="C575" s="48">
        <f t="shared" si="28"/>
        <v>5700</v>
      </c>
      <c r="D575" s="47">
        <v>29.844142913999999</v>
      </c>
      <c r="E575" s="47">
        <v>24.301746368</v>
      </c>
      <c r="F575" s="47">
        <f t="shared" si="29"/>
        <v>5.5423965459999991</v>
      </c>
      <c r="G575" s="47">
        <f t="shared" si="30"/>
        <v>1.7124269967500025</v>
      </c>
      <c r="H575" s="40">
        <f>SQRT(((1/F575)*M$20)^2+(-(1/F575)*M$19)^2)</f>
        <v>1.8986768015950449E-3</v>
      </c>
      <c r="I575" s="16"/>
    </row>
    <row r="576" spans="2:13" ht="15" customHeight="1" x14ac:dyDescent="0.3">
      <c r="B576" s="47">
        <v>95.166664123999993</v>
      </c>
      <c r="C576" s="48">
        <f t="shared" si="28"/>
        <v>5709.9998474399999</v>
      </c>
      <c r="D576" s="47">
        <v>29.187805176000001</v>
      </c>
      <c r="E576" s="47">
        <v>24.228820801000001</v>
      </c>
      <c r="F576" s="47">
        <f t="shared" si="29"/>
        <v>4.958984375</v>
      </c>
      <c r="G576" s="47">
        <f t="shared" si="30"/>
        <v>1.6012009566651706</v>
      </c>
      <c r="H576" s="40">
        <f>SQRT(((1/F576)*M$20)^2+(-(1/F576)*M$19)^2)</f>
        <v>2.1220514023359274E-3</v>
      </c>
      <c r="I576" s="16"/>
    </row>
    <row r="577" spans="2:9" ht="15" customHeight="1" x14ac:dyDescent="0.3">
      <c r="B577" s="47">
        <v>95.333328246999997</v>
      </c>
      <c r="C577" s="48">
        <f t="shared" si="28"/>
        <v>5719.9996948199996</v>
      </c>
      <c r="D577" s="47">
        <v>29.041954041</v>
      </c>
      <c r="E577" s="47">
        <v>24.374673843</v>
      </c>
      <c r="F577" s="47">
        <f t="shared" si="29"/>
        <v>4.6672801980000003</v>
      </c>
      <c r="G577" s="47">
        <f t="shared" si="30"/>
        <v>1.5405765033055945</v>
      </c>
      <c r="H577" s="40">
        <f>SQRT(((1/F577)*M$20)^2+(-(1/F577)*M$19)^2)</f>
        <v>2.2546792351657097E-3</v>
      </c>
      <c r="I577" s="16"/>
    </row>
    <row r="578" spans="2:9" ht="15" customHeight="1" x14ac:dyDescent="0.3">
      <c r="B578" s="47">
        <v>95.5</v>
      </c>
      <c r="C578" s="48">
        <f t="shared" si="28"/>
        <v>5730</v>
      </c>
      <c r="D578" s="47">
        <v>29.187805176000001</v>
      </c>
      <c r="E578" s="47">
        <v>24.301746368</v>
      </c>
      <c r="F578" s="47">
        <f t="shared" si="29"/>
        <v>4.8860588080000014</v>
      </c>
      <c r="G578" s="47">
        <f t="shared" si="30"/>
        <v>1.5863860087844019</v>
      </c>
      <c r="H578" s="40">
        <f>SQRT(((1/F578)*M$20)^2+(-(1/F578)*M$19)^2)</f>
        <v>2.1537235143181065E-3</v>
      </c>
      <c r="I578" s="16"/>
    </row>
    <row r="579" spans="2:9" ht="15" customHeight="1" x14ac:dyDescent="0.3">
      <c r="B579" s="47">
        <v>95.666664123999993</v>
      </c>
      <c r="C579" s="48">
        <f t="shared" si="28"/>
        <v>5739.9998474399999</v>
      </c>
      <c r="D579" s="47">
        <v>29.041954041</v>
      </c>
      <c r="E579" s="47">
        <v>23.937116623000001</v>
      </c>
      <c r="F579" s="47">
        <f t="shared" si="29"/>
        <v>5.1048374179999989</v>
      </c>
      <c r="G579" s="47">
        <f t="shared" si="30"/>
        <v>1.6301886035090913</v>
      </c>
      <c r="H579" s="40">
        <f>SQRT(((1/F579)*M$20)^2+(-(1/F579)*M$19)^2)</f>
        <v>2.0614211355733142E-3</v>
      </c>
      <c r="I579" s="16"/>
    </row>
    <row r="580" spans="2:9" ht="15" customHeight="1" x14ac:dyDescent="0.3">
      <c r="B580" s="47">
        <v>95.833328246999997</v>
      </c>
      <c r="C580" s="48">
        <f t="shared" si="28"/>
        <v>5749.9996948199996</v>
      </c>
      <c r="D580" s="47">
        <v>29.041954041</v>
      </c>
      <c r="E580" s="47">
        <v>24.447599410999999</v>
      </c>
      <c r="F580" s="47">
        <f t="shared" si="29"/>
        <v>4.5943546300000015</v>
      </c>
      <c r="G580" s="47">
        <f t="shared" si="30"/>
        <v>1.5248282954538943</v>
      </c>
      <c r="H580" s="40">
        <f>SQRT(((1/F580)*M$20)^2+(-(1/F580)*M$19)^2)</f>
        <v>2.2904674529076784E-3</v>
      </c>
      <c r="I580" s="16"/>
    </row>
    <row r="581" spans="2:9" ht="15" customHeight="1" x14ac:dyDescent="0.3">
      <c r="B581" s="47">
        <v>96</v>
      </c>
      <c r="C581" s="48">
        <f t="shared" si="28"/>
        <v>5760</v>
      </c>
      <c r="D581" s="47">
        <v>29.041954041</v>
      </c>
      <c r="E581" s="47">
        <v>24.082967757999999</v>
      </c>
      <c r="F581" s="47">
        <f t="shared" si="29"/>
        <v>4.9589862830000015</v>
      </c>
      <c r="G581" s="47">
        <f t="shared" si="30"/>
        <v>1.6012013414213002</v>
      </c>
      <c r="H581" s="40">
        <f>SQRT(((1/F581)*M$20)^2+(-(1/F581)*M$19)^2)</f>
        <v>2.1220505858638001E-3</v>
      </c>
      <c r="I581" s="16"/>
    </row>
    <row r="582" spans="2:9" ht="15" customHeight="1" x14ac:dyDescent="0.3">
      <c r="B582" s="47">
        <v>96.166664123999993</v>
      </c>
      <c r="C582" s="48">
        <f t="shared" ref="C582:C583" si="31">B582 * 60</f>
        <v>5769.9998474399999</v>
      </c>
      <c r="D582" s="47">
        <v>28.823175429999999</v>
      </c>
      <c r="E582" s="47">
        <v>24.301746368</v>
      </c>
      <c r="F582" s="47">
        <f t="shared" ref="F582:F583" si="32">D582-E582</f>
        <v>4.5214290619999993</v>
      </c>
      <c r="G582" s="47">
        <f t="shared" ref="G582:G583" si="33">LN(F582)</f>
        <v>1.508828108034076</v>
      </c>
      <c r="H582" s="40">
        <f>SQRT(((1/F582)*M$20)^2+(-(1/F582)*M$19)^2)</f>
        <v>2.3274101180912662E-3</v>
      </c>
      <c r="I582" s="16"/>
    </row>
    <row r="583" spans="2:9" ht="15" customHeight="1" x14ac:dyDescent="0.3">
      <c r="B583" s="47">
        <v>96.333328246999997</v>
      </c>
      <c r="C583" s="48">
        <f t="shared" si="31"/>
        <v>5779.9996948199996</v>
      </c>
      <c r="D583" s="47">
        <v>28.969026566</v>
      </c>
      <c r="E583" s="47">
        <v>24.228820801000001</v>
      </c>
      <c r="F583" s="47">
        <f t="shared" si="32"/>
        <v>4.7402057649999989</v>
      </c>
      <c r="G583" s="47">
        <f t="shared" si="33"/>
        <v>1.5560805451023363</v>
      </c>
      <c r="H583" s="40">
        <f>SQRT(((1/F583)*M$20)^2+(-(1/F583)*M$19)^2)</f>
        <v>2.2199921836369278E-3</v>
      </c>
      <c r="I583" s="16"/>
    </row>
  </sheetData>
  <mergeCells count="12">
    <mergeCell ref="B2:H2"/>
    <mergeCell ref="G3:G4"/>
    <mergeCell ref="K37:N37"/>
    <mergeCell ref="K19:L19"/>
    <mergeCell ref="K20:L20"/>
    <mergeCell ref="H3:H4"/>
    <mergeCell ref="J244:M244"/>
    <mergeCell ref="B3:B4"/>
    <mergeCell ref="C3:C4"/>
    <mergeCell ref="F3:F4"/>
    <mergeCell ref="K18:L18"/>
    <mergeCell ref="K46:L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545B-4A9E-4D43-94FC-085353CA06C9}">
  <dimension ref="A1:Q194"/>
  <sheetViews>
    <sheetView tabSelected="1" topLeftCell="A11" zoomScale="60" zoomScaleNormal="60" workbookViewId="0">
      <selection activeCell="B9" sqref="B9"/>
    </sheetView>
  </sheetViews>
  <sheetFormatPr defaultRowHeight="14.4" x14ac:dyDescent="0.3"/>
  <cols>
    <col min="1" max="1" width="13.44140625" customWidth="1"/>
    <col min="2" max="5" width="17.21875" customWidth="1"/>
    <col min="8" max="8" width="14.109375" bestFit="1" customWidth="1"/>
    <col min="9" max="9" width="15.77734375" bestFit="1" customWidth="1"/>
    <col min="16" max="16" width="8.88671875" customWidth="1"/>
    <col min="17" max="17" width="10.77734375" bestFit="1" customWidth="1"/>
  </cols>
  <sheetData>
    <row r="1" spans="1:16" ht="15.6" x14ac:dyDescent="0.3">
      <c r="A1" s="24" t="s">
        <v>6</v>
      </c>
      <c r="B1" s="25"/>
      <c r="C1" s="25"/>
      <c r="D1" s="15"/>
      <c r="E1" s="17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3">
      <c r="A2" s="9" t="s">
        <v>7</v>
      </c>
      <c r="B2" s="9" t="s">
        <v>8</v>
      </c>
      <c r="C2" s="7" t="s">
        <v>10</v>
      </c>
      <c r="D2" s="52" t="s">
        <v>20</v>
      </c>
      <c r="E2" s="18" t="s">
        <v>35</v>
      </c>
      <c r="F2" s="1"/>
      <c r="G2" s="26" t="s">
        <v>18</v>
      </c>
      <c r="H2" s="26"/>
      <c r="I2" s="26"/>
      <c r="J2" s="26"/>
      <c r="K2" s="1"/>
      <c r="L2" s="1"/>
      <c r="M2" s="1"/>
      <c r="N2" s="1"/>
      <c r="O2" s="1"/>
      <c r="P2" s="1"/>
    </row>
    <row r="3" spans="1:16" ht="15.6" x14ac:dyDescent="0.3">
      <c r="A3" s="2">
        <v>20</v>
      </c>
      <c r="B3" s="5">
        <v>95.7</v>
      </c>
      <c r="C3" s="5">
        <f>B3-I$8</f>
        <v>71.495858980185716</v>
      </c>
      <c r="D3" s="53">
        <f>LN(C3)</f>
        <v>4.2696395316617055</v>
      </c>
      <c r="E3" s="33">
        <f>SQRT(((1/C3)*0.1)^2+((1/C3)*I$9)^2)</f>
        <v>1.4064054585149299E-3</v>
      </c>
      <c r="F3" s="1"/>
      <c r="G3" s="20" t="s">
        <v>11</v>
      </c>
      <c r="H3" s="20"/>
      <c r="I3" s="20"/>
      <c r="J3" s="20"/>
      <c r="K3" s="1"/>
      <c r="L3" s="1"/>
      <c r="M3" s="1"/>
      <c r="N3" s="1"/>
      <c r="O3" s="1"/>
      <c r="P3" s="1"/>
    </row>
    <row r="4" spans="1:16" ht="15.6" x14ac:dyDescent="0.3">
      <c r="A4" s="2">
        <v>25</v>
      </c>
      <c r="B4" s="5">
        <v>94.8</v>
      </c>
      <c r="C4" s="5">
        <f>B4-I$8</f>
        <v>70.59585898018571</v>
      </c>
      <c r="D4" s="53">
        <f t="shared" ref="D4:D67" si="0">LN(C4)</f>
        <v>4.2569714881073537</v>
      </c>
      <c r="E4" s="33">
        <f t="shared" ref="E4:E67" si="1">SQRT(((1/C4)*0.1)^2+((1/C4)*I$9)^2)</f>
        <v>1.4243351916600243E-3</v>
      </c>
      <c r="F4" s="1"/>
      <c r="G4" s="3" t="s">
        <v>12</v>
      </c>
      <c r="H4" s="2">
        <f t="array" ref="H4:I6">LINEST(B89:B109,A89:A109,1,1)</f>
        <v>2.7272727272725718E-4</v>
      </c>
      <c r="I4" s="2">
        <v>57.023376623376642</v>
      </c>
      <c r="J4" s="3" t="s">
        <v>15</v>
      </c>
      <c r="K4" s="1"/>
      <c r="L4" s="1"/>
      <c r="M4" s="1"/>
      <c r="N4" s="1"/>
      <c r="O4" s="1"/>
      <c r="P4" s="1"/>
    </row>
    <row r="5" spans="1:16" ht="15.6" x14ac:dyDescent="0.3">
      <c r="A5" s="2">
        <v>30</v>
      </c>
      <c r="B5" s="5">
        <v>93.9</v>
      </c>
      <c r="C5" s="5">
        <f>B5-I$8</f>
        <v>69.695858980185704</v>
      </c>
      <c r="D5" s="53">
        <f t="shared" si="0"/>
        <v>4.2441409039525269</v>
      </c>
      <c r="E5" s="33">
        <f t="shared" si="1"/>
        <v>1.4427279870319624E-3</v>
      </c>
      <c r="F5" s="1"/>
      <c r="G5" s="3" t="s">
        <v>13</v>
      </c>
      <c r="H5" s="2">
        <v>1.1688311688311024E-4</v>
      </c>
      <c r="I5" s="2">
        <v>8.2123733721810102E-2</v>
      </c>
      <c r="J5" s="3" t="s">
        <v>16</v>
      </c>
      <c r="K5" s="1"/>
      <c r="L5" s="1"/>
      <c r="M5" s="1"/>
      <c r="N5" s="1"/>
      <c r="O5" s="1"/>
      <c r="P5" s="1"/>
    </row>
    <row r="6" spans="1:16" ht="15.6" x14ac:dyDescent="0.3">
      <c r="A6" s="2">
        <v>35</v>
      </c>
      <c r="B6" s="5">
        <v>93</v>
      </c>
      <c r="C6" s="5">
        <f>B6-I$8</f>
        <v>68.795858980185699</v>
      </c>
      <c r="D6" s="53">
        <f t="shared" si="0"/>
        <v>4.2311435538863655</v>
      </c>
      <c r="E6" s="33">
        <f t="shared" si="1"/>
        <v>1.4616020182247813E-3</v>
      </c>
      <c r="F6" s="1"/>
      <c r="G6" s="3" t="s">
        <v>14</v>
      </c>
      <c r="H6" s="2">
        <v>0.22272727272727263</v>
      </c>
      <c r="I6" s="2">
        <v>3.2433748657038283E-2</v>
      </c>
      <c r="J6" s="3" t="s">
        <v>17</v>
      </c>
      <c r="K6" s="1"/>
      <c r="L6" s="1"/>
      <c r="M6" s="1"/>
      <c r="N6" s="1"/>
      <c r="O6" s="1"/>
      <c r="P6" s="1"/>
    </row>
    <row r="7" spans="1:16" ht="15.6" x14ac:dyDescent="0.3">
      <c r="A7" s="2">
        <v>40</v>
      </c>
      <c r="B7" s="5">
        <v>92.2</v>
      </c>
      <c r="C7" s="5">
        <f>B7-I$8</f>
        <v>67.995858980185716</v>
      </c>
      <c r="D7" s="53">
        <f t="shared" si="0"/>
        <v>4.219446805971578</v>
      </c>
      <c r="E7" s="33">
        <f t="shared" si="1"/>
        <v>1.4787983832993152E-3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6" x14ac:dyDescent="0.3">
      <c r="A8" s="2">
        <v>45</v>
      </c>
      <c r="B8" s="5">
        <v>91.4</v>
      </c>
      <c r="C8" s="5">
        <f>B8-I$8</f>
        <v>67.195858980185704</v>
      </c>
      <c r="D8" s="53">
        <f t="shared" si="0"/>
        <v>4.2076116233117054</v>
      </c>
      <c r="E8" s="33">
        <f t="shared" si="1"/>
        <v>1.4964042108695575E-3</v>
      </c>
      <c r="F8" s="1"/>
      <c r="G8" s="20" t="s">
        <v>31</v>
      </c>
      <c r="H8" s="20"/>
      <c r="I8" s="34">
        <f>Água!M18</f>
        <v>24.204141019814294</v>
      </c>
      <c r="J8" s="1"/>
      <c r="K8" s="6"/>
      <c r="L8" s="1"/>
      <c r="M8" s="1"/>
      <c r="N8" s="1"/>
      <c r="O8" s="1"/>
      <c r="P8" s="1"/>
    </row>
    <row r="9" spans="1:16" ht="15.6" x14ac:dyDescent="0.3">
      <c r="A9" s="2">
        <v>50</v>
      </c>
      <c r="B9" s="5">
        <v>90.7</v>
      </c>
      <c r="C9" s="5">
        <f>B9-I$8</f>
        <v>66.495858980185716</v>
      </c>
      <c r="D9" s="53">
        <f t="shared" si="0"/>
        <v>4.1971396747482403</v>
      </c>
      <c r="E9" s="33">
        <f t="shared" si="1"/>
        <v>1.5121568150718852E-3</v>
      </c>
      <c r="F9" s="1"/>
      <c r="G9" s="20" t="s">
        <v>32</v>
      </c>
      <c r="H9" s="20"/>
      <c r="I9" s="2">
        <f>Água!M19</f>
        <v>1.0523219747130655E-2</v>
      </c>
      <c r="J9" s="1"/>
      <c r="K9" s="1"/>
      <c r="L9" s="1"/>
      <c r="M9" s="1"/>
      <c r="N9" s="1"/>
      <c r="O9" s="1"/>
      <c r="P9" s="1"/>
    </row>
    <row r="10" spans="1:16" ht="15.6" x14ac:dyDescent="0.3">
      <c r="A10" s="2">
        <v>55</v>
      </c>
      <c r="B10" s="5">
        <v>90</v>
      </c>
      <c r="C10" s="5">
        <f>B10-I$8</f>
        <v>65.795858980185699</v>
      </c>
      <c r="D10" s="53">
        <f t="shared" si="0"/>
        <v>4.1865569029190519</v>
      </c>
      <c r="E10" s="33">
        <f t="shared" si="1"/>
        <v>1.5282446021599621E-3</v>
      </c>
      <c r="F10" s="1"/>
      <c r="G10" s="1"/>
      <c r="H10" s="4"/>
      <c r="I10" s="1"/>
      <c r="J10" s="1"/>
      <c r="O10" s="1"/>
      <c r="P10" s="1"/>
    </row>
    <row r="11" spans="1:16" ht="15.6" x14ac:dyDescent="0.3">
      <c r="A11" s="2">
        <v>60</v>
      </c>
      <c r="B11" s="5">
        <v>89.2</v>
      </c>
      <c r="C11" s="5">
        <f>B11-I$8</f>
        <v>64.995858980185716</v>
      </c>
      <c r="D11" s="53">
        <f t="shared" si="0"/>
        <v>4.1743235598690536</v>
      </c>
      <c r="E11" s="33">
        <f t="shared" si="1"/>
        <v>1.5470549648647714E-3</v>
      </c>
      <c r="F11" s="1"/>
      <c r="G11" s="20" t="s">
        <v>39</v>
      </c>
      <c r="H11" s="20"/>
      <c r="I11" s="5">
        <f>AVERAGE(B80:B120)</f>
        <v>57.173170731707323</v>
      </c>
      <c r="J11" s="1"/>
      <c r="O11" s="1"/>
      <c r="P11" s="1"/>
    </row>
    <row r="12" spans="1:16" ht="15.6" x14ac:dyDescent="0.3">
      <c r="A12" s="2">
        <v>65</v>
      </c>
      <c r="B12" s="5">
        <v>88.5</v>
      </c>
      <c r="C12" s="5">
        <f>B12-I$8</f>
        <v>64.295858980185699</v>
      </c>
      <c r="D12" s="53">
        <f t="shared" si="0"/>
        <v>4.1634952276173829</v>
      </c>
      <c r="E12" s="33">
        <f t="shared" si="1"/>
        <v>1.5638980165415381E-3</v>
      </c>
      <c r="F12" s="1"/>
      <c r="G12" s="20" t="s">
        <v>40</v>
      </c>
      <c r="H12" s="20"/>
      <c r="I12" s="2">
        <f>_xlfn.STDEV.P(B80:B120)/SQRT(41)</f>
        <v>9.1418787446988451E-3</v>
      </c>
      <c r="J12" s="1"/>
      <c r="O12" s="1"/>
      <c r="P12" s="1"/>
    </row>
    <row r="13" spans="1:16" ht="15.6" x14ac:dyDescent="0.3">
      <c r="A13" s="2">
        <v>70</v>
      </c>
      <c r="B13" s="5">
        <v>87.8</v>
      </c>
      <c r="C13" s="5">
        <f>B13-I$8</f>
        <v>63.595858980185703</v>
      </c>
      <c r="D13" s="53">
        <f t="shared" si="0"/>
        <v>4.1525483578518658</v>
      </c>
      <c r="E13" s="33">
        <f t="shared" si="1"/>
        <v>1.5811118513593073E-3</v>
      </c>
      <c r="F13" s="1"/>
      <c r="G13" s="1"/>
      <c r="H13" s="4"/>
      <c r="I13" s="1"/>
      <c r="J13" s="1"/>
      <c r="O13" s="1"/>
      <c r="P13" s="1"/>
    </row>
    <row r="14" spans="1:16" ht="15.6" x14ac:dyDescent="0.3">
      <c r="A14" s="2">
        <v>75</v>
      </c>
      <c r="B14" s="5">
        <v>87.1</v>
      </c>
      <c r="C14" s="5">
        <f>B14-I$8</f>
        <v>62.8958589801857</v>
      </c>
      <c r="D14" s="53">
        <f t="shared" si="0"/>
        <v>4.1414803265659774</v>
      </c>
      <c r="E14" s="33">
        <f t="shared" si="1"/>
        <v>1.5987088492204892E-3</v>
      </c>
      <c r="F14" s="1"/>
      <c r="O14" s="1"/>
      <c r="P14" s="1"/>
    </row>
    <row r="15" spans="1:16" ht="15.6" x14ac:dyDescent="0.3">
      <c r="A15" s="2">
        <v>80</v>
      </c>
      <c r="B15" s="5">
        <v>86.5</v>
      </c>
      <c r="C15" s="5">
        <f>B15-I$8</f>
        <v>62.295858980185706</v>
      </c>
      <c r="D15" s="53">
        <f t="shared" si="0"/>
        <v>4.1318949545663584</v>
      </c>
      <c r="E15" s="33">
        <f t="shared" si="1"/>
        <v>1.6141067476560396E-3</v>
      </c>
      <c r="F15" s="1"/>
      <c r="O15" s="1"/>
      <c r="P15" s="1"/>
    </row>
    <row r="16" spans="1:16" ht="15.6" x14ac:dyDescent="0.3">
      <c r="A16" s="2">
        <v>85</v>
      </c>
      <c r="B16" s="5">
        <v>85.8</v>
      </c>
      <c r="C16" s="5">
        <f>B16-I$8</f>
        <v>61.595858980185703</v>
      </c>
      <c r="D16" s="53">
        <f t="shared" si="0"/>
        <v>4.1205946439321819</v>
      </c>
      <c r="E16" s="33">
        <f t="shared" si="1"/>
        <v>1.632450102908585E-3</v>
      </c>
      <c r="F16" s="1"/>
      <c r="K16" s="1"/>
      <c r="L16" s="1"/>
      <c r="M16" s="1"/>
      <c r="N16" s="1"/>
      <c r="O16" s="1"/>
      <c r="P16" s="1"/>
    </row>
    <row r="17" spans="1:16" ht="15.6" x14ac:dyDescent="0.3">
      <c r="A17" s="2">
        <v>90</v>
      </c>
      <c r="B17" s="5">
        <v>85.2</v>
      </c>
      <c r="C17" s="5">
        <f>B17-I$8</f>
        <v>60.995858980185709</v>
      </c>
      <c r="D17" s="53">
        <f t="shared" si="0"/>
        <v>4.1108059762982556</v>
      </c>
      <c r="E17" s="33">
        <f t="shared" si="1"/>
        <v>1.6485080792715925E-3</v>
      </c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</row>
    <row r="18" spans="1:16" ht="15.6" x14ac:dyDescent="0.3">
      <c r="A18" s="2">
        <v>95</v>
      </c>
      <c r="B18" s="5">
        <v>84.5</v>
      </c>
      <c r="C18" s="5">
        <f>B18-I$8</f>
        <v>60.295858980185706</v>
      </c>
      <c r="D18" s="53">
        <f t="shared" si="0"/>
        <v>4.0992634277462372</v>
      </c>
      <c r="E18" s="33">
        <f t="shared" si="1"/>
        <v>1.6676463032725031E-3</v>
      </c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</row>
    <row r="19" spans="1:16" ht="15.6" x14ac:dyDescent="0.3">
      <c r="A19" s="2">
        <v>100</v>
      </c>
      <c r="B19" s="5">
        <v>83.9</v>
      </c>
      <c r="C19" s="5">
        <f>B19-I$8</f>
        <v>59.695858980185712</v>
      </c>
      <c r="D19" s="53">
        <f t="shared" si="0"/>
        <v>4.0892626541767907</v>
      </c>
      <c r="E19" s="33">
        <f t="shared" si="1"/>
        <v>1.684407730263538E-3</v>
      </c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</row>
    <row r="20" spans="1:16" ht="15.6" x14ac:dyDescent="0.3">
      <c r="A20" s="2">
        <v>105</v>
      </c>
      <c r="B20" s="5">
        <v>83.3</v>
      </c>
      <c r="C20" s="5">
        <f>B20-I$8</f>
        <v>59.095858980185703</v>
      </c>
      <c r="D20" s="53">
        <f t="shared" si="0"/>
        <v>4.0791608539400119</v>
      </c>
      <c r="E20" s="33">
        <f t="shared" si="1"/>
        <v>1.701509514645706E-3</v>
      </c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</row>
    <row r="21" spans="1:16" ht="15.6" x14ac:dyDescent="0.3">
      <c r="A21" s="2">
        <v>110</v>
      </c>
      <c r="B21" s="5">
        <v>82.7</v>
      </c>
      <c r="C21" s="5">
        <f>B21-I$8</f>
        <v>58.495858980185709</v>
      </c>
      <c r="D21" s="53">
        <f t="shared" si="0"/>
        <v>4.0689559650688247</v>
      </c>
      <c r="E21" s="33">
        <f t="shared" si="1"/>
        <v>1.718962129695486E-3</v>
      </c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</row>
    <row r="22" spans="1:16" ht="15.6" x14ac:dyDescent="0.3">
      <c r="A22" s="2">
        <v>115</v>
      </c>
      <c r="B22" s="5">
        <v>82.1</v>
      </c>
      <c r="C22" s="5">
        <f>B22-I$8</f>
        <v>57.8958589801857</v>
      </c>
      <c r="D22" s="53">
        <f t="shared" si="0"/>
        <v>4.0586458618172108</v>
      </c>
      <c r="E22" s="33">
        <f t="shared" si="1"/>
        <v>1.7367764828458605E-3</v>
      </c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</row>
    <row r="23" spans="1:16" ht="15.6" x14ac:dyDescent="0.3">
      <c r="A23" s="35">
        <v>120</v>
      </c>
      <c r="B23" s="36">
        <v>81.599999999999994</v>
      </c>
      <c r="C23" s="36">
        <f>B23-I$8</f>
        <v>57.3958589801857</v>
      </c>
      <c r="D23" s="54">
        <f t="shared" si="0"/>
        <v>4.0499721575207355</v>
      </c>
      <c r="E23" s="33">
        <f t="shared" si="1"/>
        <v>1.7519062893659222E-3</v>
      </c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</row>
    <row r="24" spans="1:16" ht="15.6" x14ac:dyDescent="0.3">
      <c r="A24" s="41">
        <v>125</v>
      </c>
      <c r="B24" s="42">
        <v>80.900000000000006</v>
      </c>
      <c r="C24" s="42">
        <f>B24-I$8</f>
        <v>56.695858980185712</v>
      </c>
      <c r="D24" s="55">
        <f t="shared" si="0"/>
        <v>4.037701174207446</v>
      </c>
      <c r="E24" s="33">
        <f t="shared" si="1"/>
        <v>1.7735363418003459E-3</v>
      </c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</row>
    <row r="25" spans="1:16" ht="15.6" x14ac:dyDescent="0.3">
      <c r="A25" s="41">
        <v>130</v>
      </c>
      <c r="B25" s="42">
        <v>80.400000000000006</v>
      </c>
      <c r="C25" s="42">
        <f>B25-I$8</f>
        <v>56.195858980185712</v>
      </c>
      <c r="D25" s="55">
        <f t="shared" si="0"/>
        <v>4.0288430705582847</v>
      </c>
      <c r="E25" s="33">
        <f t="shared" si="1"/>
        <v>1.7893162976012323E-3</v>
      </c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</row>
    <row r="26" spans="1:16" ht="15.6" x14ac:dyDescent="0.3">
      <c r="A26" s="41">
        <v>135</v>
      </c>
      <c r="B26" s="42">
        <v>79.8</v>
      </c>
      <c r="C26" s="42">
        <f>B26-I$8</f>
        <v>55.595858980185703</v>
      </c>
      <c r="D26" s="55">
        <f t="shared" si="0"/>
        <v>4.0181087197092165</v>
      </c>
      <c r="E26" s="33">
        <f t="shared" si="1"/>
        <v>1.8086269045107031E-3</v>
      </c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</row>
    <row r="27" spans="1:16" ht="15.6" x14ac:dyDescent="0.3">
      <c r="A27" s="41">
        <v>140</v>
      </c>
      <c r="B27" s="42">
        <v>79.2</v>
      </c>
      <c r="C27" s="42">
        <f>B27-I$8</f>
        <v>54.995858980185709</v>
      </c>
      <c r="D27" s="55">
        <f t="shared" si="0"/>
        <v>4.0072578911285905</v>
      </c>
      <c r="E27" s="33">
        <f t="shared" si="1"/>
        <v>1.8283588654770257E-3</v>
      </c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</row>
    <row r="28" spans="1:16" ht="15.6" x14ac:dyDescent="0.3">
      <c r="A28" s="41">
        <v>145</v>
      </c>
      <c r="B28" s="42">
        <v>78.7</v>
      </c>
      <c r="C28" s="42">
        <f>B28-I$8</f>
        <v>54.495858980185709</v>
      </c>
      <c r="D28" s="55">
        <f t="shared" si="0"/>
        <v>3.9981247167674776</v>
      </c>
      <c r="E28" s="33">
        <f t="shared" si="1"/>
        <v>1.8451340746368794E-3</v>
      </c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</row>
    <row r="29" spans="1:16" ht="15.6" x14ac:dyDescent="0.3">
      <c r="A29" s="41">
        <v>150</v>
      </c>
      <c r="B29" s="42">
        <v>78.099999999999994</v>
      </c>
      <c r="C29" s="42">
        <f>B29-I$8</f>
        <v>53.8958589801857</v>
      </c>
      <c r="D29" s="55">
        <f t="shared" si="0"/>
        <v>3.9870536471376745</v>
      </c>
      <c r="E29" s="33">
        <f t="shared" si="1"/>
        <v>1.8656751786424611E-3</v>
      </c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</row>
    <row r="30" spans="1:16" ht="15.6" x14ac:dyDescent="0.3">
      <c r="A30" s="41">
        <v>155</v>
      </c>
      <c r="B30" s="42">
        <v>77.599999999999994</v>
      </c>
      <c r="C30" s="42">
        <f>B30-I$8</f>
        <v>53.3958589801857</v>
      </c>
      <c r="D30" s="55">
        <f t="shared" si="0"/>
        <v>3.9777331957716768</v>
      </c>
      <c r="E30" s="33">
        <f t="shared" si="1"/>
        <v>1.8831454021230383E-3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6" x14ac:dyDescent="0.3">
      <c r="A31" s="41">
        <v>160</v>
      </c>
      <c r="B31" s="42">
        <v>77</v>
      </c>
      <c r="C31" s="42">
        <f>B31-I$8</f>
        <v>52.795858980185706</v>
      </c>
      <c r="D31" s="55">
        <f t="shared" si="0"/>
        <v>3.9664327592309738</v>
      </c>
      <c r="E31" s="33">
        <f t="shared" si="1"/>
        <v>1.9045464601434761E-3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6" x14ac:dyDescent="0.3">
      <c r="A32" s="41">
        <v>165</v>
      </c>
      <c r="B32" s="42">
        <v>76.400000000000006</v>
      </c>
      <c r="C32" s="42">
        <f>B32-I$8</f>
        <v>52.195858980185712</v>
      </c>
      <c r="D32" s="55">
        <f t="shared" si="0"/>
        <v>3.9550031618603119</v>
      </c>
      <c r="E32" s="33">
        <f t="shared" si="1"/>
        <v>1.9264395355408916E-3</v>
      </c>
      <c r="F32" s="1"/>
      <c r="G32" s="1"/>
      <c r="H32" s="1" t="s">
        <v>25</v>
      </c>
      <c r="I32" s="1" t="s">
        <v>30</v>
      </c>
      <c r="J32" s="1"/>
      <c r="K32" s="1"/>
      <c r="L32" s="1"/>
      <c r="M32" s="1"/>
      <c r="N32" s="1"/>
      <c r="O32" s="1"/>
      <c r="P32" s="1"/>
    </row>
    <row r="33" spans="1:17" ht="15.6" x14ac:dyDescent="0.3">
      <c r="A33" s="41">
        <v>170</v>
      </c>
      <c r="B33" s="42">
        <v>75.900000000000006</v>
      </c>
      <c r="C33" s="42">
        <f>B33-I$8</f>
        <v>51.695858980185712</v>
      </c>
      <c r="D33" s="55">
        <f t="shared" si="0"/>
        <v>3.9453776812113861</v>
      </c>
      <c r="E33" s="33">
        <f t="shared" si="1"/>
        <v>1.9450719712286251E-3</v>
      </c>
      <c r="F33" s="1"/>
      <c r="G33" s="20" t="s">
        <v>27</v>
      </c>
      <c r="H33" s="20"/>
      <c r="I33" s="20"/>
      <c r="J33" s="20"/>
      <c r="K33" s="1"/>
      <c r="L33" s="1" t="s">
        <v>28</v>
      </c>
      <c r="M33" s="1" t="s">
        <v>29</v>
      </c>
      <c r="N33" s="1"/>
      <c r="O33" s="1" t="s">
        <v>38</v>
      </c>
      <c r="P33" s="31" t="s">
        <v>37</v>
      </c>
      <c r="Q33" s="31"/>
    </row>
    <row r="34" spans="1:17" ht="15.6" x14ac:dyDescent="0.3">
      <c r="A34" s="41">
        <v>175</v>
      </c>
      <c r="B34" s="42">
        <v>75.400000000000006</v>
      </c>
      <c r="C34" s="42">
        <f>B34-I$8</f>
        <v>51.195858980185712</v>
      </c>
      <c r="D34" s="55">
        <f t="shared" si="0"/>
        <v>3.9356586494813079</v>
      </c>
      <c r="E34" s="33">
        <f t="shared" si="1"/>
        <v>1.964068351111434E-3</v>
      </c>
      <c r="F34" s="1"/>
      <c r="G34" s="18" t="s">
        <v>12</v>
      </c>
      <c r="H34" s="2">
        <f t="array" ref="H34:I36">LINEST(D23:D43,A23:A43,1,1)</f>
        <v>-2.0522811164043267E-3</v>
      </c>
      <c r="I34" s="2">
        <v>4.2950023362818079</v>
      </c>
      <c r="J34" s="18" t="s">
        <v>15</v>
      </c>
      <c r="K34" s="1"/>
      <c r="L34" s="1">
        <f>A23*H$34+I$34</f>
        <v>4.0487286023132887</v>
      </c>
      <c r="M34" s="32">
        <f>D23-L34</f>
        <v>1.2435552074467893E-3</v>
      </c>
      <c r="N34" s="1"/>
      <c r="O34" s="1">
        <f>EXP(L34)</f>
        <v>57.324528421801006</v>
      </c>
      <c r="P34" s="1"/>
      <c r="Q34" s="49">
        <f>O34+I$8</f>
        <v>81.528669441615307</v>
      </c>
    </row>
    <row r="35" spans="1:17" ht="15.6" x14ac:dyDescent="0.3">
      <c r="A35" s="41">
        <v>180</v>
      </c>
      <c r="B35" s="42">
        <v>74.900000000000006</v>
      </c>
      <c r="C35" s="42">
        <f>B35-I$8</f>
        <v>50.695858980185712</v>
      </c>
      <c r="D35" s="55">
        <f t="shared" si="0"/>
        <v>3.9258442303419825</v>
      </c>
      <c r="E35" s="33">
        <f t="shared" si="1"/>
        <v>1.9834394436485888E-3</v>
      </c>
      <c r="F35" s="1"/>
      <c r="G35" s="18" t="s">
        <v>13</v>
      </c>
      <c r="H35" s="2">
        <v>6.9631656783927877E-6</v>
      </c>
      <c r="I35" s="2">
        <v>1.2023648561455386E-3</v>
      </c>
      <c r="J35" s="18" t="s">
        <v>16</v>
      </c>
      <c r="K35" s="1"/>
      <c r="L35" s="6">
        <f t="shared" ref="L35:L54" si="2">A24*H$34+I$34</f>
        <v>4.0384671967312666</v>
      </c>
      <c r="M35" s="32">
        <f t="shared" ref="M35:M54" si="3">D24-L35</f>
        <v>-7.6602252382063085E-4</v>
      </c>
      <c r="N35" s="1"/>
      <c r="O35" s="6">
        <f t="shared" ref="O35:O54" si="4">EXP(L35)</f>
        <v>56.739305923716053</v>
      </c>
      <c r="P35" s="1"/>
      <c r="Q35" s="49">
        <f>O35+I$8</f>
        <v>80.943446943530347</v>
      </c>
    </row>
    <row r="36" spans="1:17" ht="15.6" x14ac:dyDescent="0.3">
      <c r="A36" s="41">
        <v>185</v>
      </c>
      <c r="B36" s="42">
        <v>74.400000000000006</v>
      </c>
      <c r="C36" s="42">
        <f>B36-I$8</f>
        <v>50.195858980185712</v>
      </c>
      <c r="D36" s="55">
        <f t="shared" si="0"/>
        <v>3.9159325328606127</v>
      </c>
      <c r="E36" s="33">
        <f t="shared" si="1"/>
        <v>2.0031964463570347E-3</v>
      </c>
      <c r="F36" s="1"/>
      <c r="G36" s="18" t="s">
        <v>14</v>
      </c>
      <c r="H36" s="2">
        <v>0.99978132537995701</v>
      </c>
      <c r="I36" s="2">
        <v>9.6610003006747977E-4</v>
      </c>
      <c r="J36" s="18" t="s">
        <v>17</v>
      </c>
      <c r="K36" s="1"/>
      <c r="L36" s="6">
        <f t="shared" si="2"/>
        <v>4.0282057911492455</v>
      </c>
      <c r="M36" s="32">
        <f t="shared" si="3"/>
        <v>6.3727940903923752E-4</v>
      </c>
      <c r="N36" s="1"/>
      <c r="O36" s="6">
        <f t="shared" si="4"/>
        <v>56.160057925233573</v>
      </c>
      <c r="P36" s="1"/>
      <c r="Q36" s="49">
        <f>O36+I$8</f>
        <v>80.36419894504786</v>
      </c>
    </row>
    <row r="37" spans="1:17" ht="15.6" x14ac:dyDescent="0.3">
      <c r="A37" s="41">
        <v>190</v>
      </c>
      <c r="B37" s="42">
        <v>73.8</v>
      </c>
      <c r="C37" s="42">
        <f>B37-I$8</f>
        <v>49.595858980185703</v>
      </c>
      <c r="D37" s="55">
        <f t="shared" si="0"/>
        <v>3.9039073419428321</v>
      </c>
      <c r="E37" s="33">
        <f t="shared" si="1"/>
        <v>2.0274306847093619E-3</v>
      </c>
      <c r="F37" s="1"/>
      <c r="G37" s="1"/>
      <c r="H37" s="1"/>
      <c r="I37" s="1"/>
      <c r="J37" s="1"/>
      <c r="K37" s="1"/>
      <c r="L37" s="6">
        <f t="shared" si="2"/>
        <v>4.0179443855672234</v>
      </c>
      <c r="M37" s="32">
        <f t="shared" si="3"/>
        <v>1.6433414199301666E-4</v>
      </c>
      <c r="N37" s="1"/>
      <c r="O37" s="6">
        <f t="shared" si="4"/>
        <v>55.586723433063526</v>
      </c>
      <c r="P37" s="1"/>
      <c r="Q37" s="49">
        <f>O37+I$8</f>
        <v>79.790864452877827</v>
      </c>
    </row>
    <row r="38" spans="1:17" ht="15.6" x14ac:dyDescent="0.3">
      <c r="A38" s="41">
        <v>195</v>
      </c>
      <c r="B38" s="42">
        <v>73.3</v>
      </c>
      <c r="C38" s="42">
        <f>B38-I$8</f>
        <v>49.095858980185703</v>
      </c>
      <c r="D38" s="55">
        <f t="shared" si="0"/>
        <v>3.893774692754695</v>
      </c>
      <c r="E38" s="33">
        <f t="shared" si="1"/>
        <v>2.0480783597559235E-3</v>
      </c>
      <c r="F38" s="1"/>
      <c r="G38" s="1"/>
      <c r="H38" s="1"/>
      <c r="I38" s="1"/>
      <c r="J38" s="1"/>
      <c r="K38" s="1"/>
      <c r="L38" s="6">
        <f t="shared" si="2"/>
        <v>4.0076829799852023</v>
      </c>
      <c r="M38" s="32">
        <f t="shared" si="3"/>
        <v>-4.2508885661174389E-4</v>
      </c>
      <c r="N38" s="1"/>
      <c r="O38" s="6">
        <f t="shared" si="4"/>
        <v>55.019242076592739</v>
      </c>
      <c r="P38" s="1"/>
      <c r="Q38" s="49">
        <f>O38+I$8</f>
        <v>79.223383096407034</v>
      </c>
    </row>
    <row r="39" spans="1:17" ht="15.6" x14ac:dyDescent="0.3">
      <c r="A39" s="41">
        <v>200</v>
      </c>
      <c r="B39" s="42">
        <v>72.8</v>
      </c>
      <c r="C39" s="42">
        <f>B39-I$8</f>
        <v>48.595858980185703</v>
      </c>
      <c r="D39" s="55">
        <f t="shared" si="0"/>
        <v>3.8835383211071779</v>
      </c>
      <c r="E39" s="33">
        <f t="shared" si="1"/>
        <v>2.0691509202861425E-3</v>
      </c>
      <c r="F39" s="1"/>
      <c r="G39" s="1"/>
      <c r="H39" s="1"/>
      <c r="I39" s="1"/>
      <c r="J39" s="1"/>
      <c r="K39" s="1"/>
      <c r="L39" s="6">
        <f t="shared" si="2"/>
        <v>3.9974215744031807</v>
      </c>
      <c r="M39" s="32">
        <f t="shared" si="3"/>
        <v>7.031423642969159E-4</v>
      </c>
      <c r="N39" s="1"/>
      <c r="O39" s="6">
        <f t="shared" si="4"/>
        <v>54.457554101527641</v>
      </c>
      <c r="P39" s="1"/>
      <c r="Q39" s="49">
        <f>O39+I$8</f>
        <v>78.661695121341936</v>
      </c>
    </row>
    <row r="40" spans="1:17" ht="15.6" x14ac:dyDescent="0.3">
      <c r="A40" s="41">
        <v>205</v>
      </c>
      <c r="B40" s="42">
        <v>72.3</v>
      </c>
      <c r="C40" s="42">
        <f>B40-I$8</f>
        <v>48.095858980185703</v>
      </c>
      <c r="D40" s="55">
        <f t="shared" si="0"/>
        <v>3.8731960815175652</v>
      </c>
      <c r="E40" s="33">
        <f t="shared" si="1"/>
        <v>2.0906616175078991E-3</v>
      </c>
      <c r="F40" s="1"/>
      <c r="G40" s="1"/>
      <c r="H40" s="1"/>
      <c r="I40" s="1"/>
      <c r="J40" s="1"/>
      <c r="K40" s="1"/>
      <c r="L40" s="6">
        <f t="shared" si="2"/>
        <v>3.9871601688211591</v>
      </c>
      <c r="M40" s="32">
        <f t="shared" si="3"/>
        <v>-1.065216834845728E-4</v>
      </c>
      <c r="N40" s="1"/>
      <c r="O40" s="6">
        <f t="shared" si="4"/>
        <v>53.901600363602597</v>
      </c>
      <c r="P40" s="1"/>
      <c r="Q40" s="49">
        <f>O40+I$8</f>
        <v>78.105741383416898</v>
      </c>
    </row>
    <row r="41" spans="1:17" ht="15.6" x14ac:dyDescent="0.3">
      <c r="A41" s="41">
        <v>210</v>
      </c>
      <c r="B41" s="42">
        <v>71.900000000000006</v>
      </c>
      <c r="C41" s="42">
        <f>B41-I$8</f>
        <v>47.695858980185712</v>
      </c>
      <c r="D41" s="55">
        <f t="shared" si="0"/>
        <v>3.8648445802931719</v>
      </c>
      <c r="E41" s="33">
        <f t="shared" si="1"/>
        <v>2.1081948932446994E-3</v>
      </c>
      <c r="F41" s="1"/>
      <c r="G41" s="1"/>
      <c r="H41" s="1"/>
      <c r="I41" s="1"/>
      <c r="J41" s="1"/>
      <c r="K41" s="1"/>
      <c r="L41" s="6">
        <f t="shared" si="2"/>
        <v>3.9768987632391375</v>
      </c>
      <c r="M41" s="32">
        <f t="shared" si="3"/>
        <v>8.3443253253934202E-4</v>
      </c>
      <c r="N41" s="1"/>
      <c r="O41" s="6">
        <f t="shared" si="4"/>
        <v>53.351322322351997</v>
      </c>
      <c r="P41" s="1"/>
      <c r="Q41" s="49">
        <f>O41+I$8</f>
        <v>77.555463342166291</v>
      </c>
    </row>
    <row r="42" spans="1:17" ht="15.6" x14ac:dyDescent="0.3">
      <c r="A42" s="41">
        <v>215</v>
      </c>
      <c r="B42" s="42">
        <v>71.400000000000006</v>
      </c>
      <c r="C42" s="42">
        <f>B42-I$8</f>
        <v>47.195858980185712</v>
      </c>
      <c r="D42" s="55">
        <f t="shared" si="0"/>
        <v>3.8543061552720621</v>
      </c>
      <c r="E42" s="33">
        <f t="shared" si="1"/>
        <v>2.1305294257524111E-3</v>
      </c>
      <c r="F42" s="1"/>
      <c r="G42" s="1"/>
      <c r="H42" s="1"/>
      <c r="I42" s="1"/>
      <c r="J42" s="1"/>
      <c r="K42" s="1"/>
      <c r="L42" s="6">
        <f t="shared" si="2"/>
        <v>3.9666373576571159</v>
      </c>
      <c r="M42" s="32">
        <f t="shared" si="3"/>
        <v>-2.0459842614206636E-4</v>
      </c>
      <c r="N42" s="1"/>
      <c r="O42" s="6">
        <f t="shared" si="4"/>
        <v>52.806662034946186</v>
      </c>
      <c r="P42" s="1"/>
      <c r="Q42" s="49">
        <f>O42+I$8</f>
        <v>77.010803054760487</v>
      </c>
    </row>
    <row r="43" spans="1:17" ht="15.6" x14ac:dyDescent="0.3">
      <c r="A43" s="35">
        <v>220</v>
      </c>
      <c r="B43" s="36">
        <v>71</v>
      </c>
      <c r="C43" s="36">
        <f>B43-I$8</f>
        <v>46.795858980185706</v>
      </c>
      <c r="D43" s="54">
        <f t="shared" si="0"/>
        <v>3.845794715679355</v>
      </c>
      <c r="E43" s="33">
        <f t="shared" si="1"/>
        <v>2.1487406903572949E-3</v>
      </c>
      <c r="F43" s="1"/>
      <c r="G43" s="1"/>
      <c r="H43" s="1"/>
      <c r="I43" s="1"/>
      <c r="J43" s="1"/>
      <c r="K43" s="1"/>
      <c r="L43" s="6">
        <f t="shared" si="2"/>
        <v>3.9563759520750938</v>
      </c>
      <c r="M43" s="32">
        <f t="shared" si="3"/>
        <v>-1.3727902147819826E-3</v>
      </c>
      <c r="N43" s="1"/>
      <c r="O43" s="6">
        <f t="shared" si="4"/>
        <v>52.267562150090157</v>
      </c>
      <c r="P43" s="1"/>
      <c r="Q43" s="49">
        <f>O43+I$8</f>
        <v>76.471703169904458</v>
      </c>
    </row>
    <row r="44" spans="1:17" ht="15.6" x14ac:dyDescent="0.3">
      <c r="A44" s="2">
        <v>225</v>
      </c>
      <c r="B44" s="5">
        <v>70.599999999999994</v>
      </c>
      <c r="C44" s="5">
        <f>B44-I$8</f>
        <v>46.3958589801857</v>
      </c>
      <c r="D44" s="53">
        <f t="shared" si="0"/>
        <v>3.8372102091328504</v>
      </c>
      <c r="E44" s="33">
        <f t="shared" si="1"/>
        <v>2.1672659703076027E-3</v>
      </c>
      <c r="F44" s="1"/>
      <c r="G44" s="1"/>
      <c r="H44" s="1"/>
      <c r="I44" s="1"/>
      <c r="J44" s="1"/>
      <c r="K44" s="1"/>
      <c r="L44" s="6">
        <f t="shared" si="2"/>
        <v>3.9461145464930723</v>
      </c>
      <c r="M44" s="32">
        <f t="shared" si="3"/>
        <v>-7.3686528168614984E-4</v>
      </c>
      <c r="N44" s="1"/>
      <c r="O44" s="6">
        <f t="shared" si="4"/>
        <v>51.733965901984753</v>
      </c>
      <c r="P44" s="1"/>
      <c r="Q44" s="49">
        <f>O44+I$8</f>
        <v>75.938106921799047</v>
      </c>
    </row>
    <row r="45" spans="1:17" ht="15.6" x14ac:dyDescent="0.3">
      <c r="A45" s="2">
        <v>230</v>
      </c>
      <c r="B45" s="5">
        <v>70.099999999999994</v>
      </c>
      <c r="C45" s="5">
        <f>B45-I$8</f>
        <v>45.8958589801857</v>
      </c>
      <c r="D45" s="53">
        <f t="shared" si="0"/>
        <v>3.8263748946999763</v>
      </c>
      <c r="E45" s="33">
        <f t="shared" si="1"/>
        <v>2.1908766621920629E-3</v>
      </c>
      <c r="F45" s="1"/>
      <c r="G45" s="1"/>
      <c r="H45" s="1"/>
      <c r="I45" s="1"/>
      <c r="J45" s="1"/>
      <c r="K45" s="1"/>
      <c r="L45" s="6">
        <f t="shared" si="2"/>
        <v>3.9358531409110507</v>
      </c>
      <c r="M45" s="32">
        <f t="shared" si="3"/>
        <v>-1.9449142974270472E-4</v>
      </c>
      <c r="N45" s="1"/>
      <c r="O45" s="6">
        <f t="shared" si="4"/>
        <v>51.205817104349187</v>
      </c>
      <c r="P45" s="1"/>
      <c r="Q45" s="49">
        <f>O45+I$8</f>
        <v>75.409958124163481</v>
      </c>
    </row>
    <row r="46" spans="1:17" ht="15.6" x14ac:dyDescent="0.3">
      <c r="A46" s="2">
        <v>235</v>
      </c>
      <c r="B46" s="5">
        <v>68.5</v>
      </c>
      <c r="C46" s="5">
        <f>B46-I$8</f>
        <v>44.295858980185706</v>
      </c>
      <c r="D46" s="53">
        <f t="shared" si="0"/>
        <v>3.7908911959366232</v>
      </c>
      <c r="E46" s="33">
        <f t="shared" si="1"/>
        <v>2.2700127877850963E-3</v>
      </c>
      <c r="F46" s="1"/>
      <c r="G46" s="1"/>
      <c r="H46" s="1"/>
      <c r="I46" s="1"/>
      <c r="J46" s="1"/>
      <c r="K46" s="1"/>
      <c r="L46" s="6">
        <f t="shared" si="2"/>
        <v>3.9255917353290291</v>
      </c>
      <c r="M46" s="32">
        <f t="shared" si="3"/>
        <v>2.5249501295343535E-4</v>
      </c>
      <c r="N46" s="1"/>
      <c r="O46" s="6">
        <f t="shared" si="4"/>
        <v>50.683060144504921</v>
      </c>
      <c r="P46" s="1"/>
      <c r="Q46" s="49">
        <f>O46+I$8</f>
        <v>74.887201164319208</v>
      </c>
    </row>
    <row r="47" spans="1:17" ht="15.6" x14ac:dyDescent="0.3">
      <c r="A47" s="2">
        <v>240</v>
      </c>
      <c r="B47" s="5">
        <v>68</v>
      </c>
      <c r="C47" s="5">
        <f>B47-I$8</f>
        <v>43.795858980185706</v>
      </c>
      <c r="D47" s="53">
        <f t="shared" si="0"/>
        <v>3.7795392690814742</v>
      </c>
      <c r="E47" s="33">
        <f t="shared" si="1"/>
        <v>2.295928625956145E-3</v>
      </c>
      <c r="F47" s="1"/>
      <c r="G47" s="1"/>
      <c r="H47" s="1"/>
      <c r="I47" s="1"/>
      <c r="J47" s="1"/>
      <c r="K47" s="1"/>
      <c r="L47" s="6">
        <f t="shared" si="2"/>
        <v>3.9153303297470075</v>
      </c>
      <c r="M47" s="32">
        <f t="shared" si="3"/>
        <v>6.0220311360525969E-4</v>
      </c>
      <c r="N47" s="1"/>
      <c r="O47" s="6">
        <f t="shared" si="4"/>
        <v>50.165639977519731</v>
      </c>
      <c r="P47" s="1"/>
      <c r="Q47" s="49">
        <f>O47+I$8</f>
        <v>74.369780997334033</v>
      </c>
    </row>
    <row r="48" spans="1:17" ht="15.6" x14ac:dyDescent="0.3">
      <c r="A48" s="2">
        <v>245</v>
      </c>
      <c r="B48" s="5">
        <v>67.5</v>
      </c>
      <c r="C48" s="5">
        <f>B48-I$8</f>
        <v>43.295858980185706</v>
      </c>
      <c r="D48" s="53">
        <f t="shared" si="0"/>
        <v>3.7680569948735414</v>
      </c>
      <c r="E48" s="33">
        <f t="shared" si="1"/>
        <v>2.3224430395748568E-3</v>
      </c>
      <c r="F48" s="1"/>
      <c r="G48" s="1"/>
      <c r="H48" s="1"/>
      <c r="I48" s="1"/>
      <c r="J48" s="1"/>
      <c r="K48" s="1"/>
      <c r="L48" s="6">
        <f t="shared" si="2"/>
        <v>3.9050689241649859</v>
      </c>
      <c r="M48" s="32">
        <f t="shared" si="3"/>
        <v>-1.1615822221537897E-3</v>
      </c>
      <c r="N48" s="1"/>
      <c r="O48" s="6">
        <f t="shared" si="4"/>
        <v>49.653502120411638</v>
      </c>
      <c r="P48" s="1"/>
      <c r="Q48" s="49">
        <f>O48+I$8</f>
        <v>73.857643140225932</v>
      </c>
    </row>
    <row r="49" spans="1:17" ht="15.6" x14ac:dyDescent="0.3">
      <c r="A49" s="2">
        <v>250</v>
      </c>
      <c r="B49" s="5">
        <v>67.099999999999994</v>
      </c>
      <c r="C49" s="5">
        <f>B49-I$8</f>
        <v>42.8958589801857</v>
      </c>
      <c r="D49" s="53">
        <f t="shared" si="0"/>
        <v>3.758775294006516</v>
      </c>
      <c r="E49" s="33">
        <f t="shared" si="1"/>
        <v>2.3440996105799751E-3</v>
      </c>
      <c r="F49" s="1"/>
      <c r="G49" s="1"/>
      <c r="H49" s="1"/>
      <c r="I49" s="1"/>
      <c r="J49" s="1"/>
      <c r="K49" s="1"/>
      <c r="L49" s="6">
        <f t="shared" si="2"/>
        <v>3.8948075185829643</v>
      </c>
      <c r="M49" s="32">
        <f t="shared" si="3"/>
        <v>-1.032825828269246E-3</v>
      </c>
      <c r="N49" s="1"/>
      <c r="O49" s="6">
        <f t="shared" si="4"/>
        <v>49.146592646412003</v>
      </c>
      <c r="P49" s="1"/>
      <c r="Q49" s="49">
        <f>O49+I$8</f>
        <v>73.35073366622629</v>
      </c>
    </row>
    <row r="50" spans="1:17" ht="15.6" x14ac:dyDescent="0.3">
      <c r="A50" s="2">
        <v>255</v>
      </c>
      <c r="B50" s="5">
        <v>66.7</v>
      </c>
      <c r="C50" s="5">
        <f>B50-I$8</f>
        <v>42.495858980185709</v>
      </c>
      <c r="D50" s="53">
        <f t="shared" si="0"/>
        <v>3.7494066354228628</v>
      </c>
      <c r="E50" s="33">
        <f t="shared" si="1"/>
        <v>2.3661638744102271E-3</v>
      </c>
      <c r="F50" s="1"/>
      <c r="G50" s="1"/>
      <c r="H50" s="1"/>
      <c r="I50" s="1"/>
      <c r="J50" s="1"/>
      <c r="K50" s="1"/>
      <c r="L50" s="6">
        <f>A39*H$34+I$34</f>
        <v>3.8845461130009427</v>
      </c>
      <c r="M50" s="32">
        <f t="shared" si="3"/>
        <v>-1.0077918937647645E-3</v>
      </c>
      <c r="N50" s="1"/>
      <c r="O50" s="6">
        <f t="shared" si="4"/>
        <v>48.644858179287155</v>
      </c>
      <c r="P50" s="1"/>
      <c r="Q50" s="49">
        <f>O50+I$8</f>
        <v>72.848999199101456</v>
      </c>
    </row>
    <row r="51" spans="1:17" ht="15.6" x14ac:dyDescent="0.3">
      <c r="A51" s="2">
        <v>260</v>
      </c>
      <c r="B51" s="5">
        <v>66.3</v>
      </c>
      <c r="C51" s="5">
        <f>B51-I$8</f>
        <v>42.095858980185703</v>
      </c>
      <c r="D51" s="53">
        <f t="shared" si="0"/>
        <v>3.7399493743347456</v>
      </c>
      <c r="E51" s="33">
        <f t="shared" si="1"/>
        <v>2.3886474529068577E-3</v>
      </c>
      <c r="F51" s="1"/>
      <c r="G51" s="1"/>
      <c r="H51" s="1"/>
      <c r="I51" s="1"/>
      <c r="J51" s="1"/>
      <c r="K51" s="1"/>
      <c r="L51" s="6">
        <f t="shared" ref="L51:L52" si="5">A40*H$34+I$34</f>
        <v>3.8742847074189211</v>
      </c>
      <c r="M51" s="32">
        <f t="shared" si="3"/>
        <v>-1.088625901355833E-3</v>
      </c>
      <c r="N51" s="1"/>
      <c r="O51" s="6">
        <f t="shared" si="4"/>
        <v>48.148245887718041</v>
      </c>
      <c r="P51" s="1"/>
      <c r="Q51" s="49">
        <f>O51+I$8</f>
        <v>72.352386907532335</v>
      </c>
    </row>
    <row r="52" spans="1:17" ht="15.6" x14ac:dyDescent="0.3">
      <c r="A52" s="2">
        <v>265</v>
      </c>
      <c r="B52" s="5">
        <v>65.900000000000006</v>
      </c>
      <c r="C52" s="5">
        <f>B52-I$8</f>
        <v>41.695858980185712</v>
      </c>
      <c r="D52" s="53">
        <f t="shared" si="0"/>
        <v>3.730401818842167</v>
      </c>
      <c r="E52" s="33">
        <f t="shared" si="1"/>
        <v>2.411562413877365E-3</v>
      </c>
      <c r="F52" s="1"/>
      <c r="G52" s="1"/>
      <c r="H52" s="1"/>
      <c r="I52" s="1"/>
      <c r="J52" s="1"/>
      <c r="K52" s="1"/>
      <c r="L52" s="6">
        <f>A41*H$34+I$34</f>
        <v>3.8640233018368995</v>
      </c>
      <c r="M52" s="32">
        <f t="shared" si="3"/>
        <v>8.2127845627244511E-4</v>
      </c>
      <c r="N52" s="1"/>
      <c r="O52" s="6">
        <f t="shared" si="4"/>
        <v>47.65670347973721</v>
      </c>
      <c r="P52" s="1"/>
      <c r="Q52" s="49">
        <f>O52+I$8</f>
        <v>71.860844499551504</v>
      </c>
    </row>
    <row r="53" spans="1:17" ht="15.6" x14ac:dyDescent="0.3">
      <c r="A53" s="2">
        <v>270</v>
      </c>
      <c r="B53" s="5">
        <v>65.5</v>
      </c>
      <c r="C53" s="5">
        <f>B53-I$8</f>
        <v>41.295858980185706</v>
      </c>
      <c r="D53" s="53">
        <f t="shared" si="0"/>
        <v>3.7207622281163424</v>
      </c>
      <c r="E53" s="33">
        <f t="shared" si="1"/>
        <v>2.4349212926940956E-3</v>
      </c>
      <c r="F53" s="1"/>
      <c r="G53" s="1"/>
      <c r="H53" s="1"/>
      <c r="I53" s="1"/>
      <c r="J53" s="1"/>
      <c r="K53" s="1"/>
      <c r="L53" s="6">
        <f t="shared" ref="L53:L54" si="6">A42*H$34+I$34</f>
        <v>3.8537618962548779</v>
      </c>
      <c r="M53" s="32">
        <f t="shared" si="3"/>
        <v>5.4425901718424541E-4</v>
      </c>
      <c r="N53" s="1"/>
      <c r="O53" s="6">
        <f t="shared" si="4"/>
        <v>47.170179197222616</v>
      </c>
      <c r="P53" s="1"/>
      <c r="Q53" s="49">
        <f>O53+I$8</f>
        <v>71.37432021703691</v>
      </c>
    </row>
    <row r="54" spans="1:17" ht="15.6" x14ac:dyDescent="0.3">
      <c r="A54" s="2">
        <v>275</v>
      </c>
      <c r="B54" s="5">
        <v>65.2</v>
      </c>
      <c r="C54" s="5">
        <f>B54-I$8</f>
        <v>40.995858980185709</v>
      </c>
      <c r="D54" s="53">
        <f t="shared" si="0"/>
        <v>3.7134710611201402</v>
      </c>
      <c r="E54" s="33">
        <f t="shared" si="1"/>
        <v>2.4527395896143107E-3</v>
      </c>
      <c r="F54" s="1"/>
      <c r="G54" s="1"/>
      <c r="H54" s="1"/>
      <c r="I54" s="1"/>
      <c r="J54" s="1"/>
      <c r="K54" s="1"/>
      <c r="L54" s="6">
        <f>A43*H$34+I$34</f>
        <v>3.8435004906728558</v>
      </c>
      <c r="M54" s="32">
        <f t="shared" si="3"/>
        <v>2.2942250064992287E-3</v>
      </c>
      <c r="N54" s="1"/>
      <c r="O54" s="6">
        <f t="shared" si="4"/>
        <v>46.688621810447586</v>
      </c>
      <c r="P54" s="1"/>
      <c r="Q54" s="49">
        <f>O54+I$8</f>
        <v>70.892762830261887</v>
      </c>
    </row>
    <row r="55" spans="1:17" ht="15.6" x14ac:dyDescent="0.3">
      <c r="A55" s="2">
        <v>280</v>
      </c>
      <c r="B55" s="5">
        <v>64.7</v>
      </c>
      <c r="C55" s="5">
        <f>B55-I$8</f>
        <v>40.495858980185709</v>
      </c>
      <c r="D55" s="53">
        <f t="shared" si="0"/>
        <v>3.7011997214820496</v>
      </c>
      <c r="E55" s="33">
        <f t="shared" si="1"/>
        <v>2.4830234217317433E-3</v>
      </c>
      <c r="F55" s="1"/>
      <c r="G55" s="1"/>
      <c r="H55" s="1"/>
      <c r="I55" s="1"/>
      <c r="J55" s="1"/>
      <c r="K55" s="1"/>
      <c r="L55" s="6"/>
      <c r="M55" s="32"/>
      <c r="N55" s="1"/>
      <c r="O55" s="1"/>
      <c r="P55" s="1"/>
    </row>
    <row r="56" spans="1:17" ht="15.6" x14ac:dyDescent="0.3">
      <c r="A56" s="2">
        <v>285</v>
      </c>
      <c r="B56" s="5">
        <v>64.3</v>
      </c>
      <c r="C56" s="5">
        <f>B56-I$8</f>
        <v>40.095858980185703</v>
      </c>
      <c r="D56" s="53">
        <f t="shared" si="0"/>
        <v>3.691273061653046</v>
      </c>
      <c r="E56" s="33">
        <f t="shared" si="1"/>
        <v>2.5077942931871601E-3</v>
      </c>
      <c r="F56" s="1"/>
      <c r="G56" s="1"/>
      <c r="H56" s="1"/>
      <c r="I56" s="1"/>
      <c r="J56" s="1"/>
      <c r="K56" s="1"/>
      <c r="L56" s="6"/>
      <c r="M56" s="32"/>
      <c r="N56" s="1"/>
      <c r="O56" s="1"/>
      <c r="P56" s="1"/>
    </row>
    <row r="57" spans="1:17" ht="15.6" x14ac:dyDescent="0.3">
      <c r="A57" s="2">
        <v>290</v>
      </c>
      <c r="B57" s="5">
        <v>63.9</v>
      </c>
      <c r="C57" s="5">
        <f>B57-I$8</f>
        <v>39.695858980185704</v>
      </c>
      <c r="D57" s="53">
        <f t="shared" si="0"/>
        <v>3.6812468744488207</v>
      </c>
      <c r="E57" s="33">
        <f t="shared" si="1"/>
        <v>2.5330643778520511E-3</v>
      </c>
      <c r="F57" s="1"/>
      <c r="G57" s="1"/>
      <c r="H57" s="1"/>
      <c r="I57" s="1"/>
      <c r="J57" s="1"/>
      <c r="K57" s="1"/>
      <c r="L57" s="6"/>
      <c r="M57" s="32"/>
      <c r="N57" s="1"/>
      <c r="O57" s="1"/>
      <c r="P57" s="1"/>
    </row>
    <row r="58" spans="1:17" ht="15.6" x14ac:dyDescent="0.3">
      <c r="A58" s="2">
        <v>295</v>
      </c>
      <c r="B58" s="5">
        <v>63.6</v>
      </c>
      <c r="C58" s="5">
        <f>B58-I$8</f>
        <v>39.395858980185707</v>
      </c>
      <c r="D58" s="53">
        <f t="shared" si="0"/>
        <v>3.6736607087545399</v>
      </c>
      <c r="E58" s="33">
        <f t="shared" si="1"/>
        <v>2.55235369741576E-3</v>
      </c>
      <c r="F58" s="1"/>
      <c r="G58" s="1"/>
      <c r="H58" s="1"/>
      <c r="I58" s="1"/>
      <c r="J58" s="1"/>
      <c r="K58" s="1"/>
      <c r="L58" s="6"/>
      <c r="M58" s="32"/>
      <c r="N58" s="1"/>
      <c r="O58" s="1"/>
      <c r="P58" s="1"/>
    </row>
    <row r="59" spans="1:17" ht="15.6" x14ac:dyDescent="0.3">
      <c r="A59" s="2">
        <v>300</v>
      </c>
      <c r="B59" s="5">
        <v>63.1</v>
      </c>
      <c r="C59" s="5">
        <f>B59-I$8</f>
        <v>38.895858980185707</v>
      </c>
      <c r="D59" s="53">
        <f t="shared" si="0"/>
        <v>3.6608877920063589</v>
      </c>
      <c r="E59" s="33">
        <f t="shared" si="1"/>
        <v>2.5851637929418152E-3</v>
      </c>
      <c r="F59" s="1"/>
      <c r="G59" s="1"/>
      <c r="H59" s="1"/>
      <c r="I59" s="1"/>
      <c r="J59" s="1"/>
      <c r="K59" s="1"/>
      <c r="L59" s="6"/>
      <c r="M59" s="32"/>
      <c r="N59" s="1"/>
      <c r="O59" s="1"/>
      <c r="P59" s="1"/>
    </row>
    <row r="60" spans="1:17" ht="15.6" x14ac:dyDescent="0.3">
      <c r="A60" s="2">
        <v>310</v>
      </c>
      <c r="B60" s="5">
        <v>62.5</v>
      </c>
      <c r="C60" s="5">
        <f>B60-I$8</f>
        <v>38.295858980185706</v>
      </c>
      <c r="D60" s="53">
        <f t="shared" si="0"/>
        <v>3.6453417697193613</v>
      </c>
      <c r="E60" s="33">
        <f t="shared" si="1"/>
        <v>2.6256668216522467E-3</v>
      </c>
      <c r="F60" s="1"/>
      <c r="G60" s="1"/>
      <c r="H60" s="1"/>
      <c r="I60" s="1"/>
      <c r="J60" s="1"/>
      <c r="K60" s="1"/>
      <c r="L60" s="6"/>
      <c r="M60" s="32"/>
      <c r="N60" s="1"/>
      <c r="O60" s="1"/>
      <c r="P60" s="1"/>
    </row>
    <row r="61" spans="1:17" ht="15.6" x14ac:dyDescent="0.3">
      <c r="A61" s="2">
        <v>320</v>
      </c>
      <c r="B61" s="5">
        <v>61.7</v>
      </c>
      <c r="C61" s="5">
        <f>B61-I$8</f>
        <v>37.495858980185709</v>
      </c>
      <c r="D61" s="53">
        <f t="shared" si="0"/>
        <v>3.6242304996837857</v>
      </c>
      <c r="E61" s="33">
        <f t="shared" si="1"/>
        <v>2.6816872333577579E-3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7" ht="15.6" x14ac:dyDescent="0.3">
      <c r="A62" s="2">
        <v>330</v>
      </c>
      <c r="B62" s="5">
        <v>61</v>
      </c>
      <c r="C62" s="5">
        <f>B62-I$8</f>
        <v>36.795858980185706</v>
      </c>
      <c r="D62" s="53">
        <f t="shared" si="0"/>
        <v>3.6053853111308221</v>
      </c>
      <c r="E62" s="33">
        <f t="shared" si="1"/>
        <v>2.7327033290646496E-3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7" ht="15.6" x14ac:dyDescent="0.3">
      <c r="A63" s="2">
        <v>340</v>
      </c>
      <c r="B63" s="5">
        <v>60.3</v>
      </c>
      <c r="C63" s="5">
        <f>B63-I$8</f>
        <v>36.095858980185703</v>
      </c>
      <c r="D63" s="53">
        <f t="shared" si="0"/>
        <v>3.586178149069029</v>
      </c>
      <c r="E63" s="33">
        <f t="shared" si="1"/>
        <v>2.7856981152919371E-3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7" ht="15.6" x14ac:dyDescent="0.3">
      <c r="A64" s="2">
        <v>350</v>
      </c>
      <c r="B64" s="5">
        <v>59.6</v>
      </c>
      <c r="C64" s="5">
        <f>B64-I$8</f>
        <v>35.395858980185707</v>
      </c>
      <c r="D64" s="53">
        <f t="shared" si="0"/>
        <v>3.5665948353364176</v>
      </c>
      <c r="E64" s="33">
        <f t="shared" si="1"/>
        <v>2.8407889857182183E-3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6" x14ac:dyDescent="0.3">
      <c r="A65" s="2">
        <v>360</v>
      </c>
      <c r="B65" s="5">
        <v>59.1</v>
      </c>
      <c r="C65" s="5">
        <f>B65-I$8</f>
        <v>34.895858980185707</v>
      </c>
      <c r="D65" s="53">
        <f t="shared" si="0"/>
        <v>3.5523681683055814</v>
      </c>
      <c r="E65" s="33">
        <f t="shared" si="1"/>
        <v>2.8814927979861908E-3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6" x14ac:dyDescent="0.3">
      <c r="A66" s="2">
        <v>370</v>
      </c>
      <c r="B66" s="5">
        <v>58.7</v>
      </c>
      <c r="C66" s="5">
        <f>B66-I$8</f>
        <v>34.495858980185709</v>
      </c>
      <c r="D66" s="53">
        <f t="shared" si="0"/>
        <v>3.5408392872733554</v>
      </c>
      <c r="E66" s="33">
        <f t="shared" si="1"/>
        <v>2.9149054206391452E-3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6" x14ac:dyDescent="0.3">
      <c r="A67" s="2">
        <v>380</v>
      </c>
      <c r="B67" s="5">
        <v>58.5</v>
      </c>
      <c r="C67" s="5">
        <f>B67-I$8</f>
        <v>34.295858980185706</v>
      </c>
      <c r="D67" s="53">
        <f t="shared" si="0"/>
        <v>3.5350246174428586</v>
      </c>
      <c r="E67" s="33">
        <f t="shared" si="1"/>
        <v>2.9319040059337912E-3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6" x14ac:dyDescent="0.3">
      <c r="A68" s="2">
        <v>390</v>
      </c>
      <c r="B68" s="5">
        <v>58.2</v>
      </c>
      <c r="C68" s="5">
        <f>B68-I$8</f>
        <v>33.995858980185709</v>
      </c>
      <c r="D68" s="53">
        <f t="shared" ref="D68:D131" si="7">LN(C68)</f>
        <v>3.5262387224981642</v>
      </c>
      <c r="E68" s="33">
        <f t="shared" ref="E68:E131" si="8">SQRT(((1/C68)*0.1)^2+((1/C68)*I$9)^2)</f>
        <v>2.9577768983437983E-3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6" x14ac:dyDescent="0.3">
      <c r="A69" s="2">
        <v>400</v>
      </c>
      <c r="B69" s="5">
        <v>58</v>
      </c>
      <c r="C69" s="5">
        <f>B69-I$8</f>
        <v>33.795858980185706</v>
      </c>
      <c r="D69" s="53">
        <f t="shared" si="7"/>
        <v>3.5203382796042297</v>
      </c>
      <c r="E69" s="33">
        <f t="shared" si="8"/>
        <v>2.9752806812781392E-3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6" x14ac:dyDescent="0.3">
      <c r="A70" s="2">
        <v>410</v>
      </c>
      <c r="B70" s="5">
        <v>57.9</v>
      </c>
      <c r="C70" s="5">
        <f>B70-I$8</f>
        <v>33.695858980185704</v>
      </c>
      <c r="D70" s="53">
        <f t="shared" si="7"/>
        <v>3.5173749508818419</v>
      </c>
      <c r="E70" s="33">
        <f t="shared" si="8"/>
        <v>2.9841104923330462E-3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6" x14ac:dyDescent="0.3">
      <c r="A71" s="2">
        <v>420</v>
      </c>
      <c r="B71" s="5">
        <v>57.7</v>
      </c>
      <c r="C71" s="5">
        <f>B71-I$8</f>
        <v>33.495858980185709</v>
      </c>
      <c r="D71" s="53">
        <f t="shared" si="7"/>
        <v>3.5114218186585924</v>
      </c>
      <c r="E71" s="33">
        <f t="shared" si="8"/>
        <v>3.0019282798637264E-3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6" x14ac:dyDescent="0.3">
      <c r="A72" s="2">
        <v>430</v>
      </c>
      <c r="B72" s="5">
        <v>57.6</v>
      </c>
      <c r="C72" s="5">
        <f>B72-I$8</f>
        <v>33.395858980185707</v>
      </c>
      <c r="D72" s="53">
        <f t="shared" si="7"/>
        <v>3.5084319096670029</v>
      </c>
      <c r="E72" s="33">
        <f t="shared" si="8"/>
        <v>3.0109172035552682E-3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6" x14ac:dyDescent="0.3">
      <c r="A73" s="2">
        <v>440</v>
      </c>
      <c r="B73" s="5">
        <v>57.5</v>
      </c>
      <c r="C73" s="5">
        <f>B73-I$8</f>
        <v>33.295858980185706</v>
      </c>
      <c r="D73" s="53">
        <f t="shared" si="7"/>
        <v>3.5054330343043021</v>
      </c>
      <c r="E73" s="33">
        <f t="shared" si="8"/>
        <v>3.0199601214909405E-3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6" x14ac:dyDescent="0.3">
      <c r="A74" s="2">
        <v>450</v>
      </c>
      <c r="B74" s="5">
        <v>57.34</v>
      </c>
      <c r="C74" s="5">
        <f>B74-I$8</f>
        <v>33.135858980185709</v>
      </c>
      <c r="D74" s="53">
        <f t="shared" si="7"/>
        <v>3.5006160488554747</v>
      </c>
      <c r="E74" s="33">
        <f t="shared" si="8"/>
        <v>3.0345423183709874E-3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6" x14ac:dyDescent="0.3">
      <c r="A75" s="2">
        <v>460</v>
      </c>
      <c r="B75" s="5">
        <v>57.3</v>
      </c>
      <c r="C75" s="5">
        <f>B75-I$8</f>
        <v>33.095858980185703</v>
      </c>
      <c r="D75" s="53">
        <f t="shared" si="7"/>
        <v>3.4994081682177658</v>
      </c>
      <c r="E75" s="33">
        <f t="shared" si="8"/>
        <v>3.0382098978348577E-3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6" x14ac:dyDescent="0.3">
      <c r="A76" s="2">
        <v>470</v>
      </c>
      <c r="B76" s="5">
        <v>57.3</v>
      </c>
      <c r="C76" s="5">
        <f>B76-I$8</f>
        <v>33.095858980185703</v>
      </c>
      <c r="D76" s="53">
        <f t="shared" si="7"/>
        <v>3.4994081682177658</v>
      </c>
      <c r="E76" s="33">
        <f t="shared" si="8"/>
        <v>3.0382098978348577E-3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6" x14ac:dyDescent="0.3">
      <c r="A77" s="2">
        <v>480</v>
      </c>
      <c r="B77" s="5">
        <v>57.2</v>
      </c>
      <c r="C77" s="5">
        <f>B77-I$8</f>
        <v>32.995858980185709</v>
      </c>
      <c r="D77" s="53">
        <f t="shared" si="7"/>
        <v>3.4963820681436046</v>
      </c>
      <c r="E77" s="33">
        <f t="shared" si="8"/>
        <v>3.0474177499464185E-3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6" x14ac:dyDescent="0.3">
      <c r="A78" s="2">
        <v>490</v>
      </c>
      <c r="B78" s="5">
        <v>57.2</v>
      </c>
      <c r="C78" s="5">
        <f>B78-I$8</f>
        <v>32.995858980185709</v>
      </c>
      <c r="D78" s="53">
        <f t="shared" si="7"/>
        <v>3.4963820681436046</v>
      </c>
      <c r="E78" s="33">
        <f t="shared" si="8"/>
        <v>3.0474177499464185E-3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6" x14ac:dyDescent="0.3">
      <c r="A79" s="2">
        <v>500</v>
      </c>
      <c r="B79" s="5">
        <v>57.2</v>
      </c>
      <c r="C79" s="5">
        <f>B79-I$8</f>
        <v>32.995858980185709</v>
      </c>
      <c r="D79" s="53">
        <f t="shared" si="7"/>
        <v>3.4963820681436046</v>
      </c>
      <c r="E79" s="33">
        <f t="shared" si="8"/>
        <v>3.0474177499464185E-3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6" x14ac:dyDescent="0.3">
      <c r="A80" s="50">
        <v>510</v>
      </c>
      <c r="B80" s="51">
        <v>57.1</v>
      </c>
      <c r="C80" s="51">
        <f>B80-I$8</f>
        <v>32.895858980185707</v>
      </c>
      <c r="D80" s="56">
        <f t="shared" si="7"/>
        <v>3.4933467829857716</v>
      </c>
      <c r="E80" s="33">
        <f t="shared" si="8"/>
        <v>3.0566815838891101E-3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6" x14ac:dyDescent="0.3">
      <c r="A81" s="2">
        <v>520</v>
      </c>
      <c r="B81" s="5">
        <v>57.1</v>
      </c>
      <c r="C81" s="5">
        <f>B81-I$8</f>
        <v>32.895858980185707</v>
      </c>
      <c r="D81" s="53">
        <f t="shared" si="7"/>
        <v>3.4933467829857716</v>
      </c>
      <c r="E81" s="33">
        <f t="shared" si="8"/>
        <v>3.0566815838891101E-3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6" x14ac:dyDescent="0.3">
      <c r="A82" s="2">
        <v>530</v>
      </c>
      <c r="B82" s="5">
        <v>57.1</v>
      </c>
      <c r="C82" s="5">
        <f>B82-I$8</f>
        <v>32.895858980185707</v>
      </c>
      <c r="D82" s="53">
        <f t="shared" si="7"/>
        <v>3.4933467829857716</v>
      </c>
      <c r="E82" s="33">
        <f t="shared" si="8"/>
        <v>3.0566815838891101E-3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6" x14ac:dyDescent="0.3">
      <c r="A83" s="2">
        <v>540</v>
      </c>
      <c r="B83" s="5">
        <v>57.1</v>
      </c>
      <c r="C83" s="5">
        <f>B83-I$8</f>
        <v>32.895858980185707</v>
      </c>
      <c r="D83" s="53">
        <f t="shared" si="7"/>
        <v>3.4933467829857716</v>
      </c>
      <c r="E83" s="33">
        <f t="shared" si="8"/>
        <v>3.0566815838891101E-3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6" x14ac:dyDescent="0.3">
      <c r="A84" s="2">
        <v>550</v>
      </c>
      <c r="B84" s="5">
        <v>57.1</v>
      </c>
      <c r="C84" s="5">
        <f>B84-I$8</f>
        <v>32.895858980185707</v>
      </c>
      <c r="D84" s="53">
        <f t="shared" si="7"/>
        <v>3.4933467829857716</v>
      </c>
      <c r="E84" s="33">
        <f t="shared" si="8"/>
        <v>3.0566815838891101E-3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6" x14ac:dyDescent="0.3">
      <c r="A85" s="2">
        <v>560</v>
      </c>
      <c r="B85" s="5">
        <v>57.1</v>
      </c>
      <c r="C85" s="5">
        <f>B85-I$8</f>
        <v>32.895858980185707</v>
      </c>
      <c r="D85" s="53">
        <f t="shared" si="7"/>
        <v>3.4933467829857716</v>
      </c>
      <c r="E85" s="33">
        <f t="shared" si="8"/>
        <v>3.0566815838891101E-3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6" x14ac:dyDescent="0.3">
      <c r="A86" s="2">
        <v>570</v>
      </c>
      <c r="B86" s="5">
        <v>57.1</v>
      </c>
      <c r="C86" s="5">
        <f>B86-I$8</f>
        <v>32.895858980185707</v>
      </c>
      <c r="D86" s="53">
        <f t="shared" si="7"/>
        <v>3.4933467829857716</v>
      </c>
      <c r="E86" s="33">
        <f t="shared" si="8"/>
        <v>3.0566815838891101E-3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6" x14ac:dyDescent="0.3">
      <c r="A87" s="2">
        <v>580</v>
      </c>
      <c r="B87" s="5">
        <v>57.1</v>
      </c>
      <c r="C87" s="5">
        <f>B87-I$8</f>
        <v>32.895858980185707</v>
      </c>
      <c r="D87" s="53">
        <f t="shared" si="7"/>
        <v>3.4933467829857716</v>
      </c>
      <c r="E87" s="33">
        <f t="shared" si="8"/>
        <v>3.0566815838891101E-3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6" x14ac:dyDescent="0.3">
      <c r="A88" s="2">
        <v>590</v>
      </c>
      <c r="B88" s="5">
        <v>57.1</v>
      </c>
      <c r="C88" s="5">
        <f>B88-I$8</f>
        <v>32.895858980185707</v>
      </c>
      <c r="D88" s="53">
        <f t="shared" si="7"/>
        <v>3.4933467829857716</v>
      </c>
      <c r="E88" s="33">
        <f t="shared" si="8"/>
        <v>3.0566815838891101E-3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6" x14ac:dyDescent="0.3">
      <c r="A89" s="2">
        <v>600</v>
      </c>
      <c r="B89" s="5">
        <v>57.2</v>
      </c>
      <c r="C89" s="5">
        <f>B89-I$8</f>
        <v>32.995858980185709</v>
      </c>
      <c r="D89" s="53">
        <f t="shared" si="7"/>
        <v>3.4963820681436046</v>
      </c>
      <c r="E89" s="33">
        <f t="shared" si="8"/>
        <v>3.0474177499464185E-3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6" x14ac:dyDescent="0.3">
      <c r="A90" s="2">
        <v>610</v>
      </c>
      <c r="B90" s="5">
        <v>57.2</v>
      </c>
      <c r="C90" s="5">
        <f>B90-I$8</f>
        <v>32.995858980185709</v>
      </c>
      <c r="D90" s="53">
        <f t="shared" si="7"/>
        <v>3.4963820681436046</v>
      </c>
      <c r="E90" s="33">
        <f t="shared" si="8"/>
        <v>3.0474177499464185E-3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6" x14ac:dyDescent="0.3">
      <c r="A91" s="2">
        <v>620</v>
      </c>
      <c r="B91" s="5">
        <v>57.2</v>
      </c>
      <c r="C91" s="5">
        <f>B91-I$8</f>
        <v>32.995858980185709</v>
      </c>
      <c r="D91" s="53">
        <f t="shared" si="7"/>
        <v>3.4963820681436046</v>
      </c>
      <c r="E91" s="33">
        <f t="shared" si="8"/>
        <v>3.0474177499464185E-3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6" x14ac:dyDescent="0.3">
      <c r="A92" s="2">
        <v>630</v>
      </c>
      <c r="B92" s="5">
        <v>57.2</v>
      </c>
      <c r="C92" s="5">
        <f>B92-I$8</f>
        <v>32.995858980185709</v>
      </c>
      <c r="D92" s="53">
        <f t="shared" si="7"/>
        <v>3.4963820681436046</v>
      </c>
      <c r="E92" s="33">
        <f t="shared" si="8"/>
        <v>3.0474177499464185E-3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6" x14ac:dyDescent="0.3">
      <c r="A93" s="2">
        <v>640</v>
      </c>
      <c r="B93" s="5">
        <v>57.2</v>
      </c>
      <c r="C93" s="5">
        <f>B93-I$8</f>
        <v>32.995858980185709</v>
      </c>
      <c r="D93" s="53">
        <f t="shared" si="7"/>
        <v>3.4963820681436046</v>
      </c>
      <c r="E93" s="33">
        <f t="shared" si="8"/>
        <v>3.0474177499464185E-3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6" x14ac:dyDescent="0.3">
      <c r="A94" s="2">
        <v>650</v>
      </c>
      <c r="B94" s="5">
        <v>57.2</v>
      </c>
      <c r="C94" s="5">
        <f>B94-I$8</f>
        <v>32.995858980185709</v>
      </c>
      <c r="D94" s="53">
        <f t="shared" si="7"/>
        <v>3.4963820681436046</v>
      </c>
      <c r="E94" s="33">
        <f t="shared" si="8"/>
        <v>3.0474177499464185E-3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6" x14ac:dyDescent="0.3">
      <c r="A95" s="2">
        <v>660</v>
      </c>
      <c r="B95" s="5">
        <v>57.2</v>
      </c>
      <c r="C95" s="5">
        <f>B95-I$8</f>
        <v>32.995858980185709</v>
      </c>
      <c r="D95" s="53">
        <f t="shared" si="7"/>
        <v>3.4963820681436046</v>
      </c>
      <c r="E95" s="33">
        <f t="shared" si="8"/>
        <v>3.0474177499464185E-3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6" x14ac:dyDescent="0.3">
      <c r="A96" s="2">
        <v>670</v>
      </c>
      <c r="B96" s="5">
        <v>57.2</v>
      </c>
      <c r="C96" s="5">
        <f>B96-I$8</f>
        <v>32.995858980185709</v>
      </c>
      <c r="D96" s="53">
        <f t="shared" si="7"/>
        <v>3.4963820681436046</v>
      </c>
      <c r="E96" s="33">
        <f t="shared" si="8"/>
        <v>3.0474177499464185E-3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6" x14ac:dyDescent="0.3">
      <c r="A97" s="2">
        <v>680</v>
      </c>
      <c r="B97" s="5">
        <v>57.2</v>
      </c>
      <c r="C97" s="5">
        <f>B97-I$8</f>
        <v>32.995858980185709</v>
      </c>
      <c r="D97" s="53">
        <f t="shared" si="7"/>
        <v>3.4963820681436046</v>
      </c>
      <c r="E97" s="33">
        <f t="shared" si="8"/>
        <v>3.0474177499464185E-3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6" x14ac:dyDescent="0.3">
      <c r="A98" s="2">
        <v>690</v>
      </c>
      <c r="B98" s="5">
        <v>57.2</v>
      </c>
      <c r="C98" s="5">
        <f>B98-I$8</f>
        <v>32.995858980185709</v>
      </c>
      <c r="D98" s="53">
        <f t="shared" si="7"/>
        <v>3.4963820681436046</v>
      </c>
      <c r="E98" s="33">
        <f t="shared" si="8"/>
        <v>3.0474177499464185E-3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6" x14ac:dyDescent="0.3">
      <c r="A99" s="2">
        <v>700</v>
      </c>
      <c r="B99" s="5">
        <v>57.2</v>
      </c>
      <c r="C99" s="5">
        <f>B99-I$8</f>
        <v>32.995858980185709</v>
      </c>
      <c r="D99" s="53">
        <f t="shared" si="7"/>
        <v>3.4963820681436046</v>
      </c>
      <c r="E99" s="33">
        <f t="shared" si="8"/>
        <v>3.0474177499464185E-3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6" x14ac:dyDescent="0.3">
      <c r="A100" s="2">
        <v>710</v>
      </c>
      <c r="B100" s="5">
        <v>57.2</v>
      </c>
      <c r="C100" s="5">
        <f>B100-I$8</f>
        <v>32.995858980185709</v>
      </c>
      <c r="D100" s="53">
        <f t="shared" si="7"/>
        <v>3.4963820681436046</v>
      </c>
      <c r="E100" s="33">
        <f t="shared" si="8"/>
        <v>3.0474177499464185E-3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6" x14ac:dyDescent="0.3">
      <c r="A101" s="2">
        <v>720</v>
      </c>
      <c r="B101" s="5">
        <v>57.2</v>
      </c>
      <c r="C101" s="5">
        <f>B101-I$8</f>
        <v>32.995858980185709</v>
      </c>
      <c r="D101" s="53">
        <f t="shared" si="7"/>
        <v>3.4963820681436046</v>
      </c>
      <c r="E101" s="33">
        <f t="shared" si="8"/>
        <v>3.0474177499464185E-3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6" x14ac:dyDescent="0.3">
      <c r="A102" s="2">
        <v>730</v>
      </c>
      <c r="B102" s="5">
        <v>57.2</v>
      </c>
      <c r="C102" s="5">
        <f>B102-I$8</f>
        <v>32.995858980185709</v>
      </c>
      <c r="D102" s="53">
        <f t="shared" si="7"/>
        <v>3.4963820681436046</v>
      </c>
      <c r="E102" s="33">
        <f t="shared" si="8"/>
        <v>3.0474177499464185E-3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6" x14ac:dyDescent="0.3">
      <c r="A103" s="2">
        <v>740</v>
      </c>
      <c r="B103" s="5">
        <v>57.2</v>
      </c>
      <c r="C103" s="5">
        <f>B103-I$8</f>
        <v>32.995858980185709</v>
      </c>
      <c r="D103" s="53">
        <f t="shared" si="7"/>
        <v>3.4963820681436046</v>
      </c>
      <c r="E103" s="33">
        <f t="shared" si="8"/>
        <v>3.0474177499464185E-3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6" x14ac:dyDescent="0.3">
      <c r="A104" s="2">
        <v>750</v>
      </c>
      <c r="B104" s="5">
        <v>57.2</v>
      </c>
      <c r="C104" s="5">
        <f>B104-I$8</f>
        <v>32.995858980185709</v>
      </c>
      <c r="D104" s="53">
        <f t="shared" si="7"/>
        <v>3.4963820681436046</v>
      </c>
      <c r="E104" s="33">
        <f t="shared" si="8"/>
        <v>3.0474177499464185E-3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6" x14ac:dyDescent="0.3">
      <c r="A105" s="2">
        <v>760</v>
      </c>
      <c r="B105" s="5">
        <v>57.3</v>
      </c>
      <c r="C105" s="5">
        <f>B105-I$8</f>
        <v>33.095858980185703</v>
      </c>
      <c r="D105" s="53">
        <f t="shared" si="7"/>
        <v>3.4994081682177658</v>
      </c>
      <c r="E105" s="33">
        <f t="shared" si="8"/>
        <v>3.0382098978348577E-3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6" x14ac:dyDescent="0.3">
      <c r="A106" s="2">
        <v>770</v>
      </c>
      <c r="B106" s="5">
        <v>57.3</v>
      </c>
      <c r="C106" s="5">
        <f>B106-I$8</f>
        <v>33.095858980185703</v>
      </c>
      <c r="D106" s="53">
        <f t="shared" si="7"/>
        <v>3.4994081682177658</v>
      </c>
      <c r="E106" s="33">
        <f t="shared" si="8"/>
        <v>3.0382098978348577E-3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6" x14ac:dyDescent="0.3">
      <c r="A107" s="2">
        <v>780</v>
      </c>
      <c r="B107" s="5">
        <v>57.3</v>
      </c>
      <c r="C107" s="5">
        <f>B107-I$8</f>
        <v>33.095858980185703</v>
      </c>
      <c r="D107" s="53">
        <f t="shared" si="7"/>
        <v>3.4994081682177658</v>
      </c>
      <c r="E107" s="33">
        <f t="shared" si="8"/>
        <v>3.0382098978348577E-3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6" x14ac:dyDescent="0.3">
      <c r="A108" s="2">
        <v>790</v>
      </c>
      <c r="B108" s="5">
        <v>57.2</v>
      </c>
      <c r="C108" s="5">
        <f>B108-I$8</f>
        <v>32.995858980185709</v>
      </c>
      <c r="D108" s="53">
        <f t="shared" si="7"/>
        <v>3.4963820681436046</v>
      </c>
      <c r="E108" s="33">
        <f t="shared" si="8"/>
        <v>3.0474177499464185E-3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6" x14ac:dyDescent="0.3">
      <c r="A109" s="2">
        <v>800</v>
      </c>
      <c r="B109" s="5">
        <v>57.2</v>
      </c>
      <c r="C109" s="5">
        <f>B109-I$8</f>
        <v>32.995858980185709</v>
      </c>
      <c r="D109" s="53">
        <f t="shared" si="7"/>
        <v>3.4963820681436046</v>
      </c>
      <c r="E109" s="33">
        <f t="shared" si="8"/>
        <v>3.0474177499464185E-3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6" x14ac:dyDescent="0.3">
      <c r="A110" s="2">
        <v>810</v>
      </c>
      <c r="B110" s="5">
        <v>57.2</v>
      </c>
      <c r="C110" s="5">
        <f>B110-I$8</f>
        <v>32.995858980185709</v>
      </c>
      <c r="D110" s="53">
        <f t="shared" si="7"/>
        <v>3.4963820681436046</v>
      </c>
      <c r="E110" s="33">
        <f t="shared" si="8"/>
        <v>3.0474177499464185E-3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6" x14ac:dyDescent="0.3">
      <c r="A111" s="2">
        <v>820</v>
      </c>
      <c r="B111" s="5">
        <v>57.2</v>
      </c>
      <c r="C111" s="5">
        <f>B111-I$8</f>
        <v>32.995858980185709</v>
      </c>
      <c r="D111" s="53">
        <f t="shared" si="7"/>
        <v>3.4963820681436046</v>
      </c>
      <c r="E111" s="33">
        <f t="shared" si="8"/>
        <v>3.0474177499464185E-3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6" x14ac:dyDescent="0.3">
      <c r="A112" s="2">
        <v>830</v>
      </c>
      <c r="B112" s="5">
        <v>57.2</v>
      </c>
      <c r="C112" s="5">
        <f>B112-I$8</f>
        <v>32.995858980185709</v>
      </c>
      <c r="D112" s="53">
        <f t="shared" si="7"/>
        <v>3.4963820681436046</v>
      </c>
      <c r="E112" s="33">
        <f t="shared" si="8"/>
        <v>3.0474177499464185E-3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6" x14ac:dyDescent="0.3">
      <c r="A113" s="2">
        <v>840</v>
      </c>
      <c r="B113" s="5">
        <v>57.2</v>
      </c>
      <c r="C113" s="5">
        <f>B113-I$8</f>
        <v>32.995858980185709</v>
      </c>
      <c r="D113" s="53">
        <f t="shared" si="7"/>
        <v>3.4963820681436046</v>
      </c>
      <c r="E113" s="33">
        <f t="shared" si="8"/>
        <v>3.0474177499464185E-3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6" x14ac:dyDescent="0.3">
      <c r="A114" s="2">
        <v>850</v>
      </c>
      <c r="B114" s="5">
        <v>57.2</v>
      </c>
      <c r="C114" s="5">
        <f>B114-I$8</f>
        <v>32.995858980185709</v>
      </c>
      <c r="D114" s="53">
        <f t="shared" si="7"/>
        <v>3.4963820681436046</v>
      </c>
      <c r="E114" s="33">
        <f t="shared" si="8"/>
        <v>3.0474177499464185E-3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6" x14ac:dyDescent="0.3">
      <c r="A115" s="2">
        <v>860</v>
      </c>
      <c r="B115" s="5">
        <v>57.2</v>
      </c>
      <c r="C115" s="5">
        <f>B115-I$8</f>
        <v>32.995858980185709</v>
      </c>
      <c r="D115" s="53">
        <f t="shared" si="7"/>
        <v>3.4963820681436046</v>
      </c>
      <c r="E115" s="33">
        <f t="shared" si="8"/>
        <v>3.0474177499464185E-3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6" x14ac:dyDescent="0.3">
      <c r="A116" s="2">
        <v>870</v>
      </c>
      <c r="B116" s="5">
        <v>57.1</v>
      </c>
      <c r="C116" s="5">
        <f>B116-I$8</f>
        <v>32.895858980185707</v>
      </c>
      <c r="D116" s="53">
        <f t="shared" si="7"/>
        <v>3.4933467829857716</v>
      </c>
      <c r="E116" s="33">
        <f t="shared" si="8"/>
        <v>3.0566815838891101E-3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6" x14ac:dyDescent="0.3">
      <c r="A117" s="2">
        <v>880</v>
      </c>
      <c r="B117" s="5">
        <v>57.1</v>
      </c>
      <c r="C117" s="5">
        <f>B117-I$8</f>
        <v>32.895858980185707</v>
      </c>
      <c r="D117" s="53">
        <f t="shared" si="7"/>
        <v>3.4933467829857716</v>
      </c>
      <c r="E117" s="33">
        <f t="shared" si="8"/>
        <v>3.0566815838891101E-3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6" x14ac:dyDescent="0.3">
      <c r="A118" s="2">
        <v>890</v>
      </c>
      <c r="B118" s="5">
        <v>57.1</v>
      </c>
      <c r="C118" s="5">
        <f>B118-I$8</f>
        <v>32.895858980185707</v>
      </c>
      <c r="D118" s="53">
        <f t="shared" si="7"/>
        <v>3.4933467829857716</v>
      </c>
      <c r="E118" s="33">
        <f t="shared" si="8"/>
        <v>3.0566815838891101E-3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6" x14ac:dyDescent="0.3">
      <c r="A119" s="2">
        <v>900</v>
      </c>
      <c r="B119" s="5">
        <v>57.1</v>
      </c>
      <c r="C119" s="5">
        <f>B119-I$8</f>
        <v>32.895858980185707</v>
      </c>
      <c r="D119" s="53">
        <f t="shared" si="7"/>
        <v>3.4933467829857716</v>
      </c>
      <c r="E119" s="33">
        <f t="shared" si="8"/>
        <v>3.0566815838891101E-3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6" x14ac:dyDescent="0.3">
      <c r="A120" s="50">
        <v>910</v>
      </c>
      <c r="B120" s="51">
        <v>57.1</v>
      </c>
      <c r="C120" s="51">
        <f>B120-I$8</f>
        <v>32.895858980185707</v>
      </c>
      <c r="D120" s="56">
        <f t="shared" si="7"/>
        <v>3.4933467829857716</v>
      </c>
      <c r="E120" s="33">
        <f t="shared" si="8"/>
        <v>3.0566815838891101E-3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6" x14ac:dyDescent="0.3">
      <c r="A121" s="2">
        <v>920</v>
      </c>
      <c r="B121" s="5">
        <v>57</v>
      </c>
      <c r="C121" s="5">
        <f>B121-I$8</f>
        <v>32.795858980185706</v>
      </c>
      <c r="D121" s="53">
        <f t="shared" si="7"/>
        <v>3.4903022568157254</v>
      </c>
      <c r="E121" s="33">
        <f t="shared" si="8"/>
        <v>3.066001911756528E-3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6" x14ac:dyDescent="0.3">
      <c r="A122" s="2">
        <v>930</v>
      </c>
      <c r="B122" s="5">
        <v>57</v>
      </c>
      <c r="C122" s="5">
        <f>B122-I$8</f>
        <v>32.795858980185706</v>
      </c>
      <c r="D122" s="53">
        <f t="shared" si="7"/>
        <v>3.4903022568157254</v>
      </c>
      <c r="E122" s="33">
        <f t="shared" si="8"/>
        <v>3.066001911756528E-3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6" x14ac:dyDescent="0.3">
      <c r="A123" s="2">
        <v>940</v>
      </c>
      <c r="B123" s="5">
        <v>57</v>
      </c>
      <c r="C123" s="5">
        <f>B123-I$8</f>
        <v>32.795858980185706</v>
      </c>
      <c r="D123" s="53">
        <f t="shared" si="7"/>
        <v>3.4903022568157254</v>
      </c>
      <c r="E123" s="33">
        <f t="shared" si="8"/>
        <v>3.066001911756528E-3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6" x14ac:dyDescent="0.3">
      <c r="A124" s="2">
        <v>950</v>
      </c>
      <c r="B124" s="5">
        <v>56.9</v>
      </c>
      <c r="C124" s="5">
        <f>B124-I$8</f>
        <v>32.695858980185704</v>
      </c>
      <c r="D124" s="53">
        <f t="shared" si="7"/>
        <v>3.4872484331925362</v>
      </c>
      <c r="E124" s="33">
        <f t="shared" si="8"/>
        <v>3.0753792519072009E-3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6" x14ac:dyDescent="0.3">
      <c r="A125" s="2">
        <v>960</v>
      </c>
      <c r="B125" s="5">
        <v>56.9</v>
      </c>
      <c r="C125" s="5">
        <f>B125-I$8</f>
        <v>32.695858980185704</v>
      </c>
      <c r="D125" s="53">
        <f t="shared" si="7"/>
        <v>3.4872484331925362</v>
      </c>
      <c r="E125" s="33">
        <f t="shared" si="8"/>
        <v>3.0753792519072009E-3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6" x14ac:dyDescent="0.3">
      <c r="A126" s="2">
        <v>970</v>
      </c>
      <c r="B126" s="5">
        <v>56.9</v>
      </c>
      <c r="C126" s="5">
        <f>B126-I$8</f>
        <v>32.695858980185704</v>
      </c>
      <c r="D126" s="53">
        <f t="shared" si="7"/>
        <v>3.4872484331925362</v>
      </c>
      <c r="E126" s="33">
        <f t="shared" si="8"/>
        <v>3.0753792519072009E-3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6" x14ac:dyDescent="0.3">
      <c r="A127" s="2">
        <v>980</v>
      </c>
      <c r="B127" s="5">
        <v>56.8</v>
      </c>
      <c r="C127" s="5">
        <f>B127-I$8</f>
        <v>32.595858980185703</v>
      </c>
      <c r="D127" s="53">
        <f t="shared" si="7"/>
        <v>3.4841852551566066</v>
      </c>
      <c r="E127" s="33">
        <f t="shared" si="8"/>
        <v>3.0848141290606966E-3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6" x14ac:dyDescent="0.3">
      <c r="A128" s="2">
        <v>990</v>
      </c>
      <c r="B128" s="5">
        <v>56.8</v>
      </c>
      <c r="C128" s="5">
        <f>B128-I$8</f>
        <v>32.595858980185703</v>
      </c>
      <c r="D128" s="53">
        <f t="shared" si="7"/>
        <v>3.4841852551566066</v>
      </c>
      <c r="E128" s="33">
        <f t="shared" si="8"/>
        <v>3.0848141290606966E-3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6" x14ac:dyDescent="0.3">
      <c r="A129" s="2">
        <v>1000</v>
      </c>
      <c r="B129" s="5">
        <v>56.7</v>
      </c>
      <c r="C129" s="5">
        <f>B129-I$8</f>
        <v>32.495858980185709</v>
      </c>
      <c r="D129" s="53">
        <f t="shared" si="7"/>
        <v>3.4811126652232987</v>
      </c>
      <c r="E129" s="33">
        <f t="shared" si="8"/>
        <v>3.0943070743954899E-3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6" x14ac:dyDescent="0.3">
      <c r="A130" s="2">
        <v>1010</v>
      </c>
      <c r="B130" s="5">
        <v>56.7</v>
      </c>
      <c r="C130" s="5">
        <f>B130-I$8</f>
        <v>32.495858980185709</v>
      </c>
      <c r="D130" s="53">
        <f t="shared" si="7"/>
        <v>3.4811126652232987</v>
      </c>
      <c r="E130" s="33">
        <f t="shared" si="8"/>
        <v>3.0943070743954899E-3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6" x14ac:dyDescent="0.3">
      <c r="A131" s="2">
        <v>1020</v>
      </c>
      <c r="B131" s="5">
        <v>56.6</v>
      </c>
      <c r="C131" s="5">
        <f>B131-I$8</f>
        <v>32.395858980185707</v>
      </c>
      <c r="D131" s="53">
        <f t="shared" si="7"/>
        <v>3.4780306053764574</v>
      </c>
      <c r="E131" s="33">
        <f t="shared" si="8"/>
        <v>3.103858625648655E-3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6" x14ac:dyDescent="0.3">
      <c r="A132" s="2">
        <v>1030</v>
      </c>
      <c r="B132" s="5">
        <v>56.5</v>
      </c>
      <c r="C132" s="5">
        <f>B132-I$8</f>
        <v>32.295858980185706</v>
      </c>
      <c r="D132" s="53">
        <f t="shared" ref="D132:D189" si="9">LN(C132)</f>
        <v>3.474939017061843</v>
      </c>
      <c r="E132" s="33">
        <f t="shared" ref="E132:E189" si="10">SQRT(((1/C132)*0.1)^2+((1/C132)*I$9)^2)</f>
        <v>3.1134693272174014E-3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6" x14ac:dyDescent="0.3">
      <c r="A133" s="2">
        <v>1040</v>
      </c>
      <c r="B133" s="5">
        <v>56.5</v>
      </c>
      <c r="C133" s="5">
        <f>B133-I$8</f>
        <v>32.295858980185706</v>
      </c>
      <c r="D133" s="53">
        <f t="shared" si="9"/>
        <v>3.474939017061843</v>
      </c>
      <c r="E133" s="33">
        <f t="shared" si="10"/>
        <v>3.1134693272174014E-3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6" x14ac:dyDescent="0.3">
      <c r="A134" s="2">
        <v>1050</v>
      </c>
      <c r="B134" s="5">
        <v>56.4</v>
      </c>
      <c r="C134" s="5">
        <f>B134-I$8</f>
        <v>32.195858980185704</v>
      </c>
      <c r="D134" s="53">
        <f t="shared" si="9"/>
        <v>3.4718378411804522</v>
      </c>
      <c r="E134" s="33">
        <f t="shared" si="10"/>
        <v>3.1231397302625055E-3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6" x14ac:dyDescent="0.3">
      <c r="A135" s="2">
        <v>1060</v>
      </c>
      <c r="B135" s="5">
        <v>56.3</v>
      </c>
      <c r="C135" s="5">
        <f>B135-I$8</f>
        <v>32.095858980185703</v>
      </c>
      <c r="D135" s="53">
        <f t="shared" si="9"/>
        <v>3.4687270180817404</v>
      </c>
      <c r="E135" s="33">
        <f t="shared" si="10"/>
        <v>3.1328703928136799E-3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6" x14ac:dyDescent="0.3">
      <c r="A136" s="2">
        <v>1070</v>
      </c>
      <c r="B136" s="5">
        <v>56.3</v>
      </c>
      <c r="C136" s="5">
        <f>B136-I$8</f>
        <v>32.095858980185703</v>
      </c>
      <c r="D136" s="53">
        <f t="shared" si="9"/>
        <v>3.4687270180817404</v>
      </c>
      <c r="E136" s="33">
        <f t="shared" si="10"/>
        <v>3.1328703928136799E-3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6" x14ac:dyDescent="0.3">
      <c r="A137" s="2">
        <v>1080</v>
      </c>
      <c r="B137" s="5">
        <v>56.2</v>
      </c>
      <c r="C137" s="5">
        <f>B137-I$8</f>
        <v>31.995858980185709</v>
      </c>
      <c r="D137" s="53">
        <f t="shared" si="9"/>
        <v>3.4656064875567387</v>
      </c>
      <c r="E137" s="33">
        <f t="shared" si="10"/>
        <v>3.1426618798769072E-3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6" x14ac:dyDescent="0.3">
      <c r="A138" s="2">
        <v>1090</v>
      </c>
      <c r="B138" s="5">
        <v>56.1</v>
      </c>
      <c r="C138" s="5">
        <f>B138-I$8</f>
        <v>31.895858980185707</v>
      </c>
      <c r="D138" s="53">
        <f t="shared" si="9"/>
        <v>3.4624761888310593</v>
      </c>
      <c r="E138" s="33">
        <f t="shared" si="10"/>
        <v>3.1525147635438101E-3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6" x14ac:dyDescent="0.3">
      <c r="A139" s="2">
        <v>1100</v>
      </c>
      <c r="B139" s="5">
        <v>56</v>
      </c>
      <c r="C139" s="5">
        <f>B139-I$8</f>
        <v>31.795858980185706</v>
      </c>
      <c r="D139" s="53">
        <f t="shared" si="9"/>
        <v>3.4593360605577961</v>
      </c>
      <c r="E139" s="33">
        <f t="shared" si="10"/>
        <v>3.1624296231030635E-3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6" x14ac:dyDescent="0.3">
      <c r="A140" s="2">
        <v>1110</v>
      </c>
      <c r="B140" s="5">
        <v>55.9</v>
      </c>
      <c r="C140" s="5">
        <f>B140-I$8</f>
        <v>31.695858980185704</v>
      </c>
      <c r="D140" s="53">
        <f t="shared" si="9"/>
        <v>3.4561860408103091</v>
      </c>
      <c r="E140" s="33">
        <f t="shared" si="10"/>
        <v>3.1724070451539382E-3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6" x14ac:dyDescent="0.3">
      <c r="A141" s="2">
        <v>1120</v>
      </c>
      <c r="B141" s="5">
        <v>55.8</v>
      </c>
      <c r="C141" s="5">
        <f>B141-I$8</f>
        <v>31.595858980185703</v>
      </c>
      <c r="D141" s="53">
        <f t="shared" si="9"/>
        <v>3.4530260670748971</v>
      </c>
      <c r="E141" s="33">
        <f t="shared" si="10"/>
        <v>3.1824476237219826E-3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6" x14ac:dyDescent="0.3">
      <c r="A142" s="2">
        <v>1130</v>
      </c>
      <c r="B142" s="5">
        <v>55.7</v>
      </c>
      <c r="C142" s="5">
        <f>B142-I$8</f>
        <v>31.495858980185709</v>
      </c>
      <c r="D142" s="53">
        <f t="shared" si="9"/>
        <v>3.4498560762433543</v>
      </c>
      <c r="E142" s="33">
        <f t="shared" si="10"/>
        <v>3.1925519603769178E-3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6" x14ac:dyDescent="0.3">
      <c r="A143" s="2">
        <v>1140</v>
      </c>
      <c r="B143" s="5">
        <v>55.6</v>
      </c>
      <c r="C143" s="5">
        <f>B143-I$8</f>
        <v>31.395858980185707</v>
      </c>
      <c r="D143" s="53">
        <f t="shared" si="9"/>
        <v>3.4466760046054068</v>
      </c>
      <c r="E143" s="33">
        <f t="shared" si="10"/>
        <v>3.2027206643527894E-3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6" x14ac:dyDescent="0.3">
      <c r="A144" s="2">
        <v>1150</v>
      </c>
      <c r="B144" s="5">
        <v>55.5</v>
      </c>
      <c r="C144" s="5">
        <f>B144-I$8</f>
        <v>31.295858980185706</v>
      </c>
      <c r="D144" s="53">
        <f t="shared" si="9"/>
        <v>3.443485787841031</v>
      </c>
      <c r="E144" s="33">
        <f t="shared" si="10"/>
        <v>3.2129543526704055E-3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6" x14ac:dyDescent="0.3">
      <c r="A145" s="2">
        <v>1160</v>
      </c>
      <c r="B145" s="5">
        <v>55.3</v>
      </c>
      <c r="C145" s="5">
        <f>B145-I$8</f>
        <v>31.095858980185703</v>
      </c>
      <c r="D145" s="53">
        <f t="shared" si="9"/>
        <v>3.4370746585571879</v>
      </c>
      <c r="E145" s="33">
        <f t="shared" si="10"/>
        <v>3.2336191900991947E-3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6" x14ac:dyDescent="0.3">
      <c r="A146" s="2">
        <v>1170</v>
      </c>
      <c r="B146" s="5">
        <v>55.2</v>
      </c>
      <c r="C146" s="5">
        <f>B146-I$8</f>
        <v>30.995858980185709</v>
      </c>
      <c r="D146" s="53">
        <f t="shared" si="9"/>
        <v>3.43385361427804</v>
      </c>
      <c r="E146" s="33">
        <f t="shared" si="10"/>
        <v>3.2440516133211681E-3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6" x14ac:dyDescent="0.3">
      <c r="A147" s="2">
        <v>1180</v>
      </c>
      <c r="B147" s="5">
        <v>55.1</v>
      </c>
      <c r="C147" s="5">
        <f>B147-I$8</f>
        <v>30.895858980185707</v>
      </c>
      <c r="D147" s="53">
        <f t="shared" si="9"/>
        <v>3.4306221613368537</v>
      </c>
      <c r="E147" s="33">
        <f t="shared" si="10"/>
        <v>3.2545515693683572E-3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6" x14ac:dyDescent="0.3">
      <c r="A148" s="2">
        <v>1190</v>
      </c>
      <c r="B148" s="5">
        <v>55</v>
      </c>
      <c r="C148" s="5">
        <f>B148-I$8</f>
        <v>30.795858980185706</v>
      </c>
      <c r="D148" s="53">
        <f t="shared" si="9"/>
        <v>3.4273802322452234</v>
      </c>
      <c r="E148" s="33">
        <f t="shared" si="10"/>
        <v>3.265119716116472E-3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6" x14ac:dyDescent="0.3">
      <c r="A149" s="2">
        <v>1200</v>
      </c>
      <c r="B149" s="5">
        <v>54.8</v>
      </c>
      <c r="C149" s="5">
        <f>B149-I$8</f>
        <v>30.595858980185703</v>
      </c>
      <c r="D149" s="53">
        <f t="shared" si="9"/>
        <v>3.4208646723558385</v>
      </c>
      <c r="E149" s="33">
        <f t="shared" si="10"/>
        <v>3.2864632562225439E-3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6" x14ac:dyDescent="0.3">
      <c r="A150" s="2">
        <v>1210</v>
      </c>
      <c r="B150" s="5">
        <v>54.7</v>
      </c>
      <c r="C150" s="5">
        <f>B150-I$8</f>
        <v>30.495858980185709</v>
      </c>
      <c r="D150" s="53">
        <f t="shared" si="9"/>
        <v>3.4175909032541778</v>
      </c>
      <c r="E150" s="33">
        <f t="shared" si="10"/>
        <v>3.2972400087591999E-3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6" x14ac:dyDescent="0.3">
      <c r="A151" s="2">
        <v>1220</v>
      </c>
      <c r="B151" s="5">
        <v>54.5</v>
      </c>
      <c r="C151" s="5">
        <f>B151-I$8</f>
        <v>30.295858980185706</v>
      </c>
      <c r="D151" s="53">
        <f t="shared" si="9"/>
        <v>3.4110110358548904</v>
      </c>
      <c r="E151" s="33">
        <f t="shared" si="10"/>
        <v>3.3190069440417786E-3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6" x14ac:dyDescent="0.3">
      <c r="A152" s="2">
        <v>1230</v>
      </c>
      <c r="B152" s="5">
        <v>54.4</v>
      </c>
      <c r="C152" s="5">
        <f>B152-I$8</f>
        <v>30.195858980185704</v>
      </c>
      <c r="D152" s="53">
        <f t="shared" si="9"/>
        <v>3.4077047951176356</v>
      </c>
      <c r="E152" s="33">
        <f t="shared" si="10"/>
        <v>3.3299985404266338E-3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6" x14ac:dyDescent="0.3">
      <c r="A153" s="2">
        <v>1240</v>
      </c>
      <c r="B153" s="5">
        <v>54.2</v>
      </c>
      <c r="C153" s="5">
        <f>B153-I$8</f>
        <v>29.995858980185709</v>
      </c>
      <c r="D153" s="53">
        <f t="shared" si="9"/>
        <v>3.4010593381407772</v>
      </c>
      <c r="E153" s="33">
        <f t="shared" si="10"/>
        <v>3.3522015954725068E-3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6" x14ac:dyDescent="0.3">
      <c r="A154" s="2">
        <v>1250</v>
      </c>
      <c r="B154" s="5">
        <v>54</v>
      </c>
      <c r="C154" s="5">
        <f>B154-I$8</f>
        <v>29.795858980185706</v>
      </c>
      <c r="D154" s="53">
        <f t="shared" si="9"/>
        <v>3.3943694234590156</v>
      </c>
      <c r="E154" s="33">
        <f t="shared" si="10"/>
        <v>3.3747027195226765E-3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6" x14ac:dyDescent="0.3">
      <c r="A155" s="2">
        <v>1260</v>
      </c>
      <c r="B155" s="5">
        <v>53.8</v>
      </c>
      <c r="C155" s="5">
        <f>B155-I$8</f>
        <v>29.595858980185703</v>
      </c>
      <c r="D155" s="53">
        <f t="shared" si="9"/>
        <v>3.3876344522251416</v>
      </c>
      <c r="E155" s="33">
        <f t="shared" si="10"/>
        <v>3.3975079553617989E-3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6" x14ac:dyDescent="0.3">
      <c r="A156" s="2">
        <v>1270</v>
      </c>
      <c r="B156" s="5">
        <v>53.7</v>
      </c>
      <c r="C156" s="5">
        <f>B156-I$8</f>
        <v>29.495858980185709</v>
      </c>
      <c r="D156" s="53">
        <f t="shared" si="9"/>
        <v>3.3842498799394578</v>
      </c>
      <c r="E156" s="33">
        <f t="shared" si="10"/>
        <v>3.4090265483874976E-3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6" x14ac:dyDescent="0.3">
      <c r="A157" s="2">
        <v>1280</v>
      </c>
      <c r="B157" s="5">
        <v>53.4</v>
      </c>
      <c r="C157" s="5">
        <f>B157-I$8</f>
        <v>29.195858980185704</v>
      </c>
      <c r="D157" s="53">
        <f t="shared" si="9"/>
        <v>3.3740268834703673</v>
      </c>
      <c r="E157" s="33">
        <f t="shared" si="10"/>
        <v>3.444055761441662E-3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6" x14ac:dyDescent="0.3">
      <c r="A158" s="2">
        <v>1290</v>
      </c>
      <c r="B158" s="5">
        <v>53.2</v>
      </c>
      <c r="C158" s="5">
        <f>B158-I$8</f>
        <v>28.995858980185709</v>
      </c>
      <c r="D158" s="53">
        <f t="shared" si="9"/>
        <v>3.3671530260037708</v>
      </c>
      <c r="E158" s="33">
        <f t="shared" si="10"/>
        <v>3.4678112622791783E-3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6" x14ac:dyDescent="0.3">
      <c r="A159" s="2">
        <v>1300</v>
      </c>
      <c r="B159" s="5">
        <v>53</v>
      </c>
      <c r="C159" s="5">
        <f>B159-I$8</f>
        <v>28.795858980185706</v>
      </c>
      <c r="D159" s="53">
        <f t="shared" si="9"/>
        <v>3.3602315913935685</v>
      </c>
      <c r="E159" s="33">
        <f t="shared" si="10"/>
        <v>3.4918967480753508E-3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6" x14ac:dyDescent="0.3">
      <c r="A160" s="2">
        <v>1310</v>
      </c>
      <c r="B160" s="5">
        <v>52.8</v>
      </c>
      <c r="C160" s="5">
        <f>B160-I$8</f>
        <v>28.595858980185703</v>
      </c>
      <c r="D160" s="53">
        <f t="shared" si="9"/>
        <v>3.3532619164399944</v>
      </c>
      <c r="E160" s="33">
        <f t="shared" si="10"/>
        <v>3.5163191425940463E-3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6" x14ac:dyDescent="0.3">
      <c r="A161" s="2">
        <v>1320</v>
      </c>
      <c r="B161" s="5">
        <v>52.6</v>
      </c>
      <c r="C161" s="5">
        <f>B161-I$8</f>
        <v>28.395858980185707</v>
      </c>
      <c r="D161" s="53">
        <f t="shared" si="9"/>
        <v>3.3462433239789262</v>
      </c>
      <c r="E161" s="33">
        <f t="shared" si="10"/>
        <v>3.5410855646631771E-3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6" x14ac:dyDescent="0.3">
      <c r="A162" s="2">
        <v>1330</v>
      </c>
      <c r="B162" s="5">
        <v>52.4</v>
      </c>
      <c r="C162" s="5">
        <f>B162-I$8</f>
        <v>28.195858980185704</v>
      </c>
      <c r="D162" s="53">
        <f t="shared" si="9"/>
        <v>3.3391751224870672</v>
      </c>
      <c r="E162" s="33">
        <f t="shared" si="10"/>
        <v>3.5662033350928823E-3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6" x14ac:dyDescent="0.3">
      <c r="A163" s="2">
        <v>1340</v>
      </c>
      <c r="B163" s="5">
        <v>52.1</v>
      </c>
      <c r="C163" s="5">
        <f>B163-I$8</f>
        <v>27.895858980185707</v>
      </c>
      <c r="D163" s="53">
        <f t="shared" si="9"/>
        <v>3.3284782541621825</v>
      </c>
      <c r="E163" s="33">
        <f t="shared" si="10"/>
        <v>3.6045552998518007E-3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6" x14ac:dyDescent="0.3">
      <c r="A164" s="2">
        <v>1350</v>
      </c>
      <c r="B164" s="5">
        <v>51.9</v>
      </c>
      <c r="C164" s="5">
        <f>B164-I$8</f>
        <v>27.695858980185704</v>
      </c>
      <c r="D164" s="53">
        <f t="shared" si="9"/>
        <v>3.3212829067176015</v>
      </c>
      <c r="E164" s="33">
        <f t="shared" si="10"/>
        <v>3.6305848611839168E-3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6" x14ac:dyDescent="0.3">
      <c r="A165" s="2">
        <v>1360</v>
      </c>
      <c r="B165" s="5">
        <v>51.6</v>
      </c>
      <c r="C165" s="5">
        <f>B165-I$8</f>
        <v>27.395858980185707</v>
      </c>
      <c r="D165" s="53">
        <f t="shared" si="9"/>
        <v>3.3103918698624057</v>
      </c>
      <c r="E165" s="33">
        <f t="shared" si="10"/>
        <v>3.6703417988708472E-3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6" x14ac:dyDescent="0.3">
      <c r="A166" s="2">
        <v>1370</v>
      </c>
      <c r="B166" s="5">
        <v>51.4</v>
      </c>
      <c r="C166" s="5">
        <f>B166-I$8</f>
        <v>27.195858980185704</v>
      </c>
      <c r="D166" s="53">
        <f t="shared" si="9"/>
        <v>3.3030647183362269</v>
      </c>
      <c r="E166" s="33">
        <f t="shared" si="10"/>
        <v>3.6973337155559944E-3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6" x14ac:dyDescent="0.3">
      <c r="A167" s="2">
        <v>1380</v>
      </c>
      <c r="B167" s="5">
        <v>51.1</v>
      </c>
      <c r="C167" s="5">
        <f>B167-I$8</f>
        <v>26.895858980185707</v>
      </c>
      <c r="D167" s="53">
        <f t="shared" si="9"/>
        <v>3.2919723335005848</v>
      </c>
      <c r="E167" s="33">
        <f t="shared" si="10"/>
        <v>3.7385742691848608E-3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6" x14ac:dyDescent="0.3">
      <c r="A168" s="2">
        <v>1390</v>
      </c>
      <c r="B168" s="5">
        <v>50.8</v>
      </c>
      <c r="C168" s="5">
        <f>B168-I$8</f>
        <v>26.595858980185703</v>
      </c>
      <c r="D168" s="53">
        <f t="shared" si="9"/>
        <v>3.2807555262320358</v>
      </c>
      <c r="E168" s="33">
        <f t="shared" si="10"/>
        <v>3.7807452057051307E-3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6" x14ac:dyDescent="0.3">
      <c r="A169" s="2">
        <v>1400</v>
      </c>
      <c r="B169" s="5">
        <v>50.6</v>
      </c>
      <c r="C169" s="5">
        <f>B169-I$8</f>
        <v>26.395858980185707</v>
      </c>
      <c r="D169" s="53">
        <f t="shared" si="9"/>
        <v>3.273207141037807</v>
      </c>
      <c r="E169" s="33">
        <f t="shared" si="10"/>
        <v>3.8093917082382979E-3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6" x14ac:dyDescent="0.3">
      <c r="A170" s="2">
        <v>1410</v>
      </c>
      <c r="B170" s="5">
        <v>50.3</v>
      </c>
      <c r="C170" s="5">
        <f>B170-I$8</f>
        <v>26.095858980185703</v>
      </c>
      <c r="D170" s="53">
        <f t="shared" si="9"/>
        <v>3.261776641977856</v>
      </c>
      <c r="E170" s="33">
        <f t="shared" si="10"/>
        <v>3.8531847680237314E-3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6" x14ac:dyDescent="0.3">
      <c r="A171" s="2">
        <v>1420</v>
      </c>
      <c r="B171" s="5">
        <v>50</v>
      </c>
      <c r="C171" s="5">
        <f>B171-I$8</f>
        <v>25.795858980185706</v>
      </c>
      <c r="D171" s="53">
        <f t="shared" si="9"/>
        <v>3.2502139744013578</v>
      </c>
      <c r="E171" s="33">
        <f t="shared" si="10"/>
        <v>3.8979964345510995E-3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6" x14ac:dyDescent="0.3">
      <c r="A172" s="2">
        <v>1430</v>
      </c>
      <c r="B172" s="5">
        <v>49.7</v>
      </c>
      <c r="C172" s="5">
        <f>B172-I$8</f>
        <v>25.495858980185709</v>
      </c>
      <c r="D172" s="53">
        <f t="shared" si="9"/>
        <v>3.2385160460433267</v>
      </c>
      <c r="E172" s="33">
        <f t="shared" si="10"/>
        <v>3.9438626644856993E-3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6" x14ac:dyDescent="0.3">
      <c r="A173" s="2">
        <v>1440</v>
      </c>
      <c r="B173" s="5">
        <v>49.4</v>
      </c>
      <c r="C173" s="5">
        <f>B173-I$8</f>
        <v>25.195858980185704</v>
      </c>
      <c r="D173" s="53">
        <f t="shared" si="9"/>
        <v>3.2266796548312442</v>
      </c>
      <c r="E173" s="33">
        <f t="shared" si="10"/>
        <v>3.9908211269963903E-3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6" x14ac:dyDescent="0.3">
      <c r="A174" s="2">
        <v>1450</v>
      </c>
      <c r="B174" s="5">
        <v>49.2</v>
      </c>
      <c r="C174" s="5">
        <f>B174-I$8</f>
        <v>24.995858980185709</v>
      </c>
      <c r="D174" s="53">
        <f t="shared" si="9"/>
        <v>3.2187101703556777</v>
      </c>
      <c r="E174" s="33">
        <f t="shared" si="10"/>
        <v>4.022752985230668E-3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6" x14ac:dyDescent="0.3">
      <c r="A175" s="2">
        <v>1460</v>
      </c>
      <c r="B175" s="5">
        <v>48.9</v>
      </c>
      <c r="C175" s="5">
        <f>B175-I$8</f>
        <v>24.695858980185704</v>
      </c>
      <c r="D175" s="53">
        <f t="shared" si="9"/>
        <v>3.2066355769545987</v>
      </c>
      <c r="E175" s="33">
        <f t="shared" si="10"/>
        <v>4.0716205260008624E-3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6" x14ac:dyDescent="0.3">
      <c r="A176" s="2">
        <v>1470</v>
      </c>
      <c r="B176" s="5">
        <v>48.6</v>
      </c>
      <c r="C176" s="5">
        <f>B176-I$8</f>
        <v>24.395858980185707</v>
      </c>
      <c r="D176" s="53">
        <f t="shared" si="9"/>
        <v>3.1944134039693028</v>
      </c>
      <c r="E176" s="33">
        <f t="shared" si="10"/>
        <v>4.1216899315828642E-3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6" x14ac:dyDescent="0.3">
      <c r="A177" s="2">
        <v>1480</v>
      </c>
      <c r="B177" s="5">
        <v>48.3</v>
      </c>
      <c r="C177" s="5">
        <f>B177-I$8</f>
        <v>24.095858980185703</v>
      </c>
      <c r="D177" s="53">
        <f t="shared" si="9"/>
        <v>3.1820399991844255</v>
      </c>
      <c r="E177" s="33">
        <f t="shared" si="10"/>
        <v>4.1730060926083619E-3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6" x14ac:dyDescent="0.3">
      <c r="A178" s="2">
        <v>1490</v>
      </c>
      <c r="B178" s="5">
        <v>48</v>
      </c>
      <c r="C178" s="5">
        <f>B178-I$8</f>
        <v>23.795858980185706</v>
      </c>
      <c r="D178" s="53">
        <f t="shared" si="9"/>
        <v>3.1695115731098182</v>
      </c>
      <c r="E178" s="33">
        <f t="shared" si="10"/>
        <v>4.2256161634961131E-3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6" x14ac:dyDescent="0.3">
      <c r="A179" s="2">
        <v>1500</v>
      </c>
      <c r="B179" s="5">
        <v>47.7</v>
      </c>
      <c r="C179" s="5">
        <f>B179-I$8</f>
        <v>23.495858980185709</v>
      </c>
      <c r="D179" s="53">
        <f t="shared" si="9"/>
        <v>3.1568241920135525</v>
      </c>
      <c r="E179" s="33">
        <f t="shared" si="10"/>
        <v>4.2795697069744707E-3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6" x14ac:dyDescent="0.3">
      <c r="A180" s="2">
        <v>1510</v>
      </c>
      <c r="B180" s="5">
        <v>47.4</v>
      </c>
      <c r="C180" s="5">
        <f>B180-I$8</f>
        <v>23.195858980185704</v>
      </c>
      <c r="D180" s="53">
        <f t="shared" si="9"/>
        <v>3.1439737705072548</v>
      </c>
      <c r="E180" s="33">
        <f t="shared" si="10"/>
        <v>4.3349188498188499E-3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6" x14ac:dyDescent="0.3">
      <c r="A181" s="2">
        <v>1520</v>
      </c>
      <c r="B181" s="5">
        <v>47.1</v>
      </c>
      <c r="C181" s="5">
        <f>B181-I$8</f>
        <v>22.895858980185707</v>
      </c>
      <c r="D181" s="53">
        <f t="shared" si="9"/>
        <v>3.1309560636488007</v>
      </c>
      <c r="E181" s="33">
        <f t="shared" si="10"/>
        <v>4.3917184508327749E-3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6" x14ac:dyDescent="0.3">
      <c r="A182" s="2">
        <v>1530</v>
      </c>
      <c r="B182" s="5">
        <v>46.8</v>
      </c>
      <c r="C182" s="5">
        <f>B182-I$8</f>
        <v>22.595858980185703</v>
      </c>
      <c r="D182" s="53">
        <f t="shared" si="9"/>
        <v>3.1177666585241615</v>
      </c>
      <c r="E182" s="33">
        <f t="shared" si="10"/>
        <v>4.4500262822104262E-3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6" x14ac:dyDescent="0.3">
      <c r="A183" s="2">
        <v>1540</v>
      </c>
      <c r="B183" s="5">
        <v>46.6</v>
      </c>
      <c r="C183" s="5">
        <f>B183-I$8</f>
        <v>22.395858980185707</v>
      </c>
      <c r="D183" s="53">
        <f t="shared" si="9"/>
        <v>3.1088760748149968</v>
      </c>
      <c r="E183" s="33">
        <f t="shared" si="10"/>
        <v>4.4897660062919844E-3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6" x14ac:dyDescent="0.3">
      <c r="A184" s="2">
        <v>1550</v>
      </c>
      <c r="B184" s="5">
        <v>46.3</v>
      </c>
      <c r="C184" s="5">
        <f>B184-I$8</f>
        <v>22.095858980185703</v>
      </c>
      <c r="D184" s="53">
        <f t="shared" si="9"/>
        <v>3.0953902145043592</v>
      </c>
      <c r="E184" s="33">
        <f t="shared" si="10"/>
        <v>4.5507244783339834E-3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6" x14ac:dyDescent="0.3">
      <c r="A185" s="2">
        <v>1560</v>
      </c>
      <c r="B185" s="5">
        <v>46</v>
      </c>
      <c r="C185" s="5">
        <f>B185-I$8</f>
        <v>21.795858980185706</v>
      </c>
      <c r="D185" s="53">
        <f t="shared" si="9"/>
        <v>3.081719996713947</v>
      </c>
      <c r="E185" s="33">
        <f t="shared" si="10"/>
        <v>4.6133610252460039E-3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6" x14ac:dyDescent="0.3">
      <c r="A186" s="2">
        <v>1570</v>
      </c>
      <c r="B186" s="5">
        <v>45.7</v>
      </c>
      <c r="C186" s="5">
        <f>B186-I$8</f>
        <v>21.495858980185709</v>
      </c>
      <c r="D186" s="53">
        <f t="shared" si="9"/>
        <v>3.067860311010024</v>
      </c>
      <c r="E186" s="33">
        <f t="shared" si="10"/>
        <v>4.6777459055547888E-3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6" x14ac:dyDescent="0.3">
      <c r="A187" s="2">
        <v>1580</v>
      </c>
      <c r="B187" s="5">
        <v>45.5</v>
      </c>
      <c r="C187" s="5">
        <f>B187-I$8</f>
        <v>21.295858980185706</v>
      </c>
      <c r="D187" s="53">
        <f t="shared" si="9"/>
        <v>3.0585126397387246</v>
      </c>
      <c r="E187" s="33">
        <f t="shared" si="10"/>
        <v>4.7216769431326312E-3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6" x14ac:dyDescent="0.3">
      <c r="A188" s="2">
        <v>1590</v>
      </c>
      <c r="B188" s="5">
        <v>45.2</v>
      </c>
      <c r="C188" s="5">
        <f>B188-I$8</f>
        <v>20.995858980185709</v>
      </c>
      <c r="D188" s="53">
        <f t="shared" si="9"/>
        <v>3.0443252268589105</v>
      </c>
      <c r="E188" s="33">
        <f t="shared" si="10"/>
        <v>4.7891427745747539E-3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6" x14ac:dyDescent="0.3">
      <c r="A189" s="2">
        <v>1600</v>
      </c>
      <c r="B189" s="5">
        <v>44.9</v>
      </c>
      <c r="C189" s="5">
        <f>B189-I$8</f>
        <v>20.695858980185704</v>
      </c>
      <c r="D189" s="53">
        <f t="shared" si="9"/>
        <v>3.0299336309924088</v>
      </c>
      <c r="E189" s="33">
        <f t="shared" si="10"/>
        <v>4.8585645286439126E-3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6" x14ac:dyDescent="0.3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6" x14ac:dyDescent="0.3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6" x14ac:dyDescent="0.3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6" x14ac:dyDescent="0.3">
      <c r="A193" s="1"/>
      <c r="B193" s="1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6" x14ac:dyDescent="0.3">
      <c r="A194" s="1"/>
      <c r="B194" s="1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</sheetData>
  <mergeCells count="9">
    <mergeCell ref="G33:J33"/>
    <mergeCell ref="G9:H9"/>
    <mergeCell ref="P33:Q33"/>
    <mergeCell ref="G11:H11"/>
    <mergeCell ref="G12:H12"/>
    <mergeCell ref="G3:J3"/>
    <mergeCell ref="G2:J2"/>
    <mergeCell ref="G8:H8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Água</vt:lpstr>
      <vt:lpstr>Parafina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nunop</cp:lastModifiedBy>
  <dcterms:created xsi:type="dcterms:W3CDTF">2022-06-01T11:23:30Z</dcterms:created>
  <dcterms:modified xsi:type="dcterms:W3CDTF">2022-06-08T20:04:28Z</dcterms:modified>
</cp:coreProperties>
</file>