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71107c381e32d/Ambiente de Trabalho/"/>
    </mc:Choice>
  </mc:AlternateContent>
  <xr:revisionPtr revIDLastSave="1149" documentId="8_{D3A3C1DE-512E-4422-B7F7-AAF2E1BA71D6}" xr6:coauthVersionLast="47" xr6:coauthVersionMax="47" xr10:uidLastSave="{99FAF974-9F5C-42CA-A922-023DE5F78033}"/>
  <bookViews>
    <workbookView xWindow="-108" yWindow="-108" windowWidth="23256" windowHeight="12456" activeTab="1" xr2:uid="{F17DAB8E-EFBC-4BB1-A6D8-77474D4BA0EB}"/>
  </bookViews>
  <sheets>
    <sheet name="Parafina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1" i="2" l="1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J50" i="1"/>
  <c r="J49" i="1"/>
  <c r="J48" i="1"/>
  <c r="I6" i="1"/>
  <c r="I8" i="1" s="1"/>
  <c r="I5" i="1"/>
  <c r="C74" i="1" s="1"/>
  <c r="J6" i="2"/>
  <c r="L129" i="2" a="1"/>
  <c r="L129" i="2" s="1"/>
  <c r="N304" i="2" a="1"/>
  <c r="N304" i="2" s="1"/>
  <c r="P364" i="2" s="1"/>
  <c r="Q36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2" i="2"/>
  <c r="A3" i="1"/>
  <c r="P363" i="2" l="1"/>
  <c r="Q363" i="2" s="1"/>
  <c r="P366" i="2"/>
  <c r="P367" i="2" s="1"/>
  <c r="M132" i="2"/>
  <c r="M131" i="2"/>
  <c r="L131" i="2"/>
  <c r="M130" i="2"/>
  <c r="L132" i="2"/>
  <c r="L130" i="2"/>
  <c r="M133" i="2"/>
  <c r="M129" i="2"/>
  <c r="L133" i="2"/>
  <c r="J306" i="2"/>
  <c r="K306" i="2" s="1"/>
  <c r="J310" i="2"/>
  <c r="K310" i="2" s="1"/>
  <c r="J314" i="2"/>
  <c r="K314" i="2" s="1"/>
  <c r="J318" i="2"/>
  <c r="K318" i="2" s="1"/>
  <c r="J322" i="2"/>
  <c r="K322" i="2" s="1"/>
  <c r="J326" i="2"/>
  <c r="K326" i="2" s="1"/>
  <c r="J303" i="2"/>
  <c r="K303" i="2" s="1"/>
  <c r="J311" i="2"/>
  <c r="K311" i="2" s="1"/>
  <c r="J315" i="2"/>
  <c r="K315" i="2" s="1"/>
  <c r="J319" i="2"/>
  <c r="K319" i="2" s="1"/>
  <c r="J323" i="2"/>
  <c r="K323" i="2" s="1"/>
  <c r="J304" i="2"/>
  <c r="K304" i="2" s="1"/>
  <c r="J308" i="2"/>
  <c r="K308" i="2" s="1"/>
  <c r="J312" i="2"/>
  <c r="K312" i="2" s="1"/>
  <c r="J316" i="2"/>
  <c r="K316" i="2" s="1"/>
  <c r="J320" i="2"/>
  <c r="K320" i="2" s="1"/>
  <c r="J324" i="2"/>
  <c r="K324" i="2" s="1"/>
  <c r="J305" i="2"/>
  <c r="K305" i="2" s="1"/>
  <c r="J309" i="2"/>
  <c r="K309" i="2" s="1"/>
  <c r="J313" i="2"/>
  <c r="K313" i="2" s="1"/>
  <c r="J317" i="2"/>
  <c r="K317" i="2" s="1"/>
  <c r="J321" i="2"/>
  <c r="K321" i="2" s="1"/>
  <c r="J325" i="2"/>
  <c r="K325" i="2" s="1"/>
  <c r="J307" i="2"/>
  <c r="K307" i="2" s="1"/>
  <c r="J334" i="2"/>
  <c r="K334" i="2" s="1"/>
  <c r="J438" i="2"/>
  <c r="K438" i="2" s="1"/>
  <c r="J474" i="2"/>
  <c r="K474" i="2" s="1"/>
  <c r="J518" i="2"/>
  <c r="K518" i="2" s="1"/>
  <c r="J330" i="2"/>
  <c r="K330" i="2" s="1"/>
  <c r="J486" i="2"/>
  <c r="K486" i="2" s="1"/>
  <c r="J554" i="2"/>
  <c r="K554" i="2" s="1"/>
  <c r="J338" i="2"/>
  <c r="K338" i="2" s="1"/>
  <c r="J442" i="2"/>
  <c r="K442" i="2" s="1"/>
  <c r="J522" i="2"/>
  <c r="K522" i="2" s="1"/>
  <c r="J566" i="2"/>
  <c r="K566" i="2" s="1"/>
  <c r="J346" i="2"/>
  <c r="K346" i="2" s="1"/>
  <c r="J454" i="2"/>
  <c r="K454" i="2" s="1"/>
  <c r="J490" i="2"/>
  <c r="K490" i="2" s="1"/>
  <c r="J458" i="2"/>
  <c r="K458" i="2" s="1"/>
  <c r="J358" i="2"/>
  <c r="K358" i="2" s="1"/>
  <c r="J470" i="2"/>
  <c r="K470" i="2" s="1"/>
  <c r="J506" i="2"/>
  <c r="K506" i="2" s="1"/>
  <c r="J538" i="2"/>
  <c r="K538" i="2" s="1"/>
  <c r="J362" i="2"/>
  <c r="K362" i="2" s="1"/>
  <c r="J550" i="2"/>
  <c r="K550" i="2" s="1"/>
  <c r="J350" i="2"/>
  <c r="K350" i="2" s="1"/>
  <c r="J502" i="2"/>
  <c r="K502" i="2" s="1"/>
  <c r="J534" i="2"/>
  <c r="K534" i="2" s="1"/>
  <c r="J354" i="2"/>
  <c r="K354" i="2" s="1"/>
  <c r="J562" i="2"/>
  <c r="K562" i="2" s="1"/>
  <c r="J546" i="2"/>
  <c r="K546" i="2" s="1"/>
  <c r="J530" i="2"/>
  <c r="K530" i="2" s="1"/>
  <c r="J514" i="2"/>
  <c r="K514" i="2" s="1"/>
  <c r="J498" i="2"/>
  <c r="K498" i="2" s="1"/>
  <c r="J482" i="2"/>
  <c r="K482" i="2" s="1"/>
  <c r="J466" i="2"/>
  <c r="K466" i="2" s="1"/>
  <c r="J450" i="2"/>
  <c r="K450" i="2" s="1"/>
  <c r="J434" i="2"/>
  <c r="K434" i="2" s="1"/>
  <c r="J342" i="2"/>
  <c r="K342" i="2" s="1"/>
  <c r="J558" i="2"/>
  <c r="K558" i="2" s="1"/>
  <c r="J542" i="2"/>
  <c r="K542" i="2" s="1"/>
  <c r="J526" i="2"/>
  <c r="K526" i="2" s="1"/>
  <c r="J510" i="2"/>
  <c r="K510" i="2" s="1"/>
  <c r="J494" i="2"/>
  <c r="K494" i="2" s="1"/>
  <c r="J478" i="2"/>
  <c r="K478" i="2" s="1"/>
  <c r="J462" i="2"/>
  <c r="K462" i="2" s="1"/>
  <c r="J446" i="2"/>
  <c r="K446" i="2" s="1"/>
  <c r="J430" i="2"/>
  <c r="K430" i="2" s="1"/>
  <c r="J366" i="2"/>
  <c r="K366" i="2" s="1"/>
  <c r="J371" i="2"/>
  <c r="K371" i="2" s="1"/>
  <c r="J375" i="2"/>
  <c r="K375" i="2" s="1"/>
  <c r="J379" i="2"/>
  <c r="K379" i="2" s="1"/>
  <c r="J383" i="2"/>
  <c r="K383" i="2" s="1"/>
  <c r="J387" i="2"/>
  <c r="K387" i="2" s="1"/>
  <c r="J391" i="2"/>
  <c r="K391" i="2" s="1"/>
  <c r="J395" i="2"/>
  <c r="K395" i="2" s="1"/>
  <c r="J399" i="2"/>
  <c r="K399" i="2" s="1"/>
  <c r="J403" i="2"/>
  <c r="K403" i="2" s="1"/>
  <c r="J407" i="2"/>
  <c r="K407" i="2" s="1"/>
  <c r="J411" i="2"/>
  <c r="K411" i="2" s="1"/>
  <c r="J415" i="2"/>
  <c r="K415" i="2" s="1"/>
  <c r="J419" i="2"/>
  <c r="K419" i="2" s="1"/>
  <c r="J423" i="2"/>
  <c r="K423" i="2" s="1"/>
  <c r="J427" i="2"/>
  <c r="K427" i="2" s="1"/>
  <c r="J431" i="2"/>
  <c r="K431" i="2" s="1"/>
  <c r="J435" i="2"/>
  <c r="K435" i="2" s="1"/>
  <c r="J439" i="2"/>
  <c r="K439" i="2" s="1"/>
  <c r="J443" i="2"/>
  <c r="K443" i="2" s="1"/>
  <c r="J447" i="2"/>
  <c r="K447" i="2" s="1"/>
  <c r="J451" i="2"/>
  <c r="K451" i="2" s="1"/>
  <c r="J455" i="2"/>
  <c r="K455" i="2" s="1"/>
  <c r="J459" i="2"/>
  <c r="K459" i="2" s="1"/>
  <c r="J463" i="2"/>
  <c r="K463" i="2" s="1"/>
  <c r="J467" i="2"/>
  <c r="K467" i="2" s="1"/>
  <c r="J471" i="2"/>
  <c r="K471" i="2" s="1"/>
  <c r="J475" i="2"/>
  <c r="K475" i="2" s="1"/>
  <c r="J479" i="2"/>
  <c r="K479" i="2" s="1"/>
  <c r="J483" i="2"/>
  <c r="K483" i="2" s="1"/>
  <c r="J487" i="2"/>
  <c r="K487" i="2" s="1"/>
  <c r="J491" i="2"/>
  <c r="K491" i="2" s="1"/>
  <c r="J495" i="2"/>
  <c r="K495" i="2" s="1"/>
  <c r="J499" i="2"/>
  <c r="K499" i="2" s="1"/>
  <c r="J503" i="2"/>
  <c r="K503" i="2" s="1"/>
  <c r="J507" i="2"/>
  <c r="K507" i="2" s="1"/>
  <c r="J511" i="2"/>
  <c r="K511" i="2" s="1"/>
  <c r="J515" i="2"/>
  <c r="K515" i="2" s="1"/>
  <c r="J519" i="2"/>
  <c r="K519" i="2" s="1"/>
  <c r="J523" i="2"/>
  <c r="K523" i="2" s="1"/>
  <c r="J527" i="2"/>
  <c r="K527" i="2" s="1"/>
  <c r="J531" i="2"/>
  <c r="K531" i="2" s="1"/>
  <c r="J535" i="2"/>
  <c r="K535" i="2" s="1"/>
  <c r="J539" i="2"/>
  <c r="K539" i="2" s="1"/>
  <c r="J543" i="2"/>
  <c r="K543" i="2" s="1"/>
  <c r="J547" i="2"/>
  <c r="K547" i="2" s="1"/>
  <c r="J551" i="2"/>
  <c r="K551" i="2" s="1"/>
  <c r="J555" i="2"/>
  <c r="K555" i="2" s="1"/>
  <c r="J559" i="2"/>
  <c r="K559" i="2" s="1"/>
  <c r="J563" i="2"/>
  <c r="K563" i="2" s="1"/>
  <c r="J567" i="2"/>
  <c r="K567" i="2" s="1"/>
  <c r="J327" i="2"/>
  <c r="K327" i="2" s="1"/>
  <c r="J331" i="2"/>
  <c r="K331" i="2" s="1"/>
  <c r="J335" i="2"/>
  <c r="K335" i="2" s="1"/>
  <c r="J339" i="2"/>
  <c r="K339" i="2" s="1"/>
  <c r="J343" i="2"/>
  <c r="K343" i="2" s="1"/>
  <c r="J347" i="2"/>
  <c r="K347" i="2" s="1"/>
  <c r="J351" i="2"/>
  <c r="K351" i="2" s="1"/>
  <c r="J355" i="2"/>
  <c r="K355" i="2" s="1"/>
  <c r="J359" i="2"/>
  <c r="K359" i="2" s="1"/>
  <c r="J363" i="2"/>
  <c r="K363" i="2" s="1"/>
  <c r="J367" i="2"/>
  <c r="K367" i="2" s="1"/>
  <c r="J372" i="2"/>
  <c r="K372" i="2" s="1"/>
  <c r="J376" i="2"/>
  <c r="K376" i="2" s="1"/>
  <c r="J380" i="2"/>
  <c r="K380" i="2" s="1"/>
  <c r="J384" i="2"/>
  <c r="K384" i="2" s="1"/>
  <c r="J388" i="2"/>
  <c r="K388" i="2" s="1"/>
  <c r="J392" i="2"/>
  <c r="K392" i="2" s="1"/>
  <c r="J396" i="2"/>
  <c r="K396" i="2" s="1"/>
  <c r="J400" i="2"/>
  <c r="K400" i="2" s="1"/>
  <c r="J404" i="2"/>
  <c r="K404" i="2" s="1"/>
  <c r="J408" i="2"/>
  <c r="K408" i="2" s="1"/>
  <c r="J412" i="2"/>
  <c r="K412" i="2" s="1"/>
  <c r="J416" i="2"/>
  <c r="K416" i="2" s="1"/>
  <c r="J420" i="2"/>
  <c r="K420" i="2" s="1"/>
  <c r="J424" i="2"/>
  <c r="K424" i="2" s="1"/>
  <c r="J428" i="2"/>
  <c r="K428" i="2" s="1"/>
  <c r="J432" i="2"/>
  <c r="K432" i="2" s="1"/>
  <c r="J436" i="2"/>
  <c r="K436" i="2" s="1"/>
  <c r="J440" i="2"/>
  <c r="K440" i="2" s="1"/>
  <c r="J444" i="2"/>
  <c r="K444" i="2" s="1"/>
  <c r="J448" i="2"/>
  <c r="K448" i="2" s="1"/>
  <c r="J452" i="2"/>
  <c r="K452" i="2" s="1"/>
  <c r="J456" i="2"/>
  <c r="K456" i="2" s="1"/>
  <c r="J460" i="2"/>
  <c r="K460" i="2" s="1"/>
  <c r="J464" i="2"/>
  <c r="K464" i="2" s="1"/>
  <c r="J468" i="2"/>
  <c r="K468" i="2" s="1"/>
  <c r="J472" i="2"/>
  <c r="K472" i="2" s="1"/>
  <c r="J476" i="2"/>
  <c r="K476" i="2" s="1"/>
  <c r="J480" i="2"/>
  <c r="K480" i="2" s="1"/>
  <c r="J484" i="2"/>
  <c r="K484" i="2" s="1"/>
  <c r="J488" i="2"/>
  <c r="K488" i="2" s="1"/>
  <c r="J492" i="2"/>
  <c r="K492" i="2" s="1"/>
  <c r="J496" i="2"/>
  <c r="K496" i="2" s="1"/>
  <c r="J500" i="2"/>
  <c r="K500" i="2" s="1"/>
  <c r="J504" i="2"/>
  <c r="K504" i="2" s="1"/>
  <c r="J508" i="2"/>
  <c r="K508" i="2" s="1"/>
  <c r="J512" i="2"/>
  <c r="K512" i="2" s="1"/>
  <c r="J516" i="2"/>
  <c r="K516" i="2" s="1"/>
  <c r="J520" i="2"/>
  <c r="K520" i="2" s="1"/>
  <c r="J524" i="2"/>
  <c r="K524" i="2" s="1"/>
  <c r="J528" i="2"/>
  <c r="K528" i="2" s="1"/>
  <c r="J532" i="2"/>
  <c r="K532" i="2" s="1"/>
  <c r="J536" i="2"/>
  <c r="K536" i="2" s="1"/>
  <c r="J540" i="2"/>
  <c r="K540" i="2" s="1"/>
  <c r="J544" i="2"/>
  <c r="K544" i="2" s="1"/>
  <c r="J548" i="2"/>
  <c r="K548" i="2" s="1"/>
  <c r="J552" i="2"/>
  <c r="K552" i="2" s="1"/>
  <c r="J556" i="2"/>
  <c r="K556" i="2" s="1"/>
  <c r="J560" i="2"/>
  <c r="K560" i="2" s="1"/>
  <c r="J564" i="2"/>
  <c r="K564" i="2" s="1"/>
  <c r="J328" i="2"/>
  <c r="K328" i="2" s="1"/>
  <c r="J332" i="2"/>
  <c r="K332" i="2" s="1"/>
  <c r="J336" i="2"/>
  <c r="K336" i="2" s="1"/>
  <c r="J340" i="2"/>
  <c r="K340" i="2" s="1"/>
  <c r="J344" i="2"/>
  <c r="K344" i="2" s="1"/>
  <c r="J348" i="2"/>
  <c r="K348" i="2" s="1"/>
  <c r="J352" i="2"/>
  <c r="K352" i="2" s="1"/>
  <c r="J356" i="2"/>
  <c r="K356" i="2" s="1"/>
  <c r="J360" i="2"/>
  <c r="K360" i="2" s="1"/>
  <c r="J364" i="2"/>
  <c r="K364" i="2" s="1"/>
  <c r="J368" i="2"/>
  <c r="K368" i="2" s="1"/>
  <c r="J369" i="2"/>
  <c r="K369" i="2" s="1"/>
  <c r="J373" i="2"/>
  <c r="K373" i="2" s="1"/>
  <c r="J377" i="2"/>
  <c r="K377" i="2" s="1"/>
  <c r="J381" i="2"/>
  <c r="K381" i="2" s="1"/>
  <c r="J385" i="2"/>
  <c r="K385" i="2" s="1"/>
  <c r="J389" i="2"/>
  <c r="K389" i="2" s="1"/>
  <c r="J393" i="2"/>
  <c r="K393" i="2" s="1"/>
  <c r="J397" i="2"/>
  <c r="K397" i="2" s="1"/>
  <c r="J401" i="2"/>
  <c r="K401" i="2" s="1"/>
  <c r="J405" i="2"/>
  <c r="K405" i="2" s="1"/>
  <c r="J409" i="2"/>
  <c r="K409" i="2" s="1"/>
  <c r="J413" i="2"/>
  <c r="K413" i="2" s="1"/>
  <c r="J417" i="2"/>
  <c r="K417" i="2" s="1"/>
  <c r="J421" i="2"/>
  <c r="K421" i="2" s="1"/>
  <c r="J425" i="2"/>
  <c r="K425" i="2" s="1"/>
  <c r="J429" i="2"/>
  <c r="K429" i="2" s="1"/>
  <c r="J433" i="2"/>
  <c r="K433" i="2" s="1"/>
  <c r="J437" i="2"/>
  <c r="K437" i="2" s="1"/>
  <c r="J441" i="2"/>
  <c r="K441" i="2" s="1"/>
  <c r="J445" i="2"/>
  <c r="K445" i="2" s="1"/>
  <c r="J449" i="2"/>
  <c r="K449" i="2" s="1"/>
  <c r="J453" i="2"/>
  <c r="K453" i="2" s="1"/>
  <c r="J457" i="2"/>
  <c r="K457" i="2" s="1"/>
  <c r="J461" i="2"/>
  <c r="K461" i="2" s="1"/>
  <c r="J465" i="2"/>
  <c r="K465" i="2" s="1"/>
  <c r="J469" i="2"/>
  <c r="K469" i="2" s="1"/>
  <c r="J473" i="2"/>
  <c r="K473" i="2" s="1"/>
  <c r="J477" i="2"/>
  <c r="K477" i="2" s="1"/>
  <c r="J481" i="2"/>
  <c r="K481" i="2" s="1"/>
  <c r="J485" i="2"/>
  <c r="K485" i="2" s="1"/>
  <c r="J489" i="2"/>
  <c r="K489" i="2" s="1"/>
  <c r="J493" i="2"/>
  <c r="K493" i="2" s="1"/>
  <c r="J497" i="2"/>
  <c r="K497" i="2" s="1"/>
  <c r="J501" i="2"/>
  <c r="K501" i="2" s="1"/>
  <c r="J505" i="2"/>
  <c r="K505" i="2" s="1"/>
  <c r="J509" i="2"/>
  <c r="K509" i="2" s="1"/>
  <c r="J513" i="2"/>
  <c r="K513" i="2" s="1"/>
  <c r="J517" i="2"/>
  <c r="K517" i="2" s="1"/>
  <c r="J521" i="2"/>
  <c r="K521" i="2" s="1"/>
  <c r="J525" i="2"/>
  <c r="K525" i="2" s="1"/>
  <c r="J529" i="2"/>
  <c r="K529" i="2" s="1"/>
  <c r="J533" i="2"/>
  <c r="K533" i="2" s="1"/>
  <c r="J537" i="2"/>
  <c r="K537" i="2" s="1"/>
  <c r="J541" i="2"/>
  <c r="K541" i="2" s="1"/>
  <c r="J545" i="2"/>
  <c r="K545" i="2" s="1"/>
  <c r="J549" i="2"/>
  <c r="K549" i="2" s="1"/>
  <c r="J553" i="2"/>
  <c r="K553" i="2" s="1"/>
  <c r="J557" i="2"/>
  <c r="K557" i="2" s="1"/>
  <c r="J561" i="2"/>
  <c r="K561" i="2" s="1"/>
  <c r="J565" i="2"/>
  <c r="K565" i="2" s="1"/>
  <c r="J329" i="2"/>
  <c r="K329" i="2" s="1"/>
  <c r="J333" i="2"/>
  <c r="K333" i="2" s="1"/>
  <c r="J337" i="2"/>
  <c r="K337" i="2" s="1"/>
  <c r="J341" i="2"/>
  <c r="K341" i="2" s="1"/>
  <c r="J345" i="2"/>
  <c r="K345" i="2" s="1"/>
  <c r="J349" i="2"/>
  <c r="K349" i="2" s="1"/>
  <c r="J353" i="2"/>
  <c r="K353" i="2" s="1"/>
  <c r="J357" i="2"/>
  <c r="K357" i="2" s="1"/>
  <c r="J361" i="2"/>
  <c r="K361" i="2" s="1"/>
  <c r="J365" i="2"/>
  <c r="K365" i="2" s="1"/>
  <c r="J370" i="2"/>
  <c r="K370" i="2" s="1"/>
  <c r="J374" i="2"/>
  <c r="K374" i="2" s="1"/>
  <c r="J378" i="2"/>
  <c r="K378" i="2" s="1"/>
  <c r="J382" i="2"/>
  <c r="K382" i="2" s="1"/>
  <c r="J386" i="2"/>
  <c r="K386" i="2" s="1"/>
  <c r="J390" i="2"/>
  <c r="K390" i="2" s="1"/>
  <c r="J394" i="2"/>
  <c r="K394" i="2" s="1"/>
  <c r="J398" i="2"/>
  <c r="K398" i="2" s="1"/>
  <c r="J402" i="2"/>
  <c r="K402" i="2" s="1"/>
  <c r="J406" i="2"/>
  <c r="K406" i="2" s="1"/>
  <c r="J410" i="2"/>
  <c r="K410" i="2" s="1"/>
  <c r="J414" i="2"/>
  <c r="K414" i="2" s="1"/>
  <c r="J418" i="2"/>
  <c r="K418" i="2" s="1"/>
  <c r="J422" i="2"/>
  <c r="K422" i="2" s="1"/>
  <c r="J426" i="2"/>
  <c r="K426" i="2" s="1"/>
  <c r="G527" i="2"/>
  <c r="G477" i="2"/>
  <c r="G166" i="2"/>
  <c r="G199" i="2"/>
  <c r="F375" i="2"/>
  <c r="F340" i="2"/>
  <c r="G502" i="2"/>
  <c r="F493" i="2"/>
  <c r="G403" i="2"/>
  <c r="G542" i="2"/>
  <c r="F429" i="2"/>
  <c r="F364" i="2"/>
  <c r="F150" i="2"/>
  <c r="F541" i="2"/>
  <c r="G428" i="2"/>
  <c r="F390" i="2"/>
  <c r="G355" i="2"/>
  <c r="F325" i="2"/>
  <c r="G183" i="2"/>
  <c r="G138" i="2"/>
  <c r="G439" i="2"/>
  <c r="F198" i="2"/>
  <c r="F518" i="2"/>
  <c r="F430" i="2"/>
  <c r="F567" i="2"/>
  <c r="F492" i="2"/>
  <c r="F391" i="2"/>
  <c r="G187" i="2"/>
  <c r="F491" i="2"/>
  <c r="F558" i="2"/>
  <c r="F533" i="2"/>
  <c r="F508" i="2"/>
  <c r="F483" i="2"/>
  <c r="F454" i="2"/>
  <c r="F389" i="2"/>
  <c r="G351" i="2"/>
  <c r="F182" i="2"/>
  <c r="F547" i="2"/>
  <c r="F469" i="2"/>
  <c r="F404" i="2"/>
  <c r="F468" i="2"/>
  <c r="F365" i="2"/>
  <c r="F467" i="2"/>
  <c r="F455" i="2"/>
  <c r="G557" i="2"/>
  <c r="F532" i="2"/>
  <c r="G507" i="2"/>
  <c r="F479" i="2"/>
  <c r="F453" i="2"/>
  <c r="F415" i="2"/>
  <c r="F350" i="2"/>
  <c r="G133" i="2"/>
  <c r="F477" i="2"/>
  <c r="G140" i="2"/>
  <c r="F156" i="2"/>
  <c r="G172" i="2"/>
  <c r="F188" i="2"/>
  <c r="F342" i="2"/>
  <c r="G356" i="2"/>
  <c r="F367" i="2"/>
  <c r="F381" i="2"/>
  <c r="F395" i="2"/>
  <c r="F406" i="2"/>
  <c r="G431" i="2"/>
  <c r="F445" i="2"/>
  <c r="G459" i="2"/>
  <c r="F470" i="2"/>
  <c r="F484" i="2"/>
  <c r="G509" i="2"/>
  <c r="F523" i="2"/>
  <c r="F534" i="2"/>
  <c r="F559" i="2"/>
  <c r="G129" i="2"/>
  <c r="F147" i="2"/>
  <c r="G179" i="2"/>
  <c r="G195" i="2"/>
  <c r="G334" i="2"/>
  <c r="G373" i="2"/>
  <c r="F398" i="2"/>
  <c r="G412" i="2"/>
  <c r="G423" i="2"/>
  <c r="G437" i="2"/>
  <c r="F462" i="2"/>
  <c r="F476" i="2"/>
  <c r="F526" i="2"/>
  <c r="G551" i="2"/>
  <c r="G142" i="2"/>
  <c r="G158" i="2"/>
  <c r="F174" i="2"/>
  <c r="F190" i="2"/>
  <c r="G343" i="2"/>
  <c r="F357" i="2"/>
  <c r="F371" i="2"/>
  <c r="G382" i="2"/>
  <c r="G396" i="2"/>
  <c r="F407" i="2"/>
  <c r="F421" i="2"/>
  <c r="F446" i="2"/>
  <c r="F460" i="2"/>
  <c r="F471" i="2"/>
  <c r="G485" i="2"/>
  <c r="F510" i="2"/>
  <c r="G524" i="2"/>
  <c r="F563" i="2"/>
  <c r="F323" i="2"/>
  <c r="F387" i="2"/>
  <c r="F501" i="2"/>
  <c r="F565" i="2"/>
  <c r="F148" i="2"/>
  <c r="F164" i="2"/>
  <c r="F180" i="2"/>
  <c r="F196" i="2"/>
  <c r="F324" i="2"/>
  <c r="G349" i="2"/>
  <c r="G363" i="2"/>
  <c r="F374" i="2"/>
  <c r="G388" i="2"/>
  <c r="G399" i="2"/>
  <c r="F413" i="2"/>
  <c r="G427" i="2"/>
  <c r="G452" i="2"/>
  <c r="G463" i="2"/>
  <c r="F143" i="2"/>
  <c r="F159" i="2"/>
  <c r="G175" i="2"/>
  <c r="G191" i="2"/>
  <c r="F347" i="2"/>
  <c r="F358" i="2"/>
  <c r="F372" i="2"/>
  <c r="F383" i="2"/>
  <c r="F397" i="2"/>
  <c r="F411" i="2"/>
  <c r="G422" i="2"/>
  <c r="G447" i="2"/>
  <c r="F461" i="2"/>
  <c r="G475" i="2"/>
  <c r="F486" i="2"/>
  <c r="G500" i="2"/>
  <c r="F511" i="2"/>
  <c r="G525" i="2"/>
  <c r="G550" i="2"/>
  <c r="G515" i="2"/>
  <c r="F494" i="2"/>
  <c r="F366" i="2"/>
  <c r="F517" i="2"/>
  <c r="F516" i="2"/>
  <c r="G444" i="2"/>
  <c r="F414" i="2"/>
  <c r="G379" i="2"/>
  <c r="F341" i="2"/>
  <c r="F167" i="2"/>
  <c r="F326" i="2"/>
  <c r="G326" i="2"/>
  <c r="G518" i="2"/>
  <c r="G533" i="2"/>
  <c r="F525" i="2"/>
  <c r="G501" i="2"/>
  <c r="F485" i="2"/>
  <c r="G453" i="2"/>
  <c r="G421" i="2"/>
  <c r="F405" i="2"/>
  <c r="G405" i="2"/>
  <c r="F373" i="2"/>
  <c r="G365" i="2"/>
  <c r="F333" i="2"/>
  <c r="G333" i="2"/>
  <c r="G325" i="2"/>
  <c r="F138" i="2"/>
  <c r="G494" i="2"/>
  <c r="G487" i="2"/>
  <c r="F487" i="2"/>
  <c r="F500" i="2"/>
  <c r="G492" i="2"/>
  <c r="G484" i="2"/>
  <c r="G476" i="2"/>
  <c r="F436" i="2"/>
  <c r="G436" i="2"/>
  <c r="F420" i="2"/>
  <c r="G420" i="2"/>
  <c r="F396" i="2"/>
  <c r="G380" i="2"/>
  <c r="F380" i="2"/>
  <c r="G372" i="2"/>
  <c r="F348" i="2"/>
  <c r="G348" i="2"/>
  <c r="G340" i="2"/>
  <c r="F332" i="2"/>
  <c r="G332" i="2"/>
  <c r="G324" i="2"/>
  <c r="G188" i="2"/>
  <c r="G180" i="2"/>
  <c r="F172" i="2"/>
  <c r="G493" i="2"/>
  <c r="G406" i="2"/>
  <c r="F519" i="2"/>
  <c r="G519" i="2"/>
  <c r="G415" i="2"/>
  <c r="G443" i="2"/>
  <c r="F443" i="2"/>
  <c r="G323" i="2"/>
  <c r="F171" i="2"/>
  <c r="G171" i="2"/>
  <c r="F527" i="2"/>
  <c r="F509" i="2"/>
  <c r="F535" i="2"/>
  <c r="G535" i="2"/>
  <c r="F495" i="2"/>
  <c r="G495" i="2"/>
  <c r="F399" i="2"/>
  <c r="G383" i="2"/>
  <c r="F335" i="2"/>
  <c r="G335" i="2"/>
  <c r="F151" i="2"/>
  <c r="G151" i="2"/>
  <c r="G134" i="2"/>
  <c r="F134" i="2"/>
  <c r="F502" i="2"/>
  <c r="G486" i="2"/>
  <c r="F555" i="2"/>
  <c r="G555" i="2"/>
  <c r="F539" i="2"/>
  <c r="G539" i="2"/>
  <c r="G467" i="2"/>
  <c r="G451" i="2"/>
  <c r="F451" i="2"/>
  <c r="F427" i="2"/>
  <c r="G411" i="2"/>
  <c r="G395" i="2"/>
  <c r="F339" i="2"/>
  <c r="G339" i="2"/>
  <c r="F155" i="2"/>
  <c r="G155" i="2"/>
  <c r="F503" i="2"/>
  <c r="G503" i="2"/>
  <c r="G375" i="2"/>
  <c r="F359" i="2"/>
  <c r="G359" i="2"/>
  <c r="F327" i="2"/>
  <c r="G327" i="2"/>
  <c r="F566" i="2"/>
  <c r="G566" i="2"/>
  <c r="G438" i="2"/>
  <c r="F438" i="2"/>
  <c r="G435" i="2"/>
  <c r="F435" i="2"/>
  <c r="F419" i="2"/>
  <c r="G419" i="2"/>
  <c r="F363" i="2"/>
  <c r="F183" i="2"/>
  <c r="F133" i="2"/>
  <c r="G558" i="2"/>
  <c r="G483" i="2"/>
  <c r="G454" i="2"/>
  <c r="F543" i="2"/>
  <c r="G543" i="2"/>
  <c r="G198" i="2"/>
  <c r="G182" i="2"/>
  <c r="G541" i="2"/>
  <c r="G532" i="2"/>
  <c r="G523" i="2"/>
  <c r="G391" i="2"/>
  <c r="A4" i="1"/>
  <c r="C58" i="1"/>
  <c r="C114" i="1"/>
  <c r="C50" i="1"/>
  <c r="C130" i="1"/>
  <c r="C122" i="1"/>
  <c r="C106" i="1"/>
  <c r="C42" i="1"/>
  <c r="C98" i="1"/>
  <c r="C26" i="1"/>
  <c r="C90" i="1"/>
  <c r="C146" i="1"/>
  <c r="C82" i="1"/>
  <c r="C66" i="1"/>
  <c r="C138" i="1"/>
  <c r="C156" i="1"/>
  <c r="C16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2" i="1"/>
  <c r="C16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7" i="1"/>
  <c r="C25" i="1"/>
  <c r="C33" i="1"/>
  <c r="C49" i="1"/>
  <c r="C57" i="1"/>
  <c r="C65" i="1"/>
  <c r="C73" i="1"/>
  <c r="C81" i="1"/>
  <c r="C89" i="1"/>
  <c r="C97" i="1"/>
  <c r="C105" i="1"/>
  <c r="C113" i="1"/>
  <c r="C129" i="1"/>
  <c r="C137" i="1"/>
  <c r="C159" i="1"/>
  <c r="C18" i="1"/>
  <c r="C157" i="1"/>
  <c r="C158" i="1"/>
  <c r="C151" i="1"/>
  <c r="C152" i="1"/>
  <c r="C160" i="1"/>
  <c r="C16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70" i="1"/>
  <c r="C14" i="1"/>
  <c r="C22" i="1"/>
  <c r="C46" i="1"/>
  <c r="C54" i="1"/>
  <c r="C70" i="1"/>
  <c r="C86" i="1"/>
  <c r="C94" i="1"/>
  <c r="C110" i="1"/>
  <c r="C118" i="1"/>
  <c r="C134" i="1"/>
  <c r="C150" i="1"/>
  <c r="C121" i="1"/>
  <c r="C145" i="1"/>
  <c r="C166" i="1"/>
  <c r="C10" i="1"/>
  <c r="C34" i="1"/>
  <c r="C153" i="1"/>
  <c r="C161" i="1"/>
  <c r="C168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63" i="1"/>
  <c r="C6" i="1"/>
  <c r="C38" i="1"/>
  <c r="C62" i="1"/>
  <c r="C78" i="1"/>
  <c r="C102" i="1"/>
  <c r="C126" i="1"/>
  <c r="C142" i="1"/>
  <c r="C9" i="1"/>
  <c r="C154" i="1"/>
  <c r="C162" i="1"/>
  <c r="C169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30" i="1"/>
  <c r="C41" i="1"/>
  <c r="F379" i="2" l="1"/>
  <c r="F334" i="2"/>
  <c r="G511" i="2"/>
  <c r="G413" i="2"/>
  <c r="F444" i="2"/>
  <c r="G429" i="2"/>
  <c r="F422" i="2"/>
  <c r="F524" i="2"/>
  <c r="G371" i="2"/>
  <c r="G470" i="2"/>
  <c r="G159" i="2"/>
  <c r="G407" i="2"/>
  <c r="G357" i="2"/>
  <c r="F191" i="2"/>
  <c r="G347" i="2"/>
  <c r="G404" i="2"/>
  <c r="G508" i="2"/>
  <c r="F439" i="2"/>
  <c r="G461" i="2"/>
  <c r="F199" i="2"/>
  <c r="F431" i="2"/>
  <c r="G469" i="2"/>
  <c r="G516" i="2"/>
  <c r="G381" i="2"/>
  <c r="G174" i="2"/>
  <c r="F507" i="2"/>
  <c r="G366" i="2"/>
  <c r="F382" i="2"/>
  <c r="G526" i="2"/>
  <c r="F423" i="2"/>
  <c r="G156" i="2"/>
  <c r="G196" i="2"/>
  <c r="F388" i="2"/>
  <c r="F428" i="2"/>
  <c r="F179" i="2"/>
  <c r="G341" i="2"/>
  <c r="G389" i="2"/>
  <c r="F437" i="2"/>
  <c r="G150" i="2"/>
  <c r="F403" i="2"/>
  <c r="F129" i="2"/>
  <c r="G367" i="2"/>
  <c r="F195" i="2"/>
  <c r="G397" i="2"/>
  <c r="F166" i="2"/>
  <c r="G190" i="2"/>
  <c r="F175" i="2"/>
  <c r="F343" i="2"/>
  <c r="G567" i="2"/>
  <c r="G534" i="2"/>
  <c r="G455" i="2"/>
  <c r="F551" i="2"/>
  <c r="F356" i="2"/>
  <c r="G479" i="2"/>
  <c r="G548" i="2"/>
  <c r="F548" i="2"/>
  <c r="F459" i="2"/>
  <c r="G547" i="2"/>
  <c r="G390" i="2"/>
  <c r="G167" i="2"/>
  <c r="G398" i="2"/>
  <c r="F515" i="2"/>
  <c r="F140" i="2"/>
  <c r="F412" i="2"/>
  <c r="F158" i="2"/>
  <c r="G374" i="2"/>
  <c r="G478" i="2"/>
  <c r="F478" i="2"/>
  <c r="G130" i="2"/>
  <c r="F130" i="2"/>
  <c r="F540" i="2"/>
  <c r="G540" i="2"/>
  <c r="G549" i="2"/>
  <c r="F549" i="2"/>
  <c r="F331" i="2"/>
  <c r="G331" i="2"/>
  <c r="G565" i="2"/>
  <c r="G430" i="2"/>
  <c r="F463" i="2"/>
  <c r="F452" i="2"/>
  <c r="F142" i="2"/>
  <c r="G143" i="2"/>
  <c r="F475" i="2"/>
  <c r="G563" i="2"/>
  <c r="G460" i="2"/>
  <c r="G342" i="2"/>
  <c r="G414" i="2"/>
  <c r="F557" i="2"/>
  <c r="F447" i="2"/>
  <c r="F531" i="2"/>
  <c r="G531" i="2"/>
  <c r="F197" i="2"/>
  <c r="G197" i="2"/>
  <c r="F163" i="2"/>
  <c r="G163" i="2"/>
  <c r="F564" i="2"/>
  <c r="G564" i="2"/>
  <c r="G164" i="2"/>
  <c r="G364" i="2"/>
  <c r="G468" i="2"/>
  <c r="G445" i="2"/>
  <c r="F556" i="2"/>
  <c r="G556" i="2"/>
  <c r="F542" i="2"/>
  <c r="G491" i="2"/>
  <c r="G350" i="2"/>
  <c r="G462" i="2"/>
  <c r="F355" i="2"/>
  <c r="G358" i="2"/>
  <c r="G446" i="2"/>
  <c r="G510" i="2"/>
  <c r="F351" i="2"/>
  <c r="G471" i="2"/>
  <c r="G559" i="2"/>
  <c r="G147" i="2"/>
  <c r="G387" i="2"/>
  <c r="F349" i="2"/>
  <c r="G517" i="2"/>
  <c r="G499" i="2"/>
  <c r="F499" i="2"/>
  <c r="F550" i="2"/>
  <c r="G148" i="2"/>
  <c r="F187" i="2"/>
  <c r="F362" i="2"/>
  <c r="G362" i="2"/>
  <c r="G490" i="2"/>
  <c r="F490" i="2"/>
  <c r="F135" i="2"/>
  <c r="G135" i="2"/>
  <c r="F200" i="2"/>
  <c r="G200" i="2"/>
  <c r="F328" i="2"/>
  <c r="G328" i="2"/>
  <c r="F392" i="2"/>
  <c r="G392" i="2"/>
  <c r="G456" i="2"/>
  <c r="F456" i="2"/>
  <c r="F520" i="2"/>
  <c r="G520" i="2"/>
  <c r="F145" i="2"/>
  <c r="G145" i="2"/>
  <c r="F337" i="2"/>
  <c r="G337" i="2"/>
  <c r="F401" i="2"/>
  <c r="G401" i="2"/>
  <c r="G465" i="2"/>
  <c r="F465" i="2"/>
  <c r="F529" i="2"/>
  <c r="G529" i="2"/>
  <c r="F554" i="2"/>
  <c r="G554" i="2"/>
  <c r="G181" i="2"/>
  <c r="F181" i="2"/>
  <c r="G144" i="2"/>
  <c r="F144" i="2"/>
  <c r="F336" i="2"/>
  <c r="G336" i="2"/>
  <c r="F400" i="2"/>
  <c r="G400" i="2"/>
  <c r="G464" i="2"/>
  <c r="F464" i="2"/>
  <c r="F528" i="2"/>
  <c r="G528" i="2"/>
  <c r="F153" i="2"/>
  <c r="G153" i="2"/>
  <c r="G170" i="2"/>
  <c r="F170" i="2"/>
  <c r="G426" i="2"/>
  <c r="F426" i="2"/>
  <c r="G152" i="2"/>
  <c r="F152" i="2"/>
  <c r="F344" i="2"/>
  <c r="G344" i="2"/>
  <c r="G408" i="2"/>
  <c r="F408" i="2"/>
  <c r="F472" i="2"/>
  <c r="G472" i="2"/>
  <c r="G536" i="2"/>
  <c r="F536" i="2"/>
  <c r="F161" i="2"/>
  <c r="G161" i="2"/>
  <c r="G353" i="2"/>
  <c r="F353" i="2"/>
  <c r="G417" i="2"/>
  <c r="F417" i="2"/>
  <c r="F481" i="2"/>
  <c r="G481" i="2"/>
  <c r="G545" i="2"/>
  <c r="F545" i="2"/>
  <c r="F186" i="2"/>
  <c r="G186" i="2"/>
  <c r="F378" i="2"/>
  <c r="G378" i="2"/>
  <c r="F442" i="2"/>
  <c r="G442" i="2"/>
  <c r="G506" i="2"/>
  <c r="F506" i="2"/>
  <c r="F139" i="2"/>
  <c r="G139" i="2"/>
  <c r="F132" i="2"/>
  <c r="G132" i="2"/>
  <c r="F409" i="2"/>
  <c r="G409" i="2"/>
  <c r="F498" i="2"/>
  <c r="G498" i="2"/>
  <c r="G160" i="2"/>
  <c r="F160" i="2"/>
  <c r="G352" i="2"/>
  <c r="F352" i="2"/>
  <c r="F416" i="2"/>
  <c r="G416" i="2"/>
  <c r="F480" i="2"/>
  <c r="G480" i="2"/>
  <c r="F544" i="2"/>
  <c r="G544" i="2"/>
  <c r="F169" i="2"/>
  <c r="G169" i="2"/>
  <c r="G361" i="2"/>
  <c r="F361" i="2"/>
  <c r="F425" i="2"/>
  <c r="G425" i="2"/>
  <c r="F489" i="2"/>
  <c r="G489" i="2"/>
  <c r="F553" i="2"/>
  <c r="G553" i="2"/>
  <c r="G128" i="2"/>
  <c r="F128" i="2"/>
  <c r="F194" i="2"/>
  <c r="G194" i="2"/>
  <c r="G386" i="2"/>
  <c r="F386" i="2"/>
  <c r="F450" i="2"/>
  <c r="G450" i="2"/>
  <c r="F514" i="2"/>
  <c r="G514" i="2"/>
  <c r="F131" i="2"/>
  <c r="G131" i="2"/>
  <c r="G141" i="2"/>
  <c r="F141" i="2"/>
  <c r="F537" i="2"/>
  <c r="G537" i="2"/>
  <c r="F178" i="2"/>
  <c r="G178" i="2"/>
  <c r="F434" i="2"/>
  <c r="G434" i="2"/>
  <c r="F189" i="2"/>
  <c r="G189" i="2"/>
  <c r="F168" i="2"/>
  <c r="G168" i="2"/>
  <c r="G360" i="2"/>
  <c r="F360" i="2"/>
  <c r="G424" i="2"/>
  <c r="F424" i="2"/>
  <c r="F488" i="2"/>
  <c r="G488" i="2"/>
  <c r="F552" i="2"/>
  <c r="G552" i="2"/>
  <c r="F177" i="2"/>
  <c r="G177" i="2"/>
  <c r="G369" i="2"/>
  <c r="F369" i="2"/>
  <c r="G433" i="2"/>
  <c r="F433" i="2"/>
  <c r="F497" i="2"/>
  <c r="G497" i="2"/>
  <c r="F137" i="2"/>
  <c r="G137" i="2"/>
  <c r="F330" i="2"/>
  <c r="G330" i="2"/>
  <c r="F394" i="2"/>
  <c r="G394" i="2"/>
  <c r="F458" i="2"/>
  <c r="G458" i="2"/>
  <c r="F522" i="2"/>
  <c r="G522" i="2"/>
  <c r="G149" i="2"/>
  <c r="F149" i="2"/>
  <c r="G473" i="2"/>
  <c r="F473" i="2"/>
  <c r="F562" i="2"/>
  <c r="G562" i="2"/>
  <c r="F176" i="2"/>
  <c r="G176" i="2"/>
  <c r="G368" i="2"/>
  <c r="F368" i="2"/>
  <c r="G432" i="2"/>
  <c r="F432" i="2"/>
  <c r="F496" i="2"/>
  <c r="G496" i="2"/>
  <c r="F560" i="2"/>
  <c r="G560" i="2"/>
  <c r="F185" i="2"/>
  <c r="G185" i="2"/>
  <c r="G377" i="2"/>
  <c r="F377" i="2"/>
  <c r="F441" i="2"/>
  <c r="G441" i="2"/>
  <c r="F505" i="2"/>
  <c r="G505" i="2"/>
  <c r="G146" i="2"/>
  <c r="F146" i="2"/>
  <c r="G338" i="2"/>
  <c r="F338" i="2"/>
  <c r="F402" i="2"/>
  <c r="G402" i="2"/>
  <c r="F466" i="2"/>
  <c r="G466" i="2"/>
  <c r="F530" i="2"/>
  <c r="G530" i="2"/>
  <c r="F157" i="2"/>
  <c r="G157" i="2"/>
  <c r="G345" i="2"/>
  <c r="F345" i="2"/>
  <c r="F370" i="2"/>
  <c r="G370" i="2"/>
  <c r="F561" i="2"/>
  <c r="G561" i="2"/>
  <c r="F184" i="2"/>
  <c r="G184" i="2"/>
  <c r="F376" i="2"/>
  <c r="G376" i="2"/>
  <c r="G440" i="2"/>
  <c r="F440" i="2"/>
  <c r="F504" i="2"/>
  <c r="G504" i="2"/>
  <c r="F127" i="2"/>
  <c r="G127" i="2"/>
  <c r="F193" i="2"/>
  <c r="G193" i="2"/>
  <c r="G385" i="2"/>
  <c r="F385" i="2"/>
  <c r="F449" i="2"/>
  <c r="G449" i="2"/>
  <c r="F513" i="2"/>
  <c r="G513" i="2"/>
  <c r="G154" i="2"/>
  <c r="F154" i="2"/>
  <c r="G346" i="2"/>
  <c r="F346" i="2"/>
  <c r="G410" i="2"/>
  <c r="F410" i="2"/>
  <c r="G474" i="2"/>
  <c r="F474" i="2"/>
  <c r="F538" i="2"/>
  <c r="G538" i="2"/>
  <c r="G165" i="2"/>
  <c r="F165" i="2"/>
  <c r="G126" i="2"/>
  <c r="F126" i="2"/>
  <c r="F192" i="2"/>
  <c r="G192" i="2"/>
  <c r="F384" i="2"/>
  <c r="G384" i="2"/>
  <c r="F448" i="2"/>
  <c r="G448" i="2"/>
  <c r="G512" i="2"/>
  <c r="F512" i="2"/>
  <c r="F136" i="2"/>
  <c r="G136" i="2"/>
  <c r="F329" i="2"/>
  <c r="G329" i="2"/>
  <c r="F393" i="2"/>
  <c r="G393" i="2"/>
  <c r="G457" i="2"/>
  <c r="F457" i="2"/>
  <c r="G521" i="2"/>
  <c r="F521" i="2"/>
  <c r="G162" i="2"/>
  <c r="F162" i="2"/>
  <c r="G354" i="2"/>
  <c r="F354" i="2"/>
  <c r="G418" i="2"/>
  <c r="F418" i="2"/>
  <c r="F482" i="2"/>
  <c r="G482" i="2"/>
  <c r="F546" i="2"/>
  <c r="G546" i="2"/>
  <c r="G173" i="2"/>
  <c r="F173" i="2"/>
  <c r="A5" i="1"/>
  <c r="A6" i="1" l="1"/>
  <c r="H239" i="2" l="1"/>
  <c r="I239" i="2" s="1"/>
  <c r="H250" i="2"/>
  <c r="I250" i="2" s="1"/>
  <c r="H260" i="2"/>
  <c r="I260" i="2" s="1"/>
  <c r="H263" i="2"/>
  <c r="I263" i="2" s="1"/>
  <c r="H344" i="2"/>
  <c r="I344" i="2" s="1"/>
  <c r="H350" i="2"/>
  <c r="I350" i="2" s="1"/>
  <c r="H359" i="2"/>
  <c r="I359" i="2" s="1"/>
  <c r="H378" i="2"/>
  <c r="I378" i="2" s="1"/>
  <c r="H384" i="2"/>
  <c r="I384" i="2" s="1"/>
  <c r="H387" i="2"/>
  <c r="I387" i="2" s="1"/>
  <c r="H409" i="2"/>
  <c r="I409" i="2" s="1"/>
  <c r="H430" i="2"/>
  <c r="I430" i="2" s="1"/>
  <c r="H436" i="2"/>
  <c r="I436" i="2" s="1"/>
  <c r="H442" i="2"/>
  <c r="I442" i="2" s="1"/>
  <c r="H451" i="2"/>
  <c r="I451" i="2" s="1"/>
  <c r="H454" i="2"/>
  <c r="I454" i="2" s="1"/>
  <c r="H463" i="2"/>
  <c r="I463" i="2" s="1"/>
  <c r="H469" i="2"/>
  <c r="I469" i="2" s="1"/>
  <c r="H472" i="2"/>
  <c r="I472" i="2" s="1"/>
  <c r="H481" i="2"/>
  <c r="I481" i="2" s="1"/>
  <c r="H233" i="2"/>
  <c r="I233" i="2" s="1"/>
  <c r="H267" i="2"/>
  <c r="I267" i="2" s="1"/>
  <c r="H270" i="2"/>
  <c r="I270" i="2" s="1"/>
  <c r="H273" i="2"/>
  <c r="I273" i="2" s="1"/>
  <c r="H282" i="2"/>
  <c r="I282" i="2" s="1"/>
  <c r="H288" i="2"/>
  <c r="I288" i="2" s="1"/>
  <c r="H294" i="2"/>
  <c r="I294" i="2" s="1"/>
  <c r="H312" i="2"/>
  <c r="I312" i="2" s="1"/>
  <c r="H315" i="2"/>
  <c r="I315" i="2" s="1"/>
  <c r="H318" i="2"/>
  <c r="I318" i="2" s="1"/>
  <c r="H329" i="2"/>
  <c r="I329" i="2" s="1"/>
  <c r="H335" i="2"/>
  <c r="I335" i="2" s="1"/>
  <c r="H394" i="2"/>
  <c r="I394" i="2" s="1"/>
  <c r="H400" i="2"/>
  <c r="I400" i="2" s="1"/>
  <c r="H412" i="2"/>
  <c r="I412" i="2" s="1"/>
  <c r="H449" i="2"/>
  <c r="I449" i="2" s="1"/>
  <c r="H461" i="2"/>
  <c r="I461" i="2" s="1"/>
  <c r="H467" i="2"/>
  <c r="I467" i="2" s="1"/>
  <c r="H244" i="2"/>
  <c r="I244" i="2" s="1"/>
  <c r="H251" i="2"/>
  <c r="I251" i="2" s="1"/>
  <c r="H261" i="2"/>
  <c r="I261" i="2" s="1"/>
  <c r="H298" i="2"/>
  <c r="I298" i="2" s="1"/>
  <c r="H345" i="2"/>
  <c r="I345" i="2" s="1"/>
  <c r="H351" i="2"/>
  <c r="I351" i="2" s="1"/>
  <c r="H354" i="2"/>
  <c r="I354" i="2" s="1"/>
  <c r="H360" i="2"/>
  <c r="I360" i="2" s="1"/>
  <c r="H379" i="2"/>
  <c r="I379" i="2" s="1"/>
  <c r="H385" i="2"/>
  <c r="I385" i="2" s="1"/>
  <c r="H238" i="2"/>
  <c r="I238" i="2" s="1"/>
  <c r="H268" i="2"/>
  <c r="I268" i="2" s="1"/>
  <c r="H289" i="2"/>
  <c r="I289" i="2" s="1"/>
  <c r="H313" i="2"/>
  <c r="I313" i="2" s="1"/>
  <c r="H330" i="2"/>
  <c r="I330" i="2" s="1"/>
  <c r="H358" i="2"/>
  <c r="I358" i="2" s="1"/>
  <c r="H383" i="2"/>
  <c r="I383" i="2" s="1"/>
  <c r="H395" i="2"/>
  <c r="I395" i="2" s="1"/>
  <c r="H429" i="2"/>
  <c r="I429" i="2" s="1"/>
  <c r="H441" i="2"/>
  <c r="I441" i="2" s="1"/>
  <c r="H450" i="2"/>
  <c r="I450" i="2" s="1"/>
  <c r="H462" i="2"/>
  <c r="I462" i="2" s="1"/>
  <c r="H468" i="2"/>
  <c r="I468" i="2" s="1"/>
  <c r="H471" i="2"/>
  <c r="I471" i="2" s="1"/>
  <c r="H480" i="2"/>
  <c r="I480" i="2" s="1"/>
  <c r="H232" i="2"/>
  <c r="I232" i="2" s="1"/>
  <c r="H279" i="2"/>
  <c r="I279" i="2" s="1"/>
  <c r="H303" i="2"/>
  <c r="I303" i="2" s="1"/>
  <c r="H320" i="2"/>
  <c r="I320" i="2" s="1"/>
  <c r="H338" i="2"/>
  <c r="I338" i="2" s="1"/>
  <c r="H369" i="2"/>
  <c r="I369" i="2" s="1"/>
  <c r="H375" i="2"/>
  <c r="I375" i="2" s="1"/>
  <c r="H417" i="2"/>
  <c r="I417" i="2" s="1"/>
  <c r="H422" i="2"/>
  <c r="I422" i="2" s="1"/>
  <c r="H493" i="2"/>
  <c r="I493" i="2" s="1"/>
  <c r="H518" i="2"/>
  <c r="I518" i="2" s="1"/>
  <c r="H527" i="2"/>
  <c r="I527" i="2" s="1"/>
  <c r="H538" i="2"/>
  <c r="I538" i="2" s="1"/>
  <c r="H255" i="2"/>
  <c r="I255" i="2" s="1"/>
  <c r="H280" i="2"/>
  <c r="I280" i="2" s="1"/>
  <c r="H286" i="2"/>
  <c r="I286" i="2" s="1"/>
  <c r="H292" i="2"/>
  <c r="I292" i="2" s="1"/>
  <c r="H310" i="2"/>
  <c r="I310" i="2" s="1"/>
  <c r="H327" i="2"/>
  <c r="I327" i="2" s="1"/>
  <c r="H333" i="2"/>
  <c r="I333" i="2" s="1"/>
  <c r="H339" i="2"/>
  <c r="I339" i="2" s="1"/>
  <c r="H364" i="2"/>
  <c r="I364" i="2" s="1"/>
  <c r="H370" i="2"/>
  <c r="I370" i="2" s="1"/>
  <c r="H388" i="2"/>
  <c r="I388" i="2" s="1"/>
  <c r="H393" i="2"/>
  <c r="I393" i="2" s="1"/>
  <c r="H398" i="2"/>
  <c r="I398" i="2" s="1"/>
  <c r="H403" i="2"/>
  <c r="I403" i="2" s="1"/>
  <c r="H432" i="2"/>
  <c r="I432" i="2" s="1"/>
  <c r="H437" i="2"/>
  <c r="I437" i="2" s="1"/>
  <c r="H456" i="2"/>
  <c r="I456" i="2" s="1"/>
  <c r="H484" i="2"/>
  <c r="I484" i="2" s="1"/>
  <c r="H509" i="2"/>
  <c r="I509" i="2" s="1"/>
  <c r="H512" i="2"/>
  <c r="I512" i="2" s="1"/>
  <c r="H515" i="2"/>
  <c r="I515" i="2" s="1"/>
  <c r="H536" i="2"/>
  <c r="I536" i="2" s="1"/>
  <c r="H299" i="2"/>
  <c r="I299" i="2" s="1"/>
  <c r="H305" i="2"/>
  <c r="I305" i="2" s="1"/>
  <c r="H322" i="2"/>
  <c r="I322" i="2" s="1"/>
  <c r="H346" i="2"/>
  <c r="I346" i="2" s="1"/>
  <c r="H352" i="2"/>
  <c r="I352" i="2" s="1"/>
  <c r="H418" i="2"/>
  <c r="I418" i="2" s="1"/>
  <c r="H423" i="2"/>
  <c r="I423" i="2" s="1"/>
  <c r="H452" i="2"/>
  <c r="I452" i="2" s="1"/>
  <c r="H476" i="2"/>
  <c r="I476" i="2" s="1"/>
  <c r="H491" i="2"/>
  <c r="I491" i="2" s="1"/>
  <c r="H497" i="2"/>
  <c r="I497" i="2" s="1"/>
  <c r="H503" i="2"/>
  <c r="I503" i="2" s="1"/>
  <c r="H525" i="2"/>
  <c r="I525" i="2" s="1"/>
  <c r="H545" i="2"/>
  <c r="I545" i="2" s="1"/>
  <c r="H548" i="2"/>
  <c r="I548" i="2" s="1"/>
  <c r="H557" i="2"/>
  <c r="I557" i="2" s="1"/>
  <c r="H301" i="2"/>
  <c r="I301" i="2" s="1"/>
  <c r="H307" i="2"/>
  <c r="I307" i="2" s="1"/>
  <c r="H324" i="2"/>
  <c r="I324" i="2" s="1"/>
  <c r="H373" i="2"/>
  <c r="I373" i="2" s="1"/>
  <c r="H275" i="2"/>
  <c r="I275" i="2" s="1"/>
  <c r="H287" i="2"/>
  <c r="I287" i="2" s="1"/>
  <c r="H311" i="2"/>
  <c r="I311" i="2" s="1"/>
  <c r="H334" i="2"/>
  <c r="I334" i="2" s="1"/>
  <c r="H392" i="2"/>
  <c r="I392" i="2" s="1"/>
  <c r="H424" i="2"/>
  <c r="I424" i="2" s="1"/>
  <c r="H431" i="2"/>
  <c r="I431" i="2" s="1"/>
  <c r="H485" i="2"/>
  <c r="I485" i="2" s="1"/>
  <c r="H514" i="2"/>
  <c r="I514" i="2" s="1"/>
  <c r="H546" i="2"/>
  <c r="I546" i="2" s="1"/>
  <c r="H558" i="2"/>
  <c r="I558" i="2" s="1"/>
  <c r="H566" i="2"/>
  <c r="I566" i="2" s="1"/>
  <c r="H300" i="2"/>
  <c r="I300" i="2" s="1"/>
  <c r="H323" i="2"/>
  <c r="I323" i="2" s="1"/>
  <c r="H347" i="2"/>
  <c r="I347" i="2" s="1"/>
  <c r="H372" i="2"/>
  <c r="I372" i="2" s="1"/>
  <c r="H410" i="2"/>
  <c r="I410" i="2" s="1"/>
  <c r="H433" i="2"/>
  <c r="I433" i="2" s="1"/>
  <c r="H455" i="2"/>
  <c r="I455" i="2" s="1"/>
  <c r="H490" i="2"/>
  <c r="I490" i="2" s="1"/>
  <c r="H510" i="2"/>
  <c r="I510" i="2" s="1"/>
  <c r="H543" i="2"/>
  <c r="I543" i="2" s="1"/>
  <c r="H550" i="2"/>
  <c r="I550" i="2" s="1"/>
  <c r="H278" i="2"/>
  <c r="I278" i="2" s="1"/>
  <c r="H457" i="2"/>
  <c r="I457" i="2" s="1"/>
  <c r="H464" i="2"/>
  <c r="I464" i="2" s="1"/>
  <c r="H479" i="2"/>
  <c r="I479" i="2" s="1"/>
  <c r="H501" i="2"/>
  <c r="I501" i="2" s="1"/>
  <c r="H520" i="2"/>
  <c r="I520" i="2" s="1"/>
  <c r="H529" i="2"/>
  <c r="I529" i="2" s="1"/>
  <c r="H539" i="2"/>
  <c r="I539" i="2" s="1"/>
  <c r="H551" i="2"/>
  <c r="I551" i="2" s="1"/>
  <c r="H266" i="2"/>
  <c r="I266" i="2" s="1"/>
  <c r="H325" i="2"/>
  <c r="I325" i="2" s="1"/>
  <c r="H404" i="2"/>
  <c r="I404" i="2" s="1"/>
  <c r="H411" i="2"/>
  <c r="I411" i="2" s="1"/>
  <c r="H419" i="2"/>
  <c r="I419" i="2" s="1"/>
  <c r="H426" i="2"/>
  <c r="I426" i="2" s="1"/>
  <c r="H443" i="2"/>
  <c r="I443" i="2" s="1"/>
  <c r="H473" i="2"/>
  <c r="I473" i="2" s="1"/>
  <c r="H486" i="2"/>
  <c r="I486" i="2" s="1"/>
  <c r="H507" i="2"/>
  <c r="I507" i="2" s="1"/>
  <c r="H256" i="2"/>
  <c r="I256" i="2" s="1"/>
  <c r="H281" i="2"/>
  <c r="I281" i="2" s="1"/>
  <c r="H293" i="2"/>
  <c r="I293" i="2" s="1"/>
  <c r="H317" i="2"/>
  <c r="I317" i="2" s="1"/>
  <c r="H328" i="2"/>
  <c r="I328" i="2" s="1"/>
  <c r="H340" i="2"/>
  <c r="I340" i="2" s="1"/>
  <c r="H365" i="2"/>
  <c r="I365" i="2" s="1"/>
  <c r="H492" i="2"/>
  <c r="I492" i="2" s="1"/>
  <c r="H522" i="2"/>
  <c r="I522" i="2" s="1"/>
  <c r="H306" i="2"/>
  <c r="I306" i="2" s="1"/>
  <c r="H405" i="2"/>
  <c r="I405" i="2" s="1"/>
  <c r="H444" i="2"/>
  <c r="I444" i="2" s="1"/>
  <c r="H474" i="2"/>
  <c r="I474" i="2" s="1"/>
  <c r="H502" i="2"/>
  <c r="I502" i="2" s="1"/>
  <c r="H549" i="2"/>
  <c r="I549" i="2" s="1"/>
  <c r="H445" i="2"/>
  <c r="I445" i="2" s="1"/>
  <c r="H532" i="2"/>
  <c r="I532" i="2" s="1"/>
  <c r="H565" i="2"/>
  <c r="I565" i="2" s="1"/>
  <c r="H531" i="2"/>
  <c r="I531" i="2" s="1"/>
  <c r="H556" i="2"/>
  <c r="I556" i="2" s="1"/>
  <c r="H355" i="2"/>
  <c r="I355" i="2" s="1"/>
  <c r="H399" i="2"/>
  <c r="I399" i="2" s="1"/>
  <c r="H489" i="2"/>
  <c r="I489" i="2" s="1"/>
  <c r="H508" i="2"/>
  <c r="I508" i="2" s="1"/>
  <c r="H526" i="2"/>
  <c r="I526" i="2" s="1"/>
  <c r="H535" i="2"/>
  <c r="I535" i="2" s="1"/>
  <c r="H559" i="2"/>
  <c r="I559" i="2" s="1"/>
  <c r="H519" i="2"/>
  <c r="I519" i="2" s="1"/>
  <c r="H564" i="2"/>
  <c r="I564" i="2" s="1"/>
  <c r="H308" i="2"/>
  <c r="I308" i="2" s="1"/>
  <c r="H544" i="2"/>
  <c r="I544" i="2" s="1"/>
  <c r="H560" i="2"/>
  <c r="I560" i="2" s="1"/>
  <c r="H567" i="2"/>
  <c r="I567" i="2" s="1"/>
  <c r="H319" i="2"/>
  <c r="I319" i="2" s="1"/>
  <c r="H368" i="2"/>
  <c r="I368" i="2" s="1"/>
  <c r="H438" i="2"/>
  <c r="I438" i="2" s="1"/>
  <c r="H537" i="2"/>
  <c r="I537" i="2" s="1"/>
  <c r="H528" i="2"/>
  <c r="I528" i="2" s="1"/>
  <c r="H553" i="2"/>
  <c r="I553" i="2" s="1"/>
  <c r="H380" i="2"/>
  <c r="I380" i="2" s="1"/>
  <c r="H414" i="2"/>
  <c r="I414" i="2" s="1"/>
  <c r="H498" i="2"/>
  <c r="I498" i="2" s="1"/>
  <c r="H290" i="2"/>
  <c r="I290" i="2" s="1"/>
  <c r="H353" i="2"/>
  <c r="I353" i="2" s="1"/>
  <c r="H415" i="2"/>
  <c r="I415" i="2" s="1"/>
  <c r="H487" i="2"/>
  <c r="I487" i="2" s="1"/>
  <c r="H554" i="2"/>
  <c r="I554" i="2" s="1"/>
  <c r="H257" i="2"/>
  <c r="I257" i="2" s="1"/>
  <c r="H331" i="2"/>
  <c r="I331" i="2" s="1"/>
  <c r="H381" i="2"/>
  <c r="I381" i="2" s="1"/>
  <c r="H446" i="2"/>
  <c r="I446" i="2" s="1"/>
  <c r="H511" i="2"/>
  <c r="I511" i="2" s="1"/>
  <c r="H231" i="2"/>
  <c r="I231" i="2" s="1"/>
  <c r="H284" i="2"/>
  <c r="I284" i="2" s="1"/>
  <c r="H362" i="2"/>
  <c r="I362" i="2" s="1"/>
  <c r="H416" i="2"/>
  <c r="I416" i="2" s="1"/>
  <c r="H478" i="2"/>
  <c r="I478" i="2" s="1"/>
  <c r="H534" i="2"/>
  <c r="I534" i="2" s="1"/>
  <c r="H150" i="2"/>
  <c r="I150" i="2" s="1"/>
  <c r="H214" i="2"/>
  <c r="I214" i="2" s="1"/>
  <c r="H167" i="2"/>
  <c r="I167" i="2" s="1"/>
  <c r="H140" i="2"/>
  <c r="I140" i="2" s="1"/>
  <c r="H144" i="2"/>
  <c r="I144" i="2" s="1"/>
  <c r="H208" i="2"/>
  <c r="I208" i="2" s="1"/>
  <c r="H165" i="2"/>
  <c r="I165" i="2" s="1"/>
  <c r="H229" i="2"/>
  <c r="I229" i="2" s="1"/>
  <c r="H185" i="2"/>
  <c r="I185" i="2" s="1"/>
  <c r="H141" i="2"/>
  <c r="I141" i="2" s="1"/>
  <c r="H186" i="2"/>
  <c r="I186" i="2" s="1"/>
  <c r="H163" i="2"/>
  <c r="I163" i="2" s="1"/>
  <c r="H227" i="2"/>
  <c r="I227" i="2" s="1"/>
  <c r="H237" i="2"/>
  <c r="I237" i="2" s="1"/>
  <c r="H297" i="2"/>
  <c r="I297" i="2" s="1"/>
  <c r="H363" i="2"/>
  <c r="I363" i="2" s="1"/>
  <c r="H427" i="2"/>
  <c r="I427" i="2" s="1"/>
  <c r="H496" i="2"/>
  <c r="I496" i="2" s="1"/>
  <c r="H563" i="2"/>
  <c r="I563" i="2" s="1"/>
  <c r="H262" i="2"/>
  <c r="I262" i="2" s="1"/>
  <c r="H336" i="2"/>
  <c r="I336" i="2" s="1"/>
  <c r="H389" i="2"/>
  <c r="I389" i="2" s="1"/>
  <c r="H458" i="2"/>
  <c r="I458" i="2" s="1"/>
  <c r="H516" i="2"/>
  <c r="I516" i="2" s="1"/>
  <c r="H236" i="2"/>
  <c r="I236" i="2" s="1"/>
  <c r="H291" i="2"/>
  <c r="I291" i="2" s="1"/>
  <c r="H367" i="2"/>
  <c r="I367" i="2" s="1"/>
  <c r="H421" i="2"/>
  <c r="I421" i="2" s="1"/>
  <c r="H483" i="2"/>
  <c r="I483" i="2" s="1"/>
  <c r="H541" i="2"/>
  <c r="I541" i="2" s="1"/>
  <c r="H158" i="2"/>
  <c r="I158" i="2" s="1"/>
  <c r="H222" i="2"/>
  <c r="I222" i="2" s="1"/>
  <c r="H175" i="2"/>
  <c r="I175" i="2" s="1"/>
  <c r="H164" i="2"/>
  <c r="I164" i="2" s="1"/>
  <c r="H152" i="2"/>
  <c r="I152" i="2" s="1"/>
  <c r="H216" i="2"/>
  <c r="I216" i="2" s="1"/>
  <c r="H173" i="2"/>
  <c r="I173" i="2" s="1"/>
  <c r="H129" i="2"/>
  <c r="I129" i="2" s="1"/>
  <c r="H193" i="2"/>
  <c r="I193" i="2" s="1"/>
  <c r="H130" i="2"/>
  <c r="I130" i="2" s="1"/>
  <c r="H194" i="2"/>
  <c r="I194" i="2" s="1"/>
  <c r="H171" i="2"/>
  <c r="I171" i="2" s="1"/>
  <c r="H132" i="2"/>
  <c r="I132" i="2" s="1"/>
  <c r="H376" i="2"/>
  <c r="I376" i="2" s="1"/>
  <c r="H448" i="2"/>
  <c r="I448" i="2" s="1"/>
  <c r="H276" i="2"/>
  <c r="I276" i="2" s="1"/>
  <c r="H406" i="2"/>
  <c r="I406" i="2" s="1"/>
  <c r="H533" i="2"/>
  <c r="I533" i="2" s="1"/>
  <c r="H382" i="2"/>
  <c r="I382" i="2" s="1"/>
  <c r="H495" i="2"/>
  <c r="I495" i="2" s="1"/>
  <c r="H174" i="2"/>
  <c r="I174" i="2" s="1"/>
  <c r="H204" i="2"/>
  <c r="I204" i="2" s="1"/>
  <c r="H126" i="2"/>
  <c r="I126" i="2" s="1"/>
  <c r="H145" i="2"/>
  <c r="I145" i="2" s="1"/>
  <c r="H210" i="2"/>
  <c r="I210" i="2" s="1"/>
  <c r="H180" i="2"/>
  <c r="I180" i="2" s="1"/>
  <c r="H242" i="2"/>
  <c r="I242" i="2" s="1"/>
  <c r="H304" i="2"/>
  <c r="I304" i="2" s="1"/>
  <c r="H371" i="2"/>
  <c r="I371" i="2" s="1"/>
  <c r="H439" i="2"/>
  <c r="I439" i="2" s="1"/>
  <c r="H506" i="2"/>
  <c r="I506" i="2" s="1"/>
  <c r="H245" i="2"/>
  <c r="I245" i="2" s="1"/>
  <c r="H271" i="2"/>
  <c r="I271" i="2" s="1"/>
  <c r="H341" i="2"/>
  <c r="I341" i="2" s="1"/>
  <c r="H396" i="2"/>
  <c r="I396" i="2" s="1"/>
  <c r="H465" i="2"/>
  <c r="I465" i="2" s="1"/>
  <c r="H521" i="2"/>
  <c r="I521" i="2" s="1"/>
  <c r="H243" i="2"/>
  <c r="I243" i="2" s="1"/>
  <c r="H296" i="2"/>
  <c r="I296" i="2" s="1"/>
  <c r="H377" i="2"/>
  <c r="I377" i="2" s="1"/>
  <c r="H428" i="2"/>
  <c r="I428" i="2" s="1"/>
  <c r="H488" i="2"/>
  <c r="I488" i="2" s="1"/>
  <c r="H555" i="2"/>
  <c r="I555" i="2" s="1"/>
  <c r="H166" i="2"/>
  <c r="I166" i="2" s="1"/>
  <c r="H230" i="2"/>
  <c r="I230" i="2" s="1"/>
  <c r="H183" i="2"/>
  <c r="I183" i="2" s="1"/>
  <c r="H188" i="2"/>
  <c r="I188" i="2" s="1"/>
  <c r="H160" i="2"/>
  <c r="I160" i="2" s="1"/>
  <c r="H224" i="2"/>
  <c r="I224" i="2" s="1"/>
  <c r="H181" i="2"/>
  <c r="I181" i="2" s="1"/>
  <c r="H137" i="2"/>
  <c r="I137" i="2" s="1"/>
  <c r="H201" i="2"/>
  <c r="I201" i="2" s="1"/>
  <c r="H138" i="2"/>
  <c r="I138" i="2" s="1"/>
  <c r="H202" i="2"/>
  <c r="I202" i="2" s="1"/>
  <c r="H179" i="2"/>
  <c r="I179" i="2" s="1"/>
  <c r="H172" i="2"/>
  <c r="I172" i="2" s="1"/>
  <c r="H309" i="2"/>
  <c r="I309" i="2" s="1"/>
  <c r="H513" i="2"/>
  <c r="I513" i="2" s="1"/>
  <c r="H348" i="2"/>
  <c r="I348" i="2" s="1"/>
  <c r="H475" i="2"/>
  <c r="I475" i="2" s="1"/>
  <c r="H332" i="2"/>
  <c r="I332" i="2" s="1"/>
  <c r="H435" i="2"/>
  <c r="I435" i="2" s="1"/>
  <c r="H562" i="2"/>
  <c r="I562" i="2" s="1"/>
  <c r="H127" i="2"/>
  <c r="I127" i="2" s="1"/>
  <c r="H168" i="2"/>
  <c r="I168" i="2" s="1"/>
  <c r="H189" i="2"/>
  <c r="I189" i="2" s="1"/>
  <c r="H209" i="2"/>
  <c r="I209" i="2" s="1"/>
  <c r="H187" i="2"/>
  <c r="I187" i="2" s="1"/>
  <c r="H249" i="2"/>
  <c r="I249" i="2" s="1"/>
  <c r="H252" i="2"/>
  <c r="I252" i="2" s="1"/>
  <c r="H248" i="2"/>
  <c r="I248" i="2" s="1"/>
  <c r="H191" i="2"/>
  <c r="I191" i="2" s="1"/>
  <c r="H146" i="2"/>
  <c r="I146" i="2" s="1"/>
  <c r="H254" i="2"/>
  <c r="I254" i="2" s="1"/>
  <c r="H316" i="2"/>
  <c r="I316" i="2" s="1"/>
  <c r="H386" i="2"/>
  <c r="I386" i="2" s="1"/>
  <c r="H453" i="2"/>
  <c r="I453" i="2" s="1"/>
  <c r="H523" i="2"/>
  <c r="I523" i="2" s="1"/>
  <c r="H269" i="2"/>
  <c r="I269" i="2" s="1"/>
  <c r="H283" i="2"/>
  <c r="I283" i="2" s="1"/>
  <c r="H356" i="2"/>
  <c r="I356" i="2" s="1"/>
  <c r="H413" i="2"/>
  <c r="I413" i="2" s="1"/>
  <c r="H482" i="2"/>
  <c r="I482" i="2" s="1"/>
  <c r="H540" i="2"/>
  <c r="I540" i="2" s="1"/>
  <c r="H258" i="2"/>
  <c r="I258" i="2" s="1"/>
  <c r="H337" i="2"/>
  <c r="I337" i="2" s="1"/>
  <c r="H390" i="2"/>
  <c r="I390" i="2" s="1"/>
  <c r="H440" i="2"/>
  <c r="I440" i="2" s="1"/>
  <c r="H500" i="2"/>
  <c r="I500" i="2" s="1"/>
  <c r="H234" i="2"/>
  <c r="I234" i="2" s="1"/>
  <c r="H182" i="2"/>
  <c r="I182" i="2" s="1"/>
  <c r="H135" i="2"/>
  <c r="I135" i="2" s="1"/>
  <c r="H199" i="2"/>
  <c r="I199" i="2" s="1"/>
  <c r="H220" i="2"/>
  <c r="I220" i="2" s="1"/>
  <c r="H176" i="2"/>
  <c r="I176" i="2" s="1"/>
  <c r="H139" i="2"/>
  <c r="I139" i="2" s="1"/>
  <c r="H197" i="2"/>
  <c r="I197" i="2" s="1"/>
  <c r="H153" i="2"/>
  <c r="I153" i="2" s="1"/>
  <c r="H217" i="2"/>
  <c r="I217" i="2" s="1"/>
  <c r="H154" i="2"/>
  <c r="I154" i="2" s="1"/>
  <c r="H218" i="2"/>
  <c r="I218" i="2" s="1"/>
  <c r="H195" i="2"/>
  <c r="I195" i="2" s="1"/>
  <c r="H196" i="2"/>
  <c r="I196" i="2" s="1"/>
  <c r="H259" i="2"/>
  <c r="I259" i="2" s="1"/>
  <c r="H321" i="2"/>
  <c r="I321" i="2" s="1"/>
  <c r="H391" i="2"/>
  <c r="I391" i="2" s="1"/>
  <c r="H460" i="2"/>
  <c r="I460" i="2" s="1"/>
  <c r="H530" i="2"/>
  <c r="I530" i="2" s="1"/>
  <c r="H274" i="2"/>
  <c r="I274" i="2" s="1"/>
  <c r="H295" i="2"/>
  <c r="I295" i="2" s="1"/>
  <c r="H361" i="2"/>
  <c r="I361" i="2" s="1"/>
  <c r="H420" i="2"/>
  <c r="I420" i="2" s="1"/>
  <c r="H494" i="2"/>
  <c r="I494" i="2" s="1"/>
  <c r="H552" i="2"/>
  <c r="I552" i="2" s="1"/>
  <c r="H265" i="2"/>
  <c r="I265" i="2" s="1"/>
  <c r="H342" i="2"/>
  <c r="I342" i="2" s="1"/>
  <c r="H397" i="2"/>
  <c r="I397" i="2" s="1"/>
  <c r="H447" i="2"/>
  <c r="I447" i="2" s="1"/>
  <c r="H505" i="2"/>
  <c r="I505" i="2" s="1"/>
  <c r="H241" i="2"/>
  <c r="I241" i="2" s="1"/>
  <c r="H190" i="2"/>
  <c r="I190" i="2" s="1"/>
  <c r="H143" i="2"/>
  <c r="I143" i="2" s="1"/>
  <c r="H207" i="2"/>
  <c r="I207" i="2" s="1"/>
  <c r="H149" i="2"/>
  <c r="I149" i="2" s="1"/>
  <c r="H184" i="2"/>
  <c r="I184" i="2" s="1"/>
  <c r="H148" i="2"/>
  <c r="I148" i="2" s="1"/>
  <c r="H205" i="2"/>
  <c r="I205" i="2" s="1"/>
  <c r="H161" i="2"/>
  <c r="I161" i="2" s="1"/>
  <c r="H225" i="2"/>
  <c r="I225" i="2" s="1"/>
  <c r="H162" i="2"/>
  <c r="I162" i="2" s="1"/>
  <c r="H226" i="2"/>
  <c r="I226" i="2" s="1"/>
  <c r="H203" i="2"/>
  <c r="I203" i="2" s="1"/>
  <c r="H212" i="2"/>
  <c r="I212" i="2" s="1"/>
  <c r="H401" i="2"/>
  <c r="I401" i="2" s="1"/>
  <c r="H302" i="2"/>
  <c r="I302" i="2" s="1"/>
  <c r="H561" i="2"/>
  <c r="I561" i="2" s="1"/>
  <c r="H459" i="2"/>
  <c r="I459" i="2" s="1"/>
  <c r="H215" i="2"/>
  <c r="I215" i="2" s="1"/>
  <c r="H213" i="2"/>
  <c r="I213" i="2" s="1"/>
  <c r="H131" i="2"/>
  <c r="I131" i="2" s="1"/>
  <c r="H408" i="2"/>
  <c r="I408" i="2" s="1"/>
  <c r="H240" i="2"/>
  <c r="I240" i="2" s="1"/>
  <c r="H466" i="2"/>
  <c r="I466" i="2" s="1"/>
  <c r="H223" i="2"/>
  <c r="I223" i="2" s="1"/>
  <c r="H221" i="2"/>
  <c r="I221" i="2" s="1"/>
  <c r="H349" i="2"/>
  <c r="I349" i="2" s="1"/>
  <c r="H246" i="2"/>
  <c r="I246" i="2" s="1"/>
  <c r="H192" i="2"/>
  <c r="I192" i="2" s="1"/>
  <c r="H228" i="2"/>
  <c r="I228" i="2" s="1"/>
  <c r="H285" i="2"/>
  <c r="I285" i="2" s="1"/>
  <c r="H133" i="2"/>
  <c r="I133" i="2" s="1"/>
  <c r="H504" i="2"/>
  <c r="I504" i="2" s="1"/>
  <c r="H159" i="2"/>
  <c r="I159" i="2" s="1"/>
  <c r="H314" i="2"/>
  <c r="I314" i="2" s="1"/>
  <c r="H155" i="2"/>
  <c r="I155" i="2" s="1"/>
  <c r="H357" i="2"/>
  <c r="I357" i="2" s="1"/>
  <c r="H499" i="2"/>
  <c r="I499" i="2" s="1"/>
  <c r="H470" i="2"/>
  <c r="I470" i="2" s="1"/>
  <c r="H366" i="2"/>
  <c r="I366" i="2" s="1"/>
  <c r="H272" i="2"/>
  <c r="I272" i="2" s="1"/>
  <c r="H517" i="2"/>
  <c r="I517" i="2" s="1"/>
  <c r="H134" i="2"/>
  <c r="I134" i="2" s="1"/>
  <c r="H128" i="2"/>
  <c r="I128" i="2" s="1"/>
  <c r="H169" i="2"/>
  <c r="I169" i="2" s="1"/>
  <c r="H211" i="2"/>
  <c r="I211" i="2" s="1"/>
  <c r="H477" i="2"/>
  <c r="I477" i="2" s="1"/>
  <c r="H277" i="2"/>
  <c r="I277" i="2" s="1"/>
  <c r="H524" i="2"/>
  <c r="I524" i="2" s="1"/>
  <c r="H142" i="2"/>
  <c r="I142" i="2" s="1"/>
  <c r="H136" i="2"/>
  <c r="I136" i="2" s="1"/>
  <c r="H177" i="2"/>
  <c r="I177" i="2" s="1"/>
  <c r="H425" i="2"/>
  <c r="I425" i="2" s="1"/>
  <c r="H198" i="2"/>
  <c r="I198" i="2" s="1"/>
  <c r="H147" i="2"/>
  <c r="I147" i="2" s="1"/>
  <c r="H402" i="2"/>
  <c r="I402" i="2" s="1"/>
  <c r="H151" i="2"/>
  <c r="I151" i="2" s="1"/>
  <c r="H157" i="2"/>
  <c r="I157" i="2" s="1"/>
  <c r="H374" i="2"/>
  <c r="I374" i="2" s="1"/>
  <c r="H219" i="2"/>
  <c r="I219" i="2" s="1"/>
  <c r="H253" i="2"/>
  <c r="I253" i="2" s="1"/>
  <c r="H206" i="2"/>
  <c r="I206" i="2" s="1"/>
  <c r="H156" i="2"/>
  <c r="I156" i="2" s="1"/>
  <c r="H170" i="2"/>
  <c r="I170" i="2" s="1"/>
  <c r="H247" i="2"/>
  <c r="I247" i="2" s="1"/>
  <c r="H264" i="2"/>
  <c r="I264" i="2" s="1"/>
  <c r="H542" i="2"/>
  <c r="I542" i="2" s="1"/>
  <c r="H547" i="2"/>
  <c r="I547" i="2" s="1"/>
  <c r="H200" i="2"/>
  <c r="I200" i="2" s="1"/>
  <c r="H235" i="2"/>
  <c r="I235" i="2" s="1"/>
  <c r="H343" i="2"/>
  <c r="I343" i="2" s="1"/>
  <c r="H178" i="2"/>
  <c r="I178" i="2" s="1"/>
  <c r="H434" i="2"/>
  <c r="I434" i="2" s="1"/>
  <c r="H326" i="2"/>
  <c r="I326" i="2" s="1"/>
  <c r="H407" i="2"/>
  <c r="I407" i="2" s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<sst xmlns="http://schemas.openxmlformats.org/spreadsheetml/2006/main" count="39" uniqueCount="31">
  <si>
    <t>t /s</t>
  </si>
  <si>
    <r>
      <t>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</t>
    </r>
  </si>
  <si>
    <r>
      <t>u(θ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</si>
  <si>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r>
      <t xml:space="preserve">t /s </t>
    </r>
    <r>
      <rPr>
        <sz val="11"/>
        <color theme="1"/>
        <rFont val="Calibri"/>
        <family val="2"/>
      </rPr>
      <t>±</t>
    </r>
    <r>
      <rPr>
        <sz val="15.9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0.001s</t>
    </r>
  </si>
  <si>
    <t>θ /ºC ± 0.1ºC</t>
  </si>
  <si>
    <t>t /min</t>
  </si>
  <si>
    <r>
      <t>θ-θ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 ±</t>
    </r>
    <r>
      <rPr>
        <sz val="6.0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0.5ºC</t>
    </r>
  </si>
  <si>
    <r>
      <t>u(ln(θ-θ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))</t>
    </r>
  </si>
  <si>
    <r>
      <t>ln(θ-θ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)</t>
    </r>
  </si>
  <si>
    <r>
      <t>u(θ-θ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</si>
  <si>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m</t>
  </si>
  <si>
    <t>sm</t>
  </si>
  <si>
    <t>r2</t>
  </si>
  <si>
    <t>sy</t>
  </si>
  <si>
    <t>sb</t>
  </si>
  <si>
    <t>b</t>
  </si>
  <si>
    <t>Matriz de ajuste</t>
  </si>
  <si>
    <t>𝜏</t>
  </si>
  <si>
    <t>u(𝜏)</t>
  </si>
  <si>
    <t>θ /ºC ± 1E-9ºC</t>
  </si>
  <si>
    <t>AQUI!!!!!!!</t>
  </si>
  <si>
    <t>Ajuste 1</t>
  </si>
  <si>
    <t>Resíduos 1</t>
  </si>
  <si>
    <t>Resíduos 2</t>
  </si>
  <si>
    <t>Ajuste2</t>
  </si>
  <si>
    <t>u(θi-θa) /ºC</t>
  </si>
  <si>
    <t>θi-θa /ºC</t>
  </si>
  <si>
    <r>
      <t>θ-θ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 ± 0.255 ºC</t>
    </r>
  </si>
  <si>
    <t>θf</t>
  </si>
  <si>
    <t>u(θf)</t>
  </si>
  <si>
    <t>s(θf)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</si>
</sst>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6" formatCode="0.0000"/>
    <numFmt numFmtId="167" formatCode="0.000"/>
    <numFmt numFmtId="168" formatCode="0.0"/>
    <numFmt numFmtId="170" formatCode="0.0000000"/>
    <numFmt numFmtId="172" formatCode="0.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5.95"/>
      <color theme="1"/>
      <name val="Calibri"/>
      <family val="2"/>
    </font>
    <font>
      <sz val="6.0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2" fontId="0" fillId="0" borderId="1" xfId="0" applyNumberFormat="1" applyBorder="1"/>
    <xf numFmtId="167" fontId="0" fillId="0" borderId="0" xfId="0" applyNumberFormat="1"/>
    <xf numFmtId="164" fontId="0" fillId="0" borderId="0" xfId="0" applyNumberFormat="1"/>
    <xf numFmtId="167" fontId="0" fillId="0" borderId="3" xfId="0" applyNumberFormat="1" applyBorder="1"/>
    <xf numFmtId="2" fontId="0" fillId="0" borderId="3" xfId="0" applyNumberFormat="1" applyBorder="1"/>
    <xf numFmtId="0" fontId="0" fillId="0" borderId="2" xfId="0" applyBorder="1"/>
    <xf numFmtId="0" fontId="1" fillId="0" borderId="2" xfId="0" applyFont="1" applyBorder="1"/>
    <xf numFmtId="167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2" borderId="3" xfId="0" applyNumberFormat="1" applyFill="1" applyBorder="1"/>
    <xf numFmtId="167" fontId="0" fillId="2" borderId="3" xfId="0" applyNumberFormat="1" applyFill="1" applyBorder="1"/>
    <xf numFmtId="168" fontId="0" fillId="2" borderId="1" xfId="0" applyNumberFormat="1" applyFill="1" applyBorder="1"/>
    <xf numFmtId="167" fontId="0" fillId="3" borderId="1" xfId="0" applyNumberFormat="1" applyFill="1" applyBorder="1"/>
    <xf numFmtId="168" fontId="0" fillId="3" borderId="1" xfId="0" applyNumberFormat="1" applyFill="1" applyBorder="1"/>
    <xf numFmtId="0" fontId="1" fillId="0" borderId="0" xfId="0" applyFont="1"/>
    <xf numFmtId="0" fontId="1" fillId="0" borderId="7" xfId="0" applyFont="1" applyBorder="1"/>
    <xf numFmtId="167" fontId="0" fillId="0" borderId="8" xfId="0" applyNumberFormat="1" applyBorder="1"/>
    <xf numFmtId="164" fontId="0" fillId="0" borderId="3" xfId="0" applyNumberFormat="1" applyBorder="1"/>
    <xf numFmtId="172" fontId="0" fillId="0" borderId="3" xfId="0" applyNumberFormat="1" applyBorder="1"/>
    <xf numFmtId="172" fontId="0" fillId="0" borderId="1" xfId="0" applyNumberFormat="1" applyBorder="1"/>
    <xf numFmtId="0" fontId="0" fillId="0" borderId="7" xfId="0" applyBorder="1"/>
    <xf numFmtId="170" fontId="0" fillId="0" borderId="0" xfId="0" applyNumberFormat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/>
    <xf numFmtId="0" fontId="0" fillId="2" borderId="2" xfId="0" applyFill="1" applyBorder="1"/>
    <xf numFmtId="0" fontId="1" fillId="2" borderId="2" xfId="0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Parafina!$A$2:$A$158</c:f>
              <c:numCache>
                <c:formatCode>0.000</c:formatCode>
                <c:ptCount val="1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</c:numCache>
            </c:numRef>
          </c:xVal>
          <c:yVal>
            <c:numRef>
              <c:f>Parafina!$C$2:$C$211</c:f>
              <c:numCache>
                <c:formatCode>0.0</c:formatCode>
                <c:ptCount val="210"/>
                <c:pt idx="0">
                  <c:v>73.110793831180928</c:v>
                </c:pt>
                <c:pt idx="1">
                  <c:v>70.310793831180931</c:v>
                </c:pt>
                <c:pt idx="2">
                  <c:v>68.710793831180936</c:v>
                </c:pt>
                <c:pt idx="3">
                  <c:v>67.110793831180928</c:v>
                </c:pt>
                <c:pt idx="4">
                  <c:v>65.610793831180928</c:v>
                </c:pt>
                <c:pt idx="5">
                  <c:v>64.210793831180936</c:v>
                </c:pt>
                <c:pt idx="6">
                  <c:v>62.810793831180931</c:v>
                </c:pt>
                <c:pt idx="7">
                  <c:v>61.310793831180931</c:v>
                </c:pt>
                <c:pt idx="8">
                  <c:v>60.210793831180936</c:v>
                </c:pt>
                <c:pt idx="9">
                  <c:v>58.910793831180939</c:v>
                </c:pt>
                <c:pt idx="10">
                  <c:v>57.710793831180936</c:v>
                </c:pt>
                <c:pt idx="11">
                  <c:v>56.410793831180939</c:v>
                </c:pt>
                <c:pt idx="12">
                  <c:v>55.310793831180931</c:v>
                </c:pt>
                <c:pt idx="13">
                  <c:v>54.210793831180936</c:v>
                </c:pt>
                <c:pt idx="14">
                  <c:v>53.110793831180928</c:v>
                </c:pt>
                <c:pt idx="15">
                  <c:v>52.010793831180933</c:v>
                </c:pt>
                <c:pt idx="16">
                  <c:v>51.010793831180933</c:v>
                </c:pt>
                <c:pt idx="17">
                  <c:v>50.010793831180933</c:v>
                </c:pt>
                <c:pt idx="18">
                  <c:v>48.910793831180939</c:v>
                </c:pt>
                <c:pt idx="19">
                  <c:v>47.910793831180939</c:v>
                </c:pt>
                <c:pt idx="20">
                  <c:v>46.910793831180939</c:v>
                </c:pt>
                <c:pt idx="21">
                  <c:v>46.010793831180933</c:v>
                </c:pt>
                <c:pt idx="22">
                  <c:v>45.110793831180928</c:v>
                </c:pt>
                <c:pt idx="23">
                  <c:v>44.210793831180936</c:v>
                </c:pt>
                <c:pt idx="24">
                  <c:v>43.410793831180939</c:v>
                </c:pt>
                <c:pt idx="25">
                  <c:v>42.510793831180933</c:v>
                </c:pt>
                <c:pt idx="26">
                  <c:v>41.710793831180936</c:v>
                </c:pt>
                <c:pt idx="27">
                  <c:v>40.810793831180931</c:v>
                </c:pt>
                <c:pt idx="28">
                  <c:v>40.010793831180933</c:v>
                </c:pt>
                <c:pt idx="29">
                  <c:v>39.210793831180936</c:v>
                </c:pt>
                <c:pt idx="30">
                  <c:v>38.510793831180933</c:v>
                </c:pt>
                <c:pt idx="31">
                  <c:v>37.710793831180936</c:v>
                </c:pt>
                <c:pt idx="32">
                  <c:v>36.910793831180939</c:v>
                </c:pt>
                <c:pt idx="33">
                  <c:v>36.210793831180936</c:v>
                </c:pt>
                <c:pt idx="34">
                  <c:v>35.510793831180933</c:v>
                </c:pt>
                <c:pt idx="35">
                  <c:v>35.010793831180933</c:v>
                </c:pt>
                <c:pt idx="36">
                  <c:v>34.610793831180942</c:v>
                </c:pt>
                <c:pt idx="37">
                  <c:v>34.310793831180931</c:v>
                </c:pt>
                <c:pt idx="38">
                  <c:v>34.010793831180933</c:v>
                </c:pt>
                <c:pt idx="39">
                  <c:v>33.710793831180936</c:v>
                </c:pt>
                <c:pt idx="40">
                  <c:v>33.610793831180942</c:v>
                </c:pt>
                <c:pt idx="41">
                  <c:v>33.410793831180939</c:v>
                </c:pt>
                <c:pt idx="42">
                  <c:v>33.310793831180931</c:v>
                </c:pt>
                <c:pt idx="43">
                  <c:v>33.210793831180936</c:v>
                </c:pt>
                <c:pt idx="44">
                  <c:v>33.210793831180936</c:v>
                </c:pt>
                <c:pt idx="45">
                  <c:v>33.110793831180942</c:v>
                </c:pt>
                <c:pt idx="46">
                  <c:v>33.110793831180942</c:v>
                </c:pt>
                <c:pt idx="47">
                  <c:v>33.110793831180942</c:v>
                </c:pt>
                <c:pt idx="48">
                  <c:v>33.010793831180933</c:v>
                </c:pt>
                <c:pt idx="49">
                  <c:v>33.010793831180933</c:v>
                </c:pt>
                <c:pt idx="50">
                  <c:v>33.010793831180933</c:v>
                </c:pt>
                <c:pt idx="51">
                  <c:v>33.010793831180933</c:v>
                </c:pt>
                <c:pt idx="52">
                  <c:v>33.110793831180942</c:v>
                </c:pt>
                <c:pt idx="53">
                  <c:v>33.110793831180942</c:v>
                </c:pt>
                <c:pt idx="54">
                  <c:v>33.110793831180942</c:v>
                </c:pt>
                <c:pt idx="55">
                  <c:v>33.110793831180942</c:v>
                </c:pt>
                <c:pt idx="56">
                  <c:v>33.110793831180942</c:v>
                </c:pt>
                <c:pt idx="57">
                  <c:v>33.110793831180942</c:v>
                </c:pt>
                <c:pt idx="58">
                  <c:v>33.110793831180942</c:v>
                </c:pt>
                <c:pt idx="59">
                  <c:v>33.210793831180936</c:v>
                </c:pt>
                <c:pt idx="60">
                  <c:v>33.210793831180936</c:v>
                </c:pt>
                <c:pt idx="61">
                  <c:v>33.110793831180942</c:v>
                </c:pt>
                <c:pt idx="62">
                  <c:v>33.110793831180942</c:v>
                </c:pt>
                <c:pt idx="63">
                  <c:v>33.110793831180942</c:v>
                </c:pt>
                <c:pt idx="64">
                  <c:v>33.110793831180942</c:v>
                </c:pt>
                <c:pt idx="65">
                  <c:v>33.110793831180942</c:v>
                </c:pt>
                <c:pt idx="66">
                  <c:v>33.110793831180942</c:v>
                </c:pt>
                <c:pt idx="67">
                  <c:v>33.110793831180942</c:v>
                </c:pt>
                <c:pt idx="68">
                  <c:v>33.110793831180942</c:v>
                </c:pt>
                <c:pt idx="69">
                  <c:v>33.110793831180942</c:v>
                </c:pt>
                <c:pt idx="70">
                  <c:v>33.010793831180933</c:v>
                </c:pt>
                <c:pt idx="71">
                  <c:v>33.010793831180933</c:v>
                </c:pt>
                <c:pt idx="72">
                  <c:v>33.010793831180933</c:v>
                </c:pt>
                <c:pt idx="73">
                  <c:v>33.010793831180933</c:v>
                </c:pt>
                <c:pt idx="74">
                  <c:v>32.910793831180939</c:v>
                </c:pt>
                <c:pt idx="75">
                  <c:v>32.910793831180939</c:v>
                </c:pt>
                <c:pt idx="76">
                  <c:v>32.910793831180939</c:v>
                </c:pt>
                <c:pt idx="77">
                  <c:v>32.810793831180931</c:v>
                </c:pt>
                <c:pt idx="78">
                  <c:v>32.810793831180931</c:v>
                </c:pt>
                <c:pt idx="79">
                  <c:v>32.710793831180936</c:v>
                </c:pt>
                <c:pt idx="80">
                  <c:v>32.710793831180936</c:v>
                </c:pt>
                <c:pt idx="81">
                  <c:v>32.610793831180942</c:v>
                </c:pt>
                <c:pt idx="82">
                  <c:v>32.610793831180942</c:v>
                </c:pt>
                <c:pt idx="83">
                  <c:v>32.510793831180933</c:v>
                </c:pt>
                <c:pt idx="84">
                  <c:v>32.410793831180939</c:v>
                </c:pt>
                <c:pt idx="85">
                  <c:v>32.310793831180931</c:v>
                </c:pt>
                <c:pt idx="86">
                  <c:v>32.310793831180931</c:v>
                </c:pt>
                <c:pt idx="87">
                  <c:v>32.210793831180936</c:v>
                </c:pt>
                <c:pt idx="88">
                  <c:v>32.110793831180942</c:v>
                </c:pt>
                <c:pt idx="89">
                  <c:v>32.010793831180933</c:v>
                </c:pt>
                <c:pt idx="90">
                  <c:v>31.910793831180936</c:v>
                </c:pt>
                <c:pt idx="91">
                  <c:v>31.810793831180934</c:v>
                </c:pt>
                <c:pt idx="92">
                  <c:v>31.71079383118094</c:v>
                </c:pt>
                <c:pt idx="93">
                  <c:v>31.610793831180938</c:v>
                </c:pt>
                <c:pt idx="94">
                  <c:v>31.510793831180937</c:v>
                </c:pt>
                <c:pt idx="95">
                  <c:v>31.410793831180936</c:v>
                </c:pt>
                <c:pt idx="96">
                  <c:v>31.21079383118094</c:v>
                </c:pt>
                <c:pt idx="97">
                  <c:v>31.110793831180938</c:v>
                </c:pt>
                <c:pt idx="98">
                  <c:v>31.010793831180937</c:v>
                </c:pt>
                <c:pt idx="99">
                  <c:v>30.810793831180934</c:v>
                </c:pt>
                <c:pt idx="100">
                  <c:v>30.610793831180938</c:v>
                </c:pt>
                <c:pt idx="101">
                  <c:v>30.510793831180937</c:v>
                </c:pt>
                <c:pt idx="102">
                  <c:v>30.310793831180934</c:v>
                </c:pt>
                <c:pt idx="103">
                  <c:v>30.110793831180938</c:v>
                </c:pt>
                <c:pt idx="104">
                  <c:v>29.910793831180936</c:v>
                </c:pt>
                <c:pt idx="105">
                  <c:v>29.71079383118094</c:v>
                </c:pt>
                <c:pt idx="106">
                  <c:v>29.510793831180937</c:v>
                </c:pt>
                <c:pt idx="107">
                  <c:v>29.21079383118094</c:v>
                </c:pt>
                <c:pt idx="108">
                  <c:v>28.910793831180936</c:v>
                </c:pt>
                <c:pt idx="109">
                  <c:v>28.71079383118094</c:v>
                </c:pt>
                <c:pt idx="110">
                  <c:v>28.410793831180936</c:v>
                </c:pt>
                <c:pt idx="111">
                  <c:v>28.110793831180938</c:v>
                </c:pt>
                <c:pt idx="112">
                  <c:v>27.810793831180934</c:v>
                </c:pt>
                <c:pt idx="113">
                  <c:v>27.510793831180937</c:v>
                </c:pt>
                <c:pt idx="114">
                  <c:v>27.21079383118094</c:v>
                </c:pt>
                <c:pt idx="115">
                  <c:v>26.910793831180936</c:v>
                </c:pt>
                <c:pt idx="116">
                  <c:v>26.510793831180937</c:v>
                </c:pt>
                <c:pt idx="117">
                  <c:v>26.21079383118094</c:v>
                </c:pt>
                <c:pt idx="118">
                  <c:v>25.810793831180934</c:v>
                </c:pt>
                <c:pt idx="119">
                  <c:v>25.510793831180937</c:v>
                </c:pt>
                <c:pt idx="120">
                  <c:v>25.21079383118094</c:v>
                </c:pt>
                <c:pt idx="121">
                  <c:v>24.810793831180934</c:v>
                </c:pt>
                <c:pt idx="122">
                  <c:v>24.510793831180937</c:v>
                </c:pt>
                <c:pt idx="123">
                  <c:v>24.110793831180938</c:v>
                </c:pt>
                <c:pt idx="124">
                  <c:v>23.71079383118094</c:v>
                </c:pt>
                <c:pt idx="125">
                  <c:v>23.410793831180936</c:v>
                </c:pt>
                <c:pt idx="126">
                  <c:v>23.110793831180938</c:v>
                </c:pt>
                <c:pt idx="127">
                  <c:v>22.810793831180934</c:v>
                </c:pt>
                <c:pt idx="128">
                  <c:v>22.410793831180936</c:v>
                </c:pt>
                <c:pt idx="129">
                  <c:v>22.110793831180938</c:v>
                </c:pt>
                <c:pt idx="130">
                  <c:v>21.810793831180934</c:v>
                </c:pt>
                <c:pt idx="131">
                  <c:v>21.510793831180937</c:v>
                </c:pt>
                <c:pt idx="132">
                  <c:v>21.110793831180938</c:v>
                </c:pt>
                <c:pt idx="133">
                  <c:v>20.910793831180936</c:v>
                </c:pt>
                <c:pt idx="134">
                  <c:v>20.610793831180938</c:v>
                </c:pt>
                <c:pt idx="135">
                  <c:v>20.410793831180936</c:v>
                </c:pt>
                <c:pt idx="136">
                  <c:v>20.110793831180938</c:v>
                </c:pt>
                <c:pt idx="137">
                  <c:v>19.910793831180936</c:v>
                </c:pt>
                <c:pt idx="138">
                  <c:v>19.71079383118094</c:v>
                </c:pt>
                <c:pt idx="139">
                  <c:v>19.510793831180937</c:v>
                </c:pt>
                <c:pt idx="140">
                  <c:v>19.310793831180934</c:v>
                </c:pt>
                <c:pt idx="141">
                  <c:v>19.110793831180938</c:v>
                </c:pt>
                <c:pt idx="142">
                  <c:v>18.910793831180936</c:v>
                </c:pt>
                <c:pt idx="143">
                  <c:v>18.810793831180934</c:v>
                </c:pt>
                <c:pt idx="144">
                  <c:v>18.610793831180938</c:v>
                </c:pt>
                <c:pt idx="145">
                  <c:v>18.410793831180936</c:v>
                </c:pt>
                <c:pt idx="146">
                  <c:v>18.21079383118094</c:v>
                </c:pt>
                <c:pt idx="147">
                  <c:v>18.110793831180938</c:v>
                </c:pt>
                <c:pt idx="148">
                  <c:v>18.010793831180937</c:v>
                </c:pt>
                <c:pt idx="149">
                  <c:v>17.810793831180934</c:v>
                </c:pt>
                <c:pt idx="150">
                  <c:v>17.610793831180938</c:v>
                </c:pt>
                <c:pt idx="151">
                  <c:v>17.510793831180937</c:v>
                </c:pt>
                <c:pt idx="152">
                  <c:v>17.310793831180934</c:v>
                </c:pt>
                <c:pt idx="153">
                  <c:v>17.21079383118094</c:v>
                </c:pt>
                <c:pt idx="154">
                  <c:v>17.010793831180937</c:v>
                </c:pt>
                <c:pt idx="155">
                  <c:v>16.810793831180934</c:v>
                </c:pt>
                <c:pt idx="156">
                  <c:v>16.71079383118094</c:v>
                </c:pt>
                <c:pt idx="157">
                  <c:v>16.510793831180937</c:v>
                </c:pt>
                <c:pt idx="158">
                  <c:v>16.410793831180936</c:v>
                </c:pt>
                <c:pt idx="159">
                  <c:v>16.310793831180934</c:v>
                </c:pt>
                <c:pt idx="160">
                  <c:v>16.110793831180938</c:v>
                </c:pt>
                <c:pt idx="161">
                  <c:v>16.010793831180937</c:v>
                </c:pt>
                <c:pt idx="162">
                  <c:v>15.810793831180934</c:v>
                </c:pt>
                <c:pt idx="163">
                  <c:v>15.71079383118094</c:v>
                </c:pt>
                <c:pt idx="164">
                  <c:v>15.510793831180937</c:v>
                </c:pt>
                <c:pt idx="165">
                  <c:v>15.410793831180936</c:v>
                </c:pt>
                <c:pt idx="166">
                  <c:v>15.21079383118094</c:v>
                </c:pt>
                <c:pt idx="167">
                  <c:v>15.110793831180938</c:v>
                </c:pt>
                <c:pt idx="168">
                  <c:v>15.010793831180937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4-4F44-BF22-1999A19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5424"/>
        <c:axId val="265240432"/>
      </c:scatterChart>
      <c:valAx>
        <c:axId val="2652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240432"/>
        <c:crosses val="autoZero"/>
        <c:crossBetween val="midCat"/>
      </c:valAx>
      <c:valAx>
        <c:axId val="265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θ-θ</a:t>
                </a:r>
                <a:r>
                  <a:rPr lang="pt-PT" sz="1400" b="0" i="0" u="none" strike="noStrike" baseline="-25000">
                    <a:effectLst/>
                  </a:rPr>
                  <a:t>a</a:t>
                </a:r>
                <a:r>
                  <a:rPr lang="pt-PT" sz="1400" b="0" i="0" u="none" strike="noStrike" baseline="0">
                    <a:effectLst/>
                  </a:rPr>
                  <a:t> /ºC</a:t>
                </a:r>
                <a:r>
                  <a:rPr lang="pt-PT" sz="1400" b="0" i="0" u="none" strike="noStrike" baseline="0"/>
                  <a:t> 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2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Parafina!$A$47:$A$75</c:f>
              <c:numCache>
                <c:formatCode>0.000</c:formatCode>
                <c:ptCount val="29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  <c:pt idx="21">
                  <c:v>660</c:v>
                </c:pt>
                <c:pt idx="22">
                  <c:v>670</c:v>
                </c:pt>
                <c:pt idx="23">
                  <c:v>680</c:v>
                </c:pt>
                <c:pt idx="24">
                  <c:v>690</c:v>
                </c:pt>
                <c:pt idx="25">
                  <c:v>700</c:v>
                </c:pt>
                <c:pt idx="26">
                  <c:v>710</c:v>
                </c:pt>
                <c:pt idx="27">
                  <c:v>720</c:v>
                </c:pt>
                <c:pt idx="28">
                  <c:v>730</c:v>
                </c:pt>
              </c:numCache>
            </c:numRef>
          </c:xVal>
          <c:yVal>
            <c:numRef>
              <c:f>Parafina!$B$47:$B$75</c:f>
              <c:numCache>
                <c:formatCode>0.0</c:formatCode>
                <c:ptCount val="29"/>
                <c:pt idx="0">
                  <c:v>57.1</c:v>
                </c:pt>
                <c:pt idx="1">
                  <c:v>57.1</c:v>
                </c:pt>
                <c:pt idx="2">
                  <c:v>57.1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57.1</c:v>
                </c:pt>
                <c:pt idx="8">
                  <c:v>57.1</c:v>
                </c:pt>
                <c:pt idx="9">
                  <c:v>57.1</c:v>
                </c:pt>
                <c:pt idx="10">
                  <c:v>57.1</c:v>
                </c:pt>
                <c:pt idx="11">
                  <c:v>57.1</c:v>
                </c:pt>
                <c:pt idx="12">
                  <c:v>57.1</c:v>
                </c:pt>
                <c:pt idx="13">
                  <c:v>57.1</c:v>
                </c:pt>
                <c:pt idx="14">
                  <c:v>57.2</c:v>
                </c:pt>
                <c:pt idx="15">
                  <c:v>57.2</c:v>
                </c:pt>
                <c:pt idx="16">
                  <c:v>57.1</c:v>
                </c:pt>
                <c:pt idx="17">
                  <c:v>57.1</c:v>
                </c:pt>
                <c:pt idx="18">
                  <c:v>57.1</c:v>
                </c:pt>
                <c:pt idx="19">
                  <c:v>57.1</c:v>
                </c:pt>
                <c:pt idx="20">
                  <c:v>57.1</c:v>
                </c:pt>
                <c:pt idx="21">
                  <c:v>57.1</c:v>
                </c:pt>
                <c:pt idx="22">
                  <c:v>57.1</c:v>
                </c:pt>
                <c:pt idx="23">
                  <c:v>57.1</c:v>
                </c:pt>
                <c:pt idx="24">
                  <c:v>57.1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5-4950-8824-F86FF265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70848"/>
        <c:axId val="1042067520"/>
      </c:scatterChart>
      <c:valAx>
        <c:axId val="1042070848"/>
        <c:scaling>
          <c:orientation val="minMax"/>
          <c:max val="730"/>
          <c:min val="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2067520"/>
        <c:crosses val="autoZero"/>
        <c:crossBetween val="midCat"/>
      </c:valAx>
      <c:valAx>
        <c:axId val="1042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20708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8493562868224"/>
          <c:y val="3.8966389327504833E-2"/>
          <c:w val="0.79196505158892228"/>
          <c:h val="0.78643489893424001"/>
        </c:manualLayout>
      </c:layout>
      <c:scatterChart>
        <c:scatterStyle val="lineMarker"/>
        <c:varyColors val="0"/>
        <c:ser>
          <c:idx val="0"/>
          <c:order val="0"/>
          <c:tx>
            <c:v>Temperatura da água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Folha1!$B$2:$B$567</c:f>
              <c:numCache>
                <c:formatCode>0.00</c:formatCode>
                <c:ptCount val="566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</c:numCache>
            </c:numRef>
          </c:xVal>
          <c:yVal>
            <c:numRef>
              <c:f>Folha1!$C$2:$C$567</c:f>
              <c:numCache>
                <c:formatCode>0.000000000</c:formatCode>
                <c:ptCount val="566"/>
                <c:pt idx="0">
                  <c:v>26.41660881</c:v>
                </c:pt>
                <c:pt idx="1">
                  <c:v>28.166837692000001</c:v>
                </c:pt>
                <c:pt idx="2">
                  <c:v>29.114879607999999</c:v>
                </c:pt>
                <c:pt idx="3">
                  <c:v>29.989994049</c:v>
                </c:pt>
                <c:pt idx="4">
                  <c:v>30.719257355</c:v>
                </c:pt>
                <c:pt idx="5">
                  <c:v>31.740224838</c:v>
                </c:pt>
                <c:pt idx="6">
                  <c:v>31.521446227999999</c:v>
                </c:pt>
                <c:pt idx="7">
                  <c:v>31.813150405999998</c:v>
                </c:pt>
                <c:pt idx="8">
                  <c:v>32.469486236999998</c:v>
                </c:pt>
                <c:pt idx="9">
                  <c:v>32.688266753999997</c:v>
                </c:pt>
                <c:pt idx="10">
                  <c:v>31.740224838</c:v>
                </c:pt>
                <c:pt idx="11">
                  <c:v>33.344600677000003</c:v>
                </c:pt>
                <c:pt idx="12">
                  <c:v>32.542411803999997</c:v>
                </c:pt>
                <c:pt idx="13">
                  <c:v>33.855087279999999</c:v>
                </c:pt>
                <c:pt idx="14">
                  <c:v>34.000938415999997</c:v>
                </c:pt>
                <c:pt idx="15">
                  <c:v>34.657276154000002</c:v>
                </c:pt>
                <c:pt idx="16">
                  <c:v>34.584346771</c:v>
                </c:pt>
                <c:pt idx="17">
                  <c:v>34.584346771</c:v>
                </c:pt>
                <c:pt idx="18">
                  <c:v>34.948978424000003</c:v>
                </c:pt>
                <c:pt idx="19">
                  <c:v>35.386535645000002</c:v>
                </c:pt>
                <c:pt idx="20">
                  <c:v>35.678241730000003</c:v>
                </c:pt>
                <c:pt idx="21">
                  <c:v>36.042873383</c:v>
                </c:pt>
                <c:pt idx="22">
                  <c:v>36.261650084999999</c:v>
                </c:pt>
                <c:pt idx="23">
                  <c:v>36.845062255999999</c:v>
                </c:pt>
                <c:pt idx="24">
                  <c:v>37.501396178999997</c:v>
                </c:pt>
                <c:pt idx="25">
                  <c:v>37.647251128999997</c:v>
                </c:pt>
                <c:pt idx="26">
                  <c:v>38.084808350000003</c:v>
                </c:pt>
                <c:pt idx="27">
                  <c:v>38.741146088000001</c:v>
                </c:pt>
                <c:pt idx="28">
                  <c:v>39.251628875999998</c:v>
                </c:pt>
                <c:pt idx="29">
                  <c:v>39.616260529000002</c:v>
                </c:pt>
                <c:pt idx="30">
                  <c:v>40.053817748999997</c:v>
                </c:pt>
                <c:pt idx="31">
                  <c:v>40.272594452</c:v>
                </c:pt>
                <c:pt idx="32">
                  <c:v>41.074783324999999</c:v>
                </c:pt>
                <c:pt idx="33">
                  <c:v>42.095752716</c:v>
                </c:pt>
                <c:pt idx="34">
                  <c:v>42.168678284000002</c:v>
                </c:pt>
                <c:pt idx="35">
                  <c:v>42.679161071999999</c:v>
                </c:pt>
                <c:pt idx="36">
                  <c:v>43.335498809999997</c:v>
                </c:pt>
                <c:pt idx="37">
                  <c:v>43.554275513</c:v>
                </c:pt>
                <c:pt idx="38">
                  <c:v>44.648170471</c:v>
                </c:pt>
                <c:pt idx="39">
                  <c:v>45.377433777</c:v>
                </c:pt>
                <c:pt idx="40">
                  <c:v>45.742065429999997</c:v>
                </c:pt>
                <c:pt idx="41">
                  <c:v>46.398399353000002</c:v>
                </c:pt>
                <c:pt idx="42">
                  <c:v>47.929851532000001</c:v>
                </c:pt>
                <c:pt idx="43">
                  <c:v>47.565219878999997</c:v>
                </c:pt>
                <c:pt idx="44">
                  <c:v>48.294483184999997</c:v>
                </c:pt>
                <c:pt idx="45">
                  <c:v>49.023746490000001</c:v>
                </c:pt>
                <c:pt idx="46">
                  <c:v>49.753005981000001</c:v>
                </c:pt>
                <c:pt idx="47">
                  <c:v>50.992752074999999</c:v>
                </c:pt>
                <c:pt idx="48">
                  <c:v>51.357383728000002</c:v>
                </c:pt>
                <c:pt idx="49">
                  <c:v>52.378353119000003</c:v>
                </c:pt>
                <c:pt idx="50">
                  <c:v>52.815910338999998</c:v>
                </c:pt>
                <c:pt idx="51">
                  <c:v>54.347362517999997</c:v>
                </c:pt>
                <c:pt idx="52">
                  <c:v>54.274433135999999</c:v>
                </c:pt>
                <c:pt idx="53">
                  <c:v>54.930770873999997</c:v>
                </c:pt>
                <c:pt idx="54">
                  <c:v>55.587108612000002</c:v>
                </c:pt>
                <c:pt idx="55">
                  <c:v>56.170516968000001</c:v>
                </c:pt>
                <c:pt idx="56">
                  <c:v>57.191486359000002</c:v>
                </c:pt>
                <c:pt idx="57">
                  <c:v>57.993675232000001</c:v>
                </c:pt>
                <c:pt idx="58">
                  <c:v>58.795864105</c:v>
                </c:pt>
                <c:pt idx="59">
                  <c:v>59.816829681000002</c:v>
                </c:pt>
                <c:pt idx="60">
                  <c:v>60.910724639999998</c:v>
                </c:pt>
                <c:pt idx="61">
                  <c:v>60.910724639999998</c:v>
                </c:pt>
                <c:pt idx="62">
                  <c:v>61.858764647999998</c:v>
                </c:pt>
                <c:pt idx="63">
                  <c:v>62.588027953999998</c:v>
                </c:pt>
                <c:pt idx="64">
                  <c:v>63.244361877000003</c:v>
                </c:pt>
                <c:pt idx="65">
                  <c:v>63.681919098000002</c:v>
                </c:pt>
                <c:pt idx="66">
                  <c:v>64.338256835999999</c:v>
                </c:pt>
                <c:pt idx="67">
                  <c:v>65.359222411999994</c:v>
                </c:pt>
                <c:pt idx="68">
                  <c:v>66.088485718000001</c:v>
                </c:pt>
                <c:pt idx="69">
                  <c:v>66.963600158999995</c:v>
                </c:pt>
                <c:pt idx="70">
                  <c:v>67.692863463999998</c:v>
                </c:pt>
                <c:pt idx="71">
                  <c:v>68.495056152000004</c:v>
                </c:pt>
                <c:pt idx="72">
                  <c:v>68.713829040999997</c:v>
                </c:pt>
                <c:pt idx="73">
                  <c:v>69.880653381000002</c:v>
                </c:pt>
                <c:pt idx="74">
                  <c:v>70.755767821999996</c:v>
                </c:pt>
                <c:pt idx="75">
                  <c:v>71.339179993000002</c:v>
                </c:pt>
                <c:pt idx="76">
                  <c:v>72.141365050999994</c:v>
                </c:pt>
                <c:pt idx="77">
                  <c:v>73.016479492000002</c:v>
                </c:pt>
                <c:pt idx="78">
                  <c:v>74.183303832999997</c:v>
                </c:pt>
                <c:pt idx="79">
                  <c:v>74.329154967999997</c:v>
                </c:pt>
                <c:pt idx="80">
                  <c:v>75.423049926999994</c:v>
                </c:pt>
                <c:pt idx="81">
                  <c:v>76.079383849999999</c:v>
                </c:pt>
                <c:pt idx="82">
                  <c:v>76.881568908999995</c:v>
                </c:pt>
                <c:pt idx="83">
                  <c:v>77.683761597</c:v>
                </c:pt>
                <c:pt idx="84">
                  <c:v>78.413024902000004</c:v>
                </c:pt>
                <c:pt idx="85">
                  <c:v>79.506919861</c:v>
                </c:pt>
                <c:pt idx="86">
                  <c:v>79.652770996000001</c:v>
                </c:pt>
                <c:pt idx="87">
                  <c:v>79.579841614000003</c:v>
                </c:pt>
                <c:pt idx="88">
                  <c:v>81.111297606999997</c:v>
                </c:pt>
                <c:pt idx="89">
                  <c:v>81.840553283999995</c:v>
                </c:pt>
                <c:pt idx="90">
                  <c:v>82.423965453999998</c:v>
                </c:pt>
                <c:pt idx="91">
                  <c:v>82.861526488999999</c:v>
                </c:pt>
                <c:pt idx="92">
                  <c:v>83.590789795000006</c:v>
                </c:pt>
                <c:pt idx="93">
                  <c:v>84.465904236</c:v>
                </c:pt>
                <c:pt idx="94">
                  <c:v>84.903457642000006</c:v>
                </c:pt>
                <c:pt idx="95">
                  <c:v>85.851501464999998</c:v>
                </c:pt>
                <c:pt idx="96">
                  <c:v>86.216133118000002</c:v>
                </c:pt>
                <c:pt idx="97">
                  <c:v>86.726615906000006</c:v>
                </c:pt>
                <c:pt idx="98">
                  <c:v>87.382949828999998</c:v>
                </c:pt>
                <c:pt idx="99">
                  <c:v>88.476844787999994</c:v>
                </c:pt>
                <c:pt idx="100">
                  <c:v>88.841476439999994</c:v>
                </c:pt>
                <c:pt idx="101">
                  <c:v>89.935371399000005</c:v>
                </c:pt>
                <c:pt idx="102">
                  <c:v>90.737556458</c:v>
                </c:pt>
                <c:pt idx="103">
                  <c:v>91.904380798000005</c:v>
                </c:pt>
                <c:pt idx="104">
                  <c:v>91.904380798000005</c:v>
                </c:pt>
                <c:pt idx="105">
                  <c:v>92.560714722</c:v>
                </c:pt>
                <c:pt idx="106">
                  <c:v>93.362907410000005</c:v>
                </c:pt>
                <c:pt idx="107">
                  <c:v>94.092163085999999</c:v>
                </c:pt>
                <c:pt idx="108">
                  <c:v>94.894355774000005</c:v>
                </c:pt>
                <c:pt idx="109">
                  <c:v>95.550689696999996</c:v>
                </c:pt>
                <c:pt idx="110">
                  <c:v>96.717514038000004</c:v>
                </c:pt>
                <c:pt idx="111">
                  <c:v>97.738479613999999</c:v>
                </c:pt>
                <c:pt idx="112">
                  <c:v>98.176033020000006</c:v>
                </c:pt>
                <c:pt idx="113">
                  <c:v>97.592628478999998</c:v>
                </c:pt>
                <c:pt idx="114">
                  <c:v>99.342857361</c:v>
                </c:pt>
                <c:pt idx="115">
                  <c:v>99.342857361</c:v>
                </c:pt>
                <c:pt idx="116">
                  <c:v>99.634559631000002</c:v>
                </c:pt>
                <c:pt idx="117">
                  <c:v>99.999191284000005</c:v>
                </c:pt>
                <c:pt idx="118">
                  <c:v>100.43675231899999</c:v>
                </c:pt>
                <c:pt idx="119">
                  <c:v>100.07212066699999</c:v>
                </c:pt>
                <c:pt idx="120">
                  <c:v>100.43675231899999</c:v>
                </c:pt>
                <c:pt idx="121">
                  <c:v>100.21797180199999</c:v>
                </c:pt>
                <c:pt idx="122">
                  <c:v>100.43675231899999</c:v>
                </c:pt>
                <c:pt idx="123">
                  <c:v>100.07212066699999</c:v>
                </c:pt>
                <c:pt idx="124">
                  <c:v>99.342857361</c:v>
                </c:pt>
                <c:pt idx="125">
                  <c:v>98.030181885000005</c:v>
                </c:pt>
                <c:pt idx="126">
                  <c:v>97.446777343999997</c:v>
                </c:pt>
                <c:pt idx="127">
                  <c:v>95.915321349999999</c:v>
                </c:pt>
                <c:pt idx="128">
                  <c:v>95.696540833</c:v>
                </c:pt>
                <c:pt idx="129">
                  <c:v>95.258987426999994</c:v>
                </c:pt>
                <c:pt idx="130">
                  <c:v>94.529724121000001</c:v>
                </c:pt>
                <c:pt idx="131">
                  <c:v>93.362907410000005</c:v>
                </c:pt>
                <c:pt idx="132">
                  <c:v>92.998275757000002</c:v>
                </c:pt>
                <c:pt idx="133">
                  <c:v>92.487785338999998</c:v>
                </c:pt>
                <c:pt idx="134">
                  <c:v>91.758529663000004</c:v>
                </c:pt>
                <c:pt idx="135">
                  <c:v>91.029266356999997</c:v>
                </c:pt>
                <c:pt idx="136">
                  <c:v>90.154151916999993</c:v>
                </c:pt>
                <c:pt idx="137">
                  <c:v>89.935371399000005</c:v>
                </c:pt>
                <c:pt idx="138">
                  <c:v>89.133178710999999</c:v>
                </c:pt>
                <c:pt idx="139">
                  <c:v>88.695625304999993</c:v>
                </c:pt>
                <c:pt idx="140">
                  <c:v>88.112213135000005</c:v>
                </c:pt>
                <c:pt idx="141">
                  <c:v>87.528800963999998</c:v>
                </c:pt>
                <c:pt idx="142">
                  <c:v>86.799545288000004</c:v>
                </c:pt>
                <c:pt idx="143">
                  <c:v>86.289054871000005</c:v>
                </c:pt>
                <c:pt idx="144">
                  <c:v>85.851501464999998</c:v>
                </c:pt>
                <c:pt idx="145">
                  <c:v>85.268089294000006</c:v>
                </c:pt>
                <c:pt idx="146">
                  <c:v>84.757606506000002</c:v>
                </c:pt>
                <c:pt idx="147">
                  <c:v>84.101272582999997</c:v>
                </c:pt>
                <c:pt idx="148">
                  <c:v>83.736640929999993</c:v>
                </c:pt>
                <c:pt idx="149">
                  <c:v>82.788597107000001</c:v>
                </c:pt>
                <c:pt idx="150">
                  <c:v>82.642745972</c:v>
                </c:pt>
                <c:pt idx="151">
                  <c:v>82.278114318999997</c:v>
                </c:pt>
                <c:pt idx="152">
                  <c:v>81.621780396000005</c:v>
                </c:pt>
                <c:pt idx="153">
                  <c:v>81.111297606999997</c:v>
                </c:pt>
                <c:pt idx="154">
                  <c:v>80.527885436999995</c:v>
                </c:pt>
                <c:pt idx="155">
                  <c:v>80.163253784000005</c:v>
                </c:pt>
                <c:pt idx="156">
                  <c:v>79.798622131000002</c:v>
                </c:pt>
                <c:pt idx="157">
                  <c:v>79.069358825999998</c:v>
                </c:pt>
                <c:pt idx="158">
                  <c:v>78.704727172999995</c:v>
                </c:pt>
                <c:pt idx="159">
                  <c:v>78.267173767000003</c:v>
                </c:pt>
                <c:pt idx="160">
                  <c:v>77.829612732000001</c:v>
                </c:pt>
                <c:pt idx="161">
                  <c:v>77.173278808999996</c:v>
                </c:pt>
                <c:pt idx="162">
                  <c:v>77.537910460999996</c:v>
                </c:pt>
                <c:pt idx="163">
                  <c:v>76.808647156000006</c:v>
                </c:pt>
                <c:pt idx="164">
                  <c:v>76.735717773000005</c:v>
                </c:pt>
                <c:pt idx="165">
                  <c:v>76.152305603000002</c:v>
                </c:pt>
                <c:pt idx="166">
                  <c:v>75.350120544000006</c:v>
                </c:pt>
                <c:pt idx="167">
                  <c:v>74.985488892000006</c:v>
                </c:pt>
                <c:pt idx="168">
                  <c:v>74.475006104000002</c:v>
                </c:pt>
                <c:pt idx="169">
                  <c:v>73.891593932999996</c:v>
                </c:pt>
                <c:pt idx="170">
                  <c:v>73.818672179999993</c:v>
                </c:pt>
                <c:pt idx="171">
                  <c:v>73.526962280000006</c:v>
                </c:pt>
                <c:pt idx="172">
                  <c:v>73.745742797999995</c:v>
                </c:pt>
                <c:pt idx="173">
                  <c:v>72.651847838999998</c:v>
                </c:pt>
                <c:pt idx="174">
                  <c:v>72.505996703999998</c:v>
                </c:pt>
                <c:pt idx="175">
                  <c:v>71.922584533999995</c:v>
                </c:pt>
                <c:pt idx="176">
                  <c:v>71.557952881000006</c:v>
                </c:pt>
                <c:pt idx="177">
                  <c:v>71.193321228000002</c:v>
                </c:pt>
                <c:pt idx="178">
                  <c:v>70.901618958</c:v>
                </c:pt>
                <c:pt idx="179">
                  <c:v>70.464065551999994</c:v>
                </c:pt>
                <c:pt idx="180">
                  <c:v>70.245285034000005</c:v>
                </c:pt>
                <c:pt idx="181">
                  <c:v>70.026504517000006</c:v>
                </c:pt>
                <c:pt idx="182">
                  <c:v>69.661872864000003</c:v>
                </c:pt>
                <c:pt idx="183">
                  <c:v>69.005538939999994</c:v>
                </c:pt>
                <c:pt idx="184">
                  <c:v>68.786758422999995</c:v>
                </c:pt>
                <c:pt idx="185">
                  <c:v>68.276275635000005</c:v>
                </c:pt>
                <c:pt idx="186">
                  <c:v>67.984573363999999</c:v>
                </c:pt>
                <c:pt idx="187">
                  <c:v>68.567977905000006</c:v>
                </c:pt>
                <c:pt idx="188">
                  <c:v>67.328231811999999</c:v>
                </c:pt>
                <c:pt idx="189">
                  <c:v>66.963600158999995</c:v>
                </c:pt>
                <c:pt idx="190">
                  <c:v>66.744819641000007</c:v>
                </c:pt>
                <c:pt idx="191">
                  <c:v>66.088485718000001</c:v>
                </c:pt>
                <c:pt idx="192">
                  <c:v>66.234336853000002</c:v>
                </c:pt>
                <c:pt idx="193">
                  <c:v>65.578002929999997</c:v>
                </c:pt>
                <c:pt idx="194">
                  <c:v>64.629959106000001</c:v>
                </c:pt>
                <c:pt idx="195">
                  <c:v>65.067520142000006</c:v>
                </c:pt>
                <c:pt idx="196">
                  <c:v>64.629959106000001</c:v>
                </c:pt>
                <c:pt idx="197">
                  <c:v>64.338256835999999</c:v>
                </c:pt>
                <c:pt idx="198">
                  <c:v>64.046554564999994</c:v>
                </c:pt>
                <c:pt idx="199">
                  <c:v>64.119476317999997</c:v>
                </c:pt>
                <c:pt idx="200">
                  <c:v>63.463142394999998</c:v>
                </c:pt>
                <c:pt idx="201">
                  <c:v>63.317291259999998</c:v>
                </c:pt>
                <c:pt idx="202">
                  <c:v>63.098510742000002</c:v>
                </c:pt>
                <c:pt idx="203">
                  <c:v>62.879734038999999</c:v>
                </c:pt>
                <c:pt idx="204">
                  <c:v>61.858764647999998</c:v>
                </c:pt>
                <c:pt idx="205">
                  <c:v>62.442173003999997</c:v>
                </c:pt>
                <c:pt idx="206">
                  <c:v>62.004615784000002</c:v>
                </c:pt>
                <c:pt idx="207">
                  <c:v>61.712913512999997</c:v>
                </c:pt>
                <c:pt idx="208">
                  <c:v>61.567058563000003</c:v>
                </c:pt>
                <c:pt idx="209">
                  <c:v>60.400238037000001</c:v>
                </c:pt>
                <c:pt idx="210">
                  <c:v>60.983650208</c:v>
                </c:pt>
                <c:pt idx="211">
                  <c:v>60.473167418999999</c:v>
                </c:pt>
                <c:pt idx="212">
                  <c:v>60.327312468999999</c:v>
                </c:pt>
                <c:pt idx="213">
                  <c:v>60.181461333999998</c:v>
                </c:pt>
                <c:pt idx="214">
                  <c:v>59.889755248999997</c:v>
                </c:pt>
                <c:pt idx="215">
                  <c:v>59.525123596</c:v>
                </c:pt>
                <c:pt idx="216">
                  <c:v>59.233421325999998</c:v>
                </c:pt>
                <c:pt idx="217">
                  <c:v>59.014640808000003</c:v>
                </c:pt>
                <c:pt idx="218">
                  <c:v>58.795864105</c:v>
                </c:pt>
                <c:pt idx="219">
                  <c:v>58.504158019999998</c:v>
                </c:pt>
                <c:pt idx="220">
                  <c:v>58.358303069999998</c:v>
                </c:pt>
                <c:pt idx="221">
                  <c:v>57.993675232000001</c:v>
                </c:pt>
                <c:pt idx="222">
                  <c:v>57.847820282000001</c:v>
                </c:pt>
                <c:pt idx="223">
                  <c:v>57.629043578999998</c:v>
                </c:pt>
                <c:pt idx="224">
                  <c:v>57.993675232000001</c:v>
                </c:pt>
                <c:pt idx="225">
                  <c:v>58.212451934999997</c:v>
                </c:pt>
                <c:pt idx="226">
                  <c:v>57.337337494000003</c:v>
                </c:pt>
                <c:pt idx="227">
                  <c:v>57.629043578999998</c:v>
                </c:pt>
                <c:pt idx="228">
                  <c:v>56.753929137999997</c:v>
                </c:pt>
                <c:pt idx="229">
                  <c:v>56.462223053000002</c:v>
                </c:pt>
                <c:pt idx="230">
                  <c:v>56.170516968000001</c:v>
                </c:pt>
                <c:pt idx="231">
                  <c:v>56.024665833</c:v>
                </c:pt>
                <c:pt idx="232">
                  <c:v>55.514183043999999</c:v>
                </c:pt>
                <c:pt idx="233">
                  <c:v>55.149551391999999</c:v>
                </c:pt>
                <c:pt idx="234">
                  <c:v>55.222476958999998</c:v>
                </c:pt>
                <c:pt idx="235">
                  <c:v>54.857845306000002</c:v>
                </c:pt>
                <c:pt idx="236">
                  <c:v>54.420288085999999</c:v>
                </c:pt>
                <c:pt idx="237">
                  <c:v>54.566139221</c:v>
                </c:pt>
                <c:pt idx="238">
                  <c:v>54.493213654000002</c:v>
                </c:pt>
                <c:pt idx="239">
                  <c:v>54.347362517999997</c:v>
                </c:pt>
                <c:pt idx="240">
                  <c:v>54.055656433000003</c:v>
                </c:pt>
                <c:pt idx="241">
                  <c:v>54.128582000999998</c:v>
                </c:pt>
                <c:pt idx="242">
                  <c:v>54.201507567999997</c:v>
                </c:pt>
                <c:pt idx="243">
                  <c:v>53.545173644999998</c:v>
                </c:pt>
                <c:pt idx="244">
                  <c:v>53.399318694999998</c:v>
                </c:pt>
                <c:pt idx="245">
                  <c:v>53.836875915999997</c:v>
                </c:pt>
                <c:pt idx="246">
                  <c:v>52.961761475000003</c:v>
                </c:pt>
                <c:pt idx="247">
                  <c:v>52.815910338999998</c:v>
                </c:pt>
                <c:pt idx="248">
                  <c:v>52.524204253999997</c:v>
                </c:pt>
                <c:pt idx="249">
                  <c:v>52.232498169000003</c:v>
                </c:pt>
                <c:pt idx="250">
                  <c:v>52.232498169000003</c:v>
                </c:pt>
                <c:pt idx="251">
                  <c:v>51.794940947999997</c:v>
                </c:pt>
                <c:pt idx="252">
                  <c:v>51.722015380999999</c:v>
                </c:pt>
                <c:pt idx="253">
                  <c:v>51.722015380999999</c:v>
                </c:pt>
                <c:pt idx="254">
                  <c:v>51.138607024999999</c:v>
                </c:pt>
                <c:pt idx="255">
                  <c:v>51.211532593000001</c:v>
                </c:pt>
                <c:pt idx="256">
                  <c:v>51.138607024999999</c:v>
                </c:pt>
                <c:pt idx="257">
                  <c:v>50.992752074999999</c:v>
                </c:pt>
                <c:pt idx="258">
                  <c:v>51.211532593000001</c:v>
                </c:pt>
                <c:pt idx="259">
                  <c:v>50.555194855000003</c:v>
                </c:pt>
                <c:pt idx="260">
                  <c:v>50.919826508</c:v>
                </c:pt>
                <c:pt idx="261">
                  <c:v>50.336418152</c:v>
                </c:pt>
                <c:pt idx="262">
                  <c:v>49.898860931000002</c:v>
                </c:pt>
                <c:pt idx="263">
                  <c:v>49.898860931000002</c:v>
                </c:pt>
                <c:pt idx="264">
                  <c:v>49.607154846</c:v>
                </c:pt>
                <c:pt idx="265">
                  <c:v>49.388378142999997</c:v>
                </c:pt>
                <c:pt idx="266">
                  <c:v>49.169597625999998</c:v>
                </c:pt>
                <c:pt idx="267">
                  <c:v>49.096672058000003</c:v>
                </c:pt>
                <c:pt idx="268">
                  <c:v>49.096672058000003</c:v>
                </c:pt>
                <c:pt idx="269">
                  <c:v>49.534229279000002</c:v>
                </c:pt>
                <c:pt idx="270">
                  <c:v>48.659114838000001</c:v>
                </c:pt>
                <c:pt idx="271">
                  <c:v>48.367408752000003</c:v>
                </c:pt>
                <c:pt idx="272">
                  <c:v>48.367408752000003</c:v>
                </c:pt>
                <c:pt idx="273">
                  <c:v>48.221557617000002</c:v>
                </c:pt>
                <c:pt idx="274">
                  <c:v>48.075702667000002</c:v>
                </c:pt>
                <c:pt idx="275">
                  <c:v>47.784000397</c:v>
                </c:pt>
                <c:pt idx="276">
                  <c:v>47.711071013999998</c:v>
                </c:pt>
                <c:pt idx="277">
                  <c:v>47.784000397</c:v>
                </c:pt>
                <c:pt idx="278">
                  <c:v>47.492294311999999</c:v>
                </c:pt>
                <c:pt idx="279">
                  <c:v>47.346443176000001</c:v>
                </c:pt>
                <c:pt idx="280">
                  <c:v>47.273513794000003</c:v>
                </c:pt>
                <c:pt idx="281">
                  <c:v>47.127662659000002</c:v>
                </c:pt>
                <c:pt idx="282">
                  <c:v>46.908882140999999</c:v>
                </c:pt>
                <c:pt idx="283">
                  <c:v>46.690105438000003</c:v>
                </c:pt>
                <c:pt idx="284">
                  <c:v>46.981811522999998</c:v>
                </c:pt>
                <c:pt idx="285">
                  <c:v>46.471324920999997</c:v>
                </c:pt>
                <c:pt idx="286">
                  <c:v>46.398399353000002</c:v>
                </c:pt>
                <c:pt idx="287">
                  <c:v>46.252548218000001</c:v>
                </c:pt>
                <c:pt idx="288">
                  <c:v>46.106697083</c:v>
                </c:pt>
                <c:pt idx="289">
                  <c:v>46.033767699999999</c:v>
                </c:pt>
                <c:pt idx="290">
                  <c:v>45.814990997000002</c:v>
                </c:pt>
                <c:pt idx="291">
                  <c:v>45.596210480000003</c:v>
                </c:pt>
                <c:pt idx="292">
                  <c:v>45.596210480000003</c:v>
                </c:pt>
                <c:pt idx="293">
                  <c:v>45.304508208999998</c:v>
                </c:pt>
                <c:pt idx="294">
                  <c:v>45.231578827</c:v>
                </c:pt>
                <c:pt idx="295">
                  <c:v>44.866947174000003</c:v>
                </c:pt>
                <c:pt idx="296">
                  <c:v>44.939876556000002</c:v>
                </c:pt>
                <c:pt idx="297">
                  <c:v>44.721096039000003</c:v>
                </c:pt>
                <c:pt idx="298">
                  <c:v>44.721096039000003</c:v>
                </c:pt>
                <c:pt idx="299">
                  <c:v>45.085727691999999</c:v>
                </c:pt>
                <c:pt idx="300">
                  <c:v>44.356464385999999</c:v>
                </c:pt>
                <c:pt idx="301">
                  <c:v>44.210613250999998</c:v>
                </c:pt>
                <c:pt idx="302">
                  <c:v>44.356464385999999</c:v>
                </c:pt>
                <c:pt idx="303">
                  <c:v>44.064762115000001</c:v>
                </c:pt>
                <c:pt idx="304">
                  <c:v>43.918907165999997</c:v>
                </c:pt>
                <c:pt idx="305">
                  <c:v>43.773056029999999</c:v>
                </c:pt>
                <c:pt idx="306">
                  <c:v>43.481349944999998</c:v>
                </c:pt>
                <c:pt idx="307">
                  <c:v>43.627201079999999</c:v>
                </c:pt>
                <c:pt idx="308">
                  <c:v>43.408424377000003</c:v>
                </c:pt>
                <c:pt idx="309">
                  <c:v>43.335498809999997</c:v>
                </c:pt>
                <c:pt idx="310">
                  <c:v>43.189643859999997</c:v>
                </c:pt>
                <c:pt idx="311">
                  <c:v>43.043792725000003</c:v>
                </c:pt>
                <c:pt idx="312">
                  <c:v>42.970867157000001</c:v>
                </c:pt>
                <c:pt idx="313">
                  <c:v>42.679161071999999</c:v>
                </c:pt>
                <c:pt idx="314">
                  <c:v>42.606235503999997</c:v>
                </c:pt>
                <c:pt idx="315">
                  <c:v>42.606235503999997</c:v>
                </c:pt>
                <c:pt idx="316">
                  <c:v>43.262573242000002</c:v>
                </c:pt>
                <c:pt idx="317">
                  <c:v>42.460384369000003</c:v>
                </c:pt>
                <c:pt idx="318">
                  <c:v>42.387454986999998</c:v>
                </c:pt>
                <c:pt idx="319">
                  <c:v>42.241603851000001</c:v>
                </c:pt>
                <c:pt idx="320">
                  <c:v>41.804046630999999</c:v>
                </c:pt>
                <c:pt idx="321">
                  <c:v>42.095752716</c:v>
                </c:pt>
                <c:pt idx="322">
                  <c:v>41.876972197999997</c:v>
                </c:pt>
                <c:pt idx="323">
                  <c:v>41.804046630999999</c:v>
                </c:pt>
                <c:pt idx="324">
                  <c:v>41.731121063000003</c:v>
                </c:pt>
                <c:pt idx="325">
                  <c:v>41.585266113000003</c:v>
                </c:pt>
                <c:pt idx="326">
                  <c:v>41.439414978000002</c:v>
                </c:pt>
                <c:pt idx="327">
                  <c:v>41.293563843000001</c:v>
                </c:pt>
                <c:pt idx="328">
                  <c:v>41.293563843000001</c:v>
                </c:pt>
                <c:pt idx="329">
                  <c:v>40.710151672000002</c:v>
                </c:pt>
                <c:pt idx="330">
                  <c:v>41.074783324999999</c:v>
                </c:pt>
                <c:pt idx="331">
                  <c:v>40.928932189999998</c:v>
                </c:pt>
                <c:pt idx="332">
                  <c:v>40.928932189999998</c:v>
                </c:pt>
                <c:pt idx="333">
                  <c:v>40.856006622000002</c:v>
                </c:pt>
                <c:pt idx="334">
                  <c:v>40.564300537000001</c:v>
                </c:pt>
                <c:pt idx="335">
                  <c:v>40.564300537000001</c:v>
                </c:pt>
                <c:pt idx="336">
                  <c:v>40.199668883999998</c:v>
                </c:pt>
                <c:pt idx="337">
                  <c:v>40.345520020000002</c:v>
                </c:pt>
                <c:pt idx="338">
                  <c:v>38.668216704999999</c:v>
                </c:pt>
                <c:pt idx="339">
                  <c:v>40.126743316999999</c:v>
                </c:pt>
                <c:pt idx="340">
                  <c:v>39.835037231000001</c:v>
                </c:pt>
                <c:pt idx="341">
                  <c:v>39.907962799000003</c:v>
                </c:pt>
                <c:pt idx="342">
                  <c:v>39.980892181000002</c:v>
                </c:pt>
                <c:pt idx="343">
                  <c:v>39.762111664000003</c:v>
                </c:pt>
                <c:pt idx="344">
                  <c:v>39.616260529000002</c:v>
                </c:pt>
                <c:pt idx="345">
                  <c:v>39.689186096</c:v>
                </c:pt>
                <c:pt idx="346">
                  <c:v>39.543331146</c:v>
                </c:pt>
                <c:pt idx="347">
                  <c:v>39.470405579000001</c:v>
                </c:pt>
                <c:pt idx="348">
                  <c:v>39.543331146</c:v>
                </c:pt>
                <c:pt idx="349">
                  <c:v>39.397480010999999</c:v>
                </c:pt>
                <c:pt idx="350">
                  <c:v>39.543331146</c:v>
                </c:pt>
                <c:pt idx="351">
                  <c:v>39.324554442999997</c:v>
                </c:pt>
                <c:pt idx="352">
                  <c:v>39.178703308000003</c:v>
                </c:pt>
                <c:pt idx="353">
                  <c:v>39.105773925999998</c:v>
                </c:pt>
                <c:pt idx="354">
                  <c:v>38.959922790999997</c:v>
                </c:pt>
                <c:pt idx="355">
                  <c:v>38.886997223000002</c:v>
                </c:pt>
                <c:pt idx="356">
                  <c:v>38.814071654999999</c:v>
                </c:pt>
                <c:pt idx="357">
                  <c:v>38.668216704999999</c:v>
                </c:pt>
                <c:pt idx="358">
                  <c:v>38.595291138</c:v>
                </c:pt>
                <c:pt idx="359">
                  <c:v>38.959922790999997</c:v>
                </c:pt>
                <c:pt idx="360">
                  <c:v>38.084808350000003</c:v>
                </c:pt>
                <c:pt idx="361">
                  <c:v>38.303585052000003</c:v>
                </c:pt>
                <c:pt idx="362">
                  <c:v>38.084808350000003</c:v>
                </c:pt>
                <c:pt idx="363">
                  <c:v>38.011882782000001</c:v>
                </c:pt>
                <c:pt idx="364">
                  <c:v>38.084808350000003</c:v>
                </c:pt>
                <c:pt idx="365">
                  <c:v>37.938957213999998</c:v>
                </c:pt>
                <c:pt idx="366">
                  <c:v>38.011882782000001</c:v>
                </c:pt>
                <c:pt idx="367">
                  <c:v>37.866027832</c:v>
                </c:pt>
                <c:pt idx="368">
                  <c:v>37.793102263999998</c:v>
                </c:pt>
                <c:pt idx="369">
                  <c:v>38.376514434999997</c:v>
                </c:pt>
                <c:pt idx="370">
                  <c:v>37.720176696999999</c:v>
                </c:pt>
                <c:pt idx="371">
                  <c:v>37.574325561999999</c:v>
                </c:pt>
                <c:pt idx="372">
                  <c:v>37.428470611999998</c:v>
                </c:pt>
                <c:pt idx="373">
                  <c:v>37.428470611999998</c:v>
                </c:pt>
                <c:pt idx="374">
                  <c:v>37.209693909000002</c:v>
                </c:pt>
                <c:pt idx="375">
                  <c:v>37.574325561999999</c:v>
                </c:pt>
                <c:pt idx="376">
                  <c:v>37.063838959000002</c:v>
                </c:pt>
                <c:pt idx="377">
                  <c:v>37.063838959000002</c:v>
                </c:pt>
                <c:pt idx="378">
                  <c:v>38.814071654999999</c:v>
                </c:pt>
                <c:pt idx="379">
                  <c:v>36.917987822999997</c:v>
                </c:pt>
                <c:pt idx="380">
                  <c:v>36.845062255999999</c:v>
                </c:pt>
                <c:pt idx="381">
                  <c:v>36.772136688000003</c:v>
                </c:pt>
                <c:pt idx="382">
                  <c:v>36.772136688000003</c:v>
                </c:pt>
                <c:pt idx="383">
                  <c:v>36.626281738000003</c:v>
                </c:pt>
                <c:pt idx="384">
                  <c:v>35.969947814999998</c:v>
                </c:pt>
                <c:pt idx="385">
                  <c:v>36.626281738000003</c:v>
                </c:pt>
                <c:pt idx="386">
                  <c:v>36.480430603000002</c:v>
                </c:pt>
                <c:pt idx="387">
                  <c:v>36.334579468000001</c:v>
                </c:pt>
                <c:pt idx="388">
                  <c:v>36.407505035</c:v>
                </c:pt>
                <c:pt idx="389">
                  <c:v>36.261650084999999</c:v>
                </c:pt>
                <c:pt idx="390">
                  <c:v>36.334579468000001</c:v>
                </c:pt>
                <c:pt idx="391">
                  <c:v>36.188724518000001</c:v>
                </c:pt>
                <c:pt idx="392">
                  <c:v>36.188724518000001</c:v>
                </c:pt>
                <c:pt idx="393">
                  <c:v>36.115798949999999</c:v>
                </c:pt>
                <c:pt idx="394">
                  <c:v>35.897022247000002</c:v>
                </c:pt>
                <c:pt idx="395">
                  <c:v>35.824092864999997</c:v>
                </c:pt>
                <c:pt idx="396">
                  <c:v>35.897022247000002</c:v>
                </c:pt>
                <c:pt idx="397">
                  <c:v>35.751167297000002</c:v>
                </c:pt>
                <c:pt idx="398">
                  <c:v>36.261650084999999</c:v>
                </c:pt>
                <c:pt idx="399">
                  <c:v>35.605316162000001</c:v>
                </c:pt>
                <c:pt idx="400">
                  <c:v>35.459461212000001</c:v>
                </c:pt>
                <c:pt idx="401">
                  <c:v>35.459461212000001</c:v>
                </c:pt>
                <c:pt idx="402">
                  <c:v>35.386535645000002</c:v>
                </c:pt>
                <c:pt idx="403">
                  <c:v>35.313610077</c:v>
                </c:pt>
                <c:pt idx="404">
                  <c:v>35.386535645000002</c:v>
                </c:pt>
                <c:pt idx="405">
                  <c:v>35.313610077</c:v>
                </c:pt>
                <c:pt idx="406">
                  <c:v>35.240684508999998</c:v>
                </c:pt>
                <c:pt idx="407">
                  <c:v>35.313610077</c:v>
                </c:pt>
                <c:pt idx="408">
                  <c:v>35.167758941999999</c:v>
                </c:pt>
                <c:pt idx="409">
                  <c:v>35.021903991999999</c:v>
                </c:pt>
                <c:pt idx="410">
                  <c:v>35.386535645000002</c:v>
                </c:pt>
                <c:pt idx="411">
                  <c:v>34.948978424000003</c:v>
                </c:pt>
                <c:pt idx="412">
                  <c:v>34.876052856000001</c:v>
                </c:pt>
                <c:pt idx="413">
                  <c:v>34.803127289000003</c:v>
                </c:pt>
                <c:pt idx="414">
                  <c:v>34.948978424000003</c:v>
                </c:pt>
                <c:pt idx="415">
                  <c:v>34.730201721</c:v>
                </c:pt>
                <c:pt idx="416">
                  <c:v>34.584346771</c:v>
                </c:pt>
                <c:pt idx="417">
                  <c:v>34.948978424000003</c:v>
                </c:pt>
                <c:pt idx="418">
                  <c:v>34.803127289000003</c:v>
                </c:pt>
                <c:pt idx="419">
                  <c:v>34.584346771</c:v>
                </c:pt>
                <c:pt idx="420">
                  <c:v>34.511421204000001</c:v>
                </c:pt>
                <c:pt idx="421">
                  <c:v>34.438495635999999</c:v>
                </c:pt>
                <c:pt idx="422">
                  <c:v>34.438495635999999</c:v>
                </c:pt>
                <c:pt idx="423">
                  <c:v>34.803127289000003</c:v>
                </c:pt>
                <c:pt idx="424">
                  <c:v>34.292644500999998</c:v>
                </c:pt>
                <c:pt idx="425">
                  <c:v>34.073863983000003</c:v>
                </c:pt>
                <c:pt idx="426">
                  <c:v>34.146789550999998</c:v>
                </c:pt>
                <c:pt idx="427">
                  <c:v>34.146789550999998</c:v>
                </c:pt>
                <c:pt idx="428">
                  <c:v>34.000938415999997</c:v>
                </c:pt>
                <c:pt idx="429">
                  <c:v>33.928012848000002</c:v>
                </c:pt>
                <c:pt idx="430">
                  <c:v>33.855087279999999</c:v>
                </c:pt>
                <c:pt idx="431">
                  <c:v>33.855087279999999</c:v>
                </c:pt>
                <c:pt idx="432">
                  <c:v>33.417526244999998</c:v>
                </c:pt>
                <c:pt idx="433">
                  <c:v>33.855087279999999</c:v>
                </c:pt>
                <c:pt idx="434">
                  <c:v>33.782157898000001</c:v>
                </c:pt>
                <c:pt idx="435">
                  <c:v>33.709232329999999</c:v>
                </c:pt>
                <c:pt idx="436">
                  <c:v>33.636306763</c:v>
                </c:pt>
                <c:pt idx="437">
                  <c:v>33.563381194999998</c:v>
                </c:pt>
                <c:pt idx="438">
                  <c:v>33.198749542000002</c:v>
                </c:pt>
                <c:pt idx="439">
                  <c:v>33.490455627000003</c:v>
                </c:pt>
                <c:pt idx="440">
                  <c:v>33.490455627000003</c:v>
                </c:pt>
                <c:pt idx="441">
                  <c:v>33.417526244999998</c:v>
                </c:pt>
                <c:pt idx="442">
                  <c:v>33.709232329999999</c:v>
                </c:pt>
                <c:pt idx="443">
                  <c:v>33.271675109999997</c:v>
                </c:pt>
                <c:pt idx="444">
                  <c:v>32.979969025000003</c:v>
                </c:pt>
                <c:pt idx="445">
                  <c:v>33.271675109999997</c:v>
                </c:pt>
                <c:pt idx="446">
                  <c:v>33.125823975000003</c:v>
                </c:pt>
                <c:pt idx="447">
                  <c:v>33.563381194999998</c:v>
                </c:pt>
                <c:pt idx="448">
                  <c:v>32.979969025000003</c:v>
                </c:pt>
                <c:pt idx="449">
                  <c:v>33.052898407000001</c:v>
                </c:pt>
                <c:pt idx="450">
                  <c:v>32.979969025000003</c:v>
                </c:pt>
                <c:pt idx="451">
                  <c:v>33.344600677000003</c:v>
                </c:pt>
                <c:pt idx="452">
                  <c:v>32.979969025000003</c:v>
                </c:pt>
                <c:pt idx="453">
                  <c:v>32.907043457</c:v>
                </c:pt>
                <c:pt idx="454">
                  <c:v>32.834117888999998</c:v>
                </c:pt>
                <c:pt idx="455">
                  <c:v>32.834117888999998</c:v>
                </c:pt>
                <c:pt idx="456">
                  <c:v>33.417526244999998</c:v>
                </c:pt>
                <c:pt idx="457">
                  <c:v>32.615341186999999</c:v>
                </c:pt>
                <c:pt idx="458">
                  <c:v>32.761192321999999</c:v>
                </c:pt>
                <c:pt idx="459">
                  <c:v>32.615341186999999</c:v>
                </c:pt>
                <c:pt idx="460">
                  <c:v>32.542411803999997</c:v>
                </c:pt>
                <c:pt idx="461">
                  <c:v>32.250709534000002</c:v>
                </c:pt>
                <c:pt idx="462">
                  <c:v>32.469486236999998</c:v>
                </c:pt>
                <c:pt idx="463">
                  <c:v>32.469486236999998</c:v>
                </c:pt>
                <c:pt idx="464">
                  <c:v>32.469486236999998</c:v>
                </c:pt>
                <c:pt idx="465">
                  <c:v>32.396560669000003</c:v>
                </c:pt>
                <c:pt idx="466">
                  <c:v>32.104854584000002</c:v>
                </c:pt>
                <c:pt idx="467">
                  <c:v>31.959003448000001</c:v>
                </c:pt>
                <c:pt idx="468">
                  <c:v>32.323635101000001</c:v>
                </c:pt>
                <c:pt idx="469">
                  <c:v>32.177780151</c:v>
                </c:pt>
                <c:pt idx="470">
                  <c:v>32.104854584000002</c:v>
                </c:pt>
                <c:pt idx="471">
                  <c:v>32.031929015999999</c:v>
                </c:pt>
                <c:pt idx="472">
                  <c:v>32.104854584000002</c:v>
                </c:pt>
                <c:pt idx="473">
                  <c:v>32.104854584000002</c:v>
                </c:pt>
                <c:pt idx="474">
                  <c:v>31.886075974000001</c:v>
                </c:pt>
                <c:pt idx="475">
                  <c:v>31.886075974000001</c:v>
                </c:pt>
                <c:pt idx="476">
                  <c:v>31.959003448000001</c:v>
                </c:pt>
                <c:pt idx="477">
                  <c:v>31.813150405999998</c:v>
                </c:pt>
                <c:pt idx="478">
                  <c:v>32.615341186999999</c:v>
                </c:pt>
                <c:pt idx="479">
                  <c:v>31.740224838</c:v>
                </c:pt>
                <c:pt idx="480">
                  <c:v>31.740224838</c:v>
                </c:pt>
                <c:pt idx="481">
                  <c:v>31.594371796000001</c:v>
                </c:pt>
                <c:pt idx="482">
                  <c:v>31.521446227999999</c:v>
                </c:pt>
                <c:pt idx="483">
                  <c:v>31.813150405999998</c:v>
                </c:pt>
                <c:pt idx="484">
                  <c:v>31.521446227999999</c:v>
                </c:pt>
                <c:pt idx="485">
                  <c:v>31.740224838</c:v>
                </c:pt>
                <c:pt idx="486">
                  <c:v>31.740224838</c:v>
                </c:pt>
                <c:pt idx="487">
                  <c:v>31.813150405999998</c:v>
                </c:pt>
                <c:pt idx="488">
                  <c:v>31.667297362999999</c:v>
                </c:pt>
                <c:pt idx="489">
                  <c:v>30.719257355</c:v>
                </c:pt>
                <c:pt idx="490">
                  <c:v>32.031929015999999</c:v>
                </c:pt>
                <c:pt idx="491">
                  <c:v>31.813150405999998</c:v>
                </c:pt>
                <c:pt idx="492">
                  <c:v>31.594371796000001</c:v>
                </c:pt>
                <c:pt idx="493">
                  <c:v>31.375593185</c:v>
                </c:pt>
                <c:pt idx="494">
                  <c:v>31.302667618000001</c:v>
                </c:pt>
                <c:pt idx="495">
                  <c:v>31.229740143000001</c:v>
                </c:pt>
                <c:pt idx="496">
                  <c:v>31.740224838</c:v>
                </c:pt>
                <c:pt idx="497">
                  <c:v>31.156814574999999</c:v>
                </c:pt>
                <c:pt idx="498">
                  <c:v>31.156814574999999</c:v>
                </c:pt>
                <c:pt idx="499">
                  <c:v>31.083889008</c:v>
                </c:pt>
                <c:pt idx="500">
                  <c:v>31.156814574999999</c:v>
                </c:pt>
                <c:pt idx="501">
                  <c:v>31.521446227999999</c:v>
                </c:pt>
                <c:pt idx="502">
                  <c:v>31.083889008</c:v>
                </c:pt>
                <c:pt idx="503">
                  <c:v>30.938035965000001</c:v>
                </c:pt>
                <c:pt idx="504">
                  <c:v>31.010961533</c:v>
                </c:pt>
                <c:pt idx="505">
                  <c:v>30.938035965000001</c:v>
                </c:pt>
                <c:pt idx="506">
                  <c:v>30.938035965000001</c:v>
                </c:pt>
                <c:pt idx="507">
                  <c:v>30.938035965000001</c:v>
                </c:pt>
                <c:pt idx="508">
                  <c:v>30.865108490000001</c:v>
                </c:pt>
                <c:pt idx="509">
                  <c:v>30.792182921999999</c:v>
                </c:pt>
                <c:pt idx="510">
                  <c:v>30.865108490000001</c:v>
                </c:pt>
                <c:pt idx="511">
                  <c:v>30.64632988</c:v>
                </c:pt>
                <c:pt idx="512">
                  <c:v>30.719257355</c:v>
                </c:pt>
                <c:pt idx="513">
                  <c:v>31.302667618000001</c:v>
                </c:pt>
                <c:pt idx="514">
                  <c:v>30.792182921999999</c:v>
                </c:pt>
                <c:pt idx="515">
                  <c:v>30.719257355</c:v>
                </c:pt>
                <c:pt idx="516">
                  <c:v>30.500478744999999</c:v>
                </c:pt>
                <c:pt idx="517">
                  <c:v>30.64632988</c:v>
                </c:pt>
                <c:pt idx="518">
                  <c:v>30.573404312000001</c:v>
                </c:pt>
                <c:pt idx="519">
                  <c:v>30.500478744999999</c:v>
                </c:pt>
                <c:pt idx="520">
                  <c:v>30.427551269999999</c:v>
                </c:pt>
                <c:pt idx="521">
                  <c:v>30.938035965000001</c:v>
                </c:pt>
                <c:pt idx="522">
                  <c:v>30.427551269999999</c:v>
                </c:pt>
                <c:pt idx="523">
                  <c:v>30.719257355</c:v>
                </c:pt>
                <c:pt idx="524">
                  <c:v>30.719257355</c:v>
                </c:pt>
                <c:pt idx="525">
                  <c:v>30.719257355</c:v>
                </c:pt>
                <c:pt idx="526">
                  <c:v>30.427551269999999</c:v>
                </c:pt>
                <c:pt idx="527">
                  <c:v>30.500478744999999</c:v>
                </c:pt>
                <c:pt idx="528">
                  <c:v>29.771215438999999</c:v>
                </c:pt>
                <c:pt idx="529">
                  <c:v>30.135847091999999</c:v>
                </c:pt>
                <c:pt idx="530">
                  <c:v>30.354625702</c:v>
                </c:pt>
                <c:pt idx="531">
                  <c:v>30.354625702</c:v>
                </c:pt>
                <c:pt idx="532">
                  <c:v>30.208772659000001</c:v>
                </c:pt>
                <c:pt idx="533">
                  <c:v>30.208772659000001</c:v>
                </c:pt>
                <c:pt idx="534">
                  <c:v>30.354625702</c:v>
                </c:pt>
                <c:pt idx="535">
                  <c:v>30.135847091999999</c:v>
                </c:pt>
                <c:pt idx="536">
                  <c:v>30.208772659000001</c:v>
                </c:pt>
                <c:pt idx="537">
                  <c:v>30.208772659000001</c:v>
                </c:pt>
                <c:pt idx="538">
                  <c:v>29.917068481000001</c:v>
                </c:pt>
                <c:pt idx="539">
                  <c:v>29.989994049</c:v>
                </c:pt>
                <c:pt idx="540">
                  <c:v>29.989994049</c:v>
                </c:pt>
                <c:pt idx="541">
                  <c:v>29.989994049</c:v>
                </c:pt>
                <c:pt idx="542">
                  <c:v>29.989994049</c:v>
                </c:pt>
                <c:pt idx="543">
                  <c:v>30.64632988</c:v>
                </c:pt>
                <c:pt idx="544">
                  <c:v>29.771215438999999</c:v>
                </c:pt>
                <c:pt idx="545">
                  <c:v>29.989994049</c:v>
                </c:pt>
                <c:pt idx="546">
                  <c:v>30.062921524</c:v>
                </c:pt>
                <c:pt idx="547">
                  <c:v>29.844142913999999</c:v>
                </c:pt>
                <c:pt idx="548">
                  <c:v>29.844142913999999</c:v>
                </c:pt>
                <c:pt idx="549">
                  <c:v>29.844142913999999</c:v>
                </c:pt>
                <c:pt idx="550">
                  <c:v>29.771215438999999</c:v>
                </c:pt>
                <c:pt idx="551">
                  <c:v>29.844142913999999</c:v>
                </c:pt>
                <c:pt idx="552">
                  <c:v>29.479511260999999</c:v>
                </c:pt>
                <c:pt idx="553">
                  <c:v>29.844142913999999</c:v>
                </c:pt>
                <c:pt idx="554">
                  <c:v>29.771215438999999</c:v>
                </c:pt>
                <c:pt idx="555">
                  <c:v>29.771215438999999</c:v>
                </c:pt>
                <c:pt idx="556">
                  <c:v>28.823175429999999</c:v>
                </c:pt>
                <c:pt idx="557">
                  <c:v>29.625362396</c:v>
                </c:pt>
                <c:pt idx="558">
                  <c:v>29.698289871</c:v>
                </c:pt>
                <c:pt idx="559">
                  <c:v>29.625362396</c:v>
                </c:pt>
                <c:pt idx="560">
                  <c:v>29.552436829000001</c:v>
                </c:pt>
                <c:pt idx="561">
                  <c:v>29.479511260999999</c:v>
                </c:pt>
                <c:pt idx="562">
                  <c:v>29.552436829000001</c:v>
                </c:pt>
                <c:pt idx="563">
                  <c:v>29.479511260999999</c:v>
                </c:pt>
                <c:pt idx="564">
                  <c:v>29.333658218</c:v>
                </c:pt>
                <c:pt idx="565">
                  <c:v>29.333658218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0-42C8-9899-6EEEFC005CC3}"/>
            </c:ext>
          </c:extLst>
        </c:ser>
        <c:ser>
          <c:idx val="1"/>
          <c:order val="1"/>
          <c:tx>
            <c:v>Temperatura ambiente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Folha1!$B$2:$B$567</c:f>
              <c:numCache>
                <c:formatCode>0.00</c:formatCode>
                <c:ptCount val="566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</c:numCache>
            </c:numRef>
          </c:xVal>
          <c:yVal>
            <c:numRef>
              <c:f>Folha1!$D$2:$D$567</c:f>
              <c:numCache>
                <c:formatCode>0.000</c:formatCode>
                <c:ptCount val="566"/>
                <c:pt idx="0">
                  <c:v>23.645410538</c:v>
                </c:pt>
                <c:pt idx="1">
                  <c:v>23.718338013</c:v>
                </c:pt>
                <c:pt idx="2">
                  <c:v>23.718338013</c:v>
                </c:pt>
                <c:pt idx="3">
                  <c:v>23.718338013</c:v>
                </c:pt>
                <c:pt idx="4">
                  <c:v>23.645410538</c:v>
                </c:pt>
                <c:pt idx="5">
                  <c:v>23.645410538</c:v>
                </c:pt>
                <c:pt idx="6">
                  <c:v>23.718338013</c:v>
                </c:pt>
                <c:pt idx="7">
                  <c:v>23.791263579999999</c:v>
                </c:pt>
                <c:pt idx="8">
                  <c:v>23.645410538</c:v>
                </c:pt>
                <c:pt idx="9">
                  <c:v>23.645410538</c:v>
                </c:pt>
                <c:pt idx="10">
                  <c:v>24.958084106000001</c:v>
                </c:pt>
                <c:pt idx="11">
                  <c:v>23.645410538</c:v>
                </c:pt>
                <c:pt idx="12">
                  <c:v>23.791263579999999</c:v>
                </c:pt>
                <c:pt idx="13">
                  <c:v>23.791263579999999</c:v>
                </c:pt>
                <c:pt idx="14">
                  <c:v>23.791263579999999</c:v>
                </c:pt>
                <c:pt idx="15">
                  <c:v>23.718338013</c:v>
                </c:pt>
                <c:pt idx="16">
                  <c:v>24.010042191</c:v>
                </c:pt>
                <c:pt idx="17">
                  <c:v>23.791263579999999</c:v>
                </c:pt>
                <c:pt idx="18">
                  <c:v>23.791263579999999</c:v>
                </c:pt>
                <c:pt idx="19">
                  <c:v>23.937116623000001</c:v>
                </c:pt>
                <c:pt idx="20">
                  <c:v>23.791263579999999</c:v>
                </c:pt>
                <c:pt idx="21">
                  <c:v>23.791263579999999</c:v>
                </c:pt>
                <c:pt idx="22">
                  <c:v>23.791263579999999</c:v>
                </c:pt>
                <c:pt idx="23">
                  <c:v>23.864189148000001</c:v>
                </c:pt>
                <c:pt idx="24">
                  <c:v>23.864189148000001</c:v>
                </c:pt>
                <c:pt idx="25">
                  <c:v>23.791263579999999</c:v>
                </c:pt>
                <c:pt idx="26">
                  <c:v>23.645410538</c:v>
                </c:pt>
                <c:pt idx="27">
                  <c:v>23.791263579999999</c:v>
                </c:pt>
                <c:pt idx="28">
                  <c:v>23.791263579999999</c:v>
                </c:pt>
                <c:pt idx="29">
                  <c:v>23.937116623000001</c:v>
                </c:pt>
                <c:pt idx="30">
                  <c:v>24.520524979000001</c:v>
                </c:pt>
                <c:pt idx="31">
                  <c:v>23.937116623000001</c:v>
                </c:pt>
                <c:pt idx="32">
                  <c:v>23.937116623000001</c:v>
                </c:pt>
                <c:pt idx="33">
                  <c:v>23.499557495000001</c:v>
                </c:pt>
                <c:pt idx="34">
                  <c:v>23.937116623000001</c:v>
                </c:pt>
                <c:pt idx="35">
                  <c:v>23.937116623000001</c:v>
                </c:pt>
                <c:pt idx="36">
                  <c:v>24.010042191</c:v>
                </c:pt>
                <c:pt idx="37">
                  <c:v>23.864189148000001</c:v>
                </c:pt>
                <c:pt idx="38">
                  <c:v>23.937116623000001</c:v>
                </c:pt>
                <c:pt idx="39">
                  <c:v>24.010042191</c:v>
                </c:pt>
                <c:pt idx="40">
                  <c:v>24.010042191</c:v>
                </c:pt>
                <c:pt idx="41">
                  <c:v>23.937116623000001</c:v>
                </c:pt>
                <c:pt idx="42">
                  <c:v>24.228820801000001</c:v>
                </c:pt>
                <c:pt idx="43">
                  <c:v>23.937116623000001</c:v>
                </c:pt>
                <c:pt idx="44">
                  <c:v>24.010042191</c:v>
                </c:pt>
                <c:pt idx="45">
                  <c:v>24.010042191</c:v>
                </c:pt>
                <c:pt idx="46">
                  <c:v>24.301746368</c:v>
                </c:pt>
                <c:pt idx="47">
                  <c:v>24.739305496</c:v>
                </c:pt>
                <c:pt idx="48">
                  <c:v>24.885156631000001</c:v>
                </c:pt>
                <c:pt idx="49">
                  <c:v>23.718338013</c:v>
                </c:pt>
                <c:pt idx="50">
                  <c:v>24.447599410999999</c:v>
                </c:pt>
                <c:pt idx="51">
                  <c:v>24.010042191</c:v>
                </c:pt>
                <c:pt idx="52">
                  <c:v>24.010042191</c:v>
                </c:pt>
                <c:pt idx="53">
                  <c:v>23.937116623000001</c:v>
                </c:pt>
                <c:pt idx="54">
                  <c:v>24.010042191</c:v>
                </c:pt>
                <c:pt idx="55">
                  <c:v>23.937116623000001</c:v>
                </c:pt>
                <c:pt idx="56">
                  <c:v>24.374673843</c:v>
                </c:pt>
                <c:pt idx="57">
                  <c:v>24.082967757999999</c:v>
                </c:pt>
                <c:pt idx="58">
                  <c:v>24.082967757999999</c:v>
                </c:pt>
                <c:pt idx="59">
                  <c:v>23.864189148000001</c:v>
                </c:pt>
                <c:pt idx="60">
                  <c:v>24.228820801000001</c:v>
                </c:pt>
                <c:pt idx="61">
                  <c:v>24.010042191</c:v>
                </c:pt>
                <c:pt idx="62">
                  <c:v>24.010042191</c:v>
                </c:pt>
                <c:pt idx="63">
                  <c:v>23.791263579999999</c:v>
                </c:pt>
                <c:pt idx="64">
                  <c:v>24.082967757999999</c:v>
                </c:pt>
                <c:pt idx="65">
                  <c:v>24.082967757999999</c:v>
                </c:pt>
                <c:pt idx="66">
                  <c:v>24.082967757999999</c:v>
                </c:pt>
                <c:pt idx="67">
                  <c:v>24.010042191</c:v>
                </c:pt>
                <c:pt idx="68">
                  <c:v>24.010042191</c:v>
                </c:pt>
                <c:pt idx="69">
                  <c:v>23.937116623000001</c:v>
                </c:pt>
                <c:pt idx="70">
                  <c:v>24.082967757999999</c:v>
                </c:pt>
                <c:pt idx="71">
                  <c:v>23.280778885</c:v>
                </c:pt>
                <c:pt idx="72">
                  <c:v>24.082967757999999</c:v>
                </c:pt>
                <c:pt idx="73">
                  <c:v>24.010042191</c:v>
                </c:pt>
                <c:pt idx="74">
                  <c:v>24.082967757999999</c:v>
                </c:pt>
                <c:pt idx="75">
                  <c:v>24.155895232999999</c:v>
                </c:pt>
                <c:pt idx="76">
                  <c:v>24.082967757999999</c:v>
                </c:pt>
                <c:pt idx="77">
                  <c:v>23.937116623000001</c:v>
                </c:pt>
                <c:pt idx="78">
                  <c:v>24.374673843</c:v>
                </c:pt>
                <c:pt idx="79">
                  <c:v>24.082967757999999</c:v>
                </c:pt>
                <c:pt idx="80">
                  <c:v>24.301746368</c:v>
                </c:pt>
                <c:pt idx="81">
                  <c:v>24.155895232999999</c:v>
                </c:pt>
                <c:pt idx="82">
                  <c:v>24.082967757999999</c:v>
                </c:pt>
                <c:pt idx="83">
                  <c:v>24.155895232999999</c:v>
                </c:pt>
                <c:pt idx="84">
                  <c:v>24.155895232999999</c:v>
                </c:pt>
                <c:pt idx="85">
                  <c:v>24.228820801000001</c:v>
                </c:pt>
                <c:pt idx="86">
                  <c:v>24.082967757999999</c:v>
                </c:pt>
                <c:pt idx="87">
                  <c:v>24.010042191</c:v>
                </c:pt>
                <c:pt idx="88">
                  <c:v>24.228820801000001</c:v>
                </c:pt>
                <c:pt idx="89">
                  <c:v>24.155895232999999</c:v>
                </c:pt>
                <c:pt idx="90">
                  <c:v>24.155895232999999</c:v>
                </c:pt>
                <c:pt idx="91">
                  <c:v>24.082967757999999</c:v>
                </c:pt>
                <c:pt idx="92">
                  <c:v>24.082967757999999</c:v>
                </c:pt>
                <c:pt idx="93">
                  <c:v>24.155895232999999</c:v>
                </c:pt>
                <c:pt idx="94">
                  <c:v>24.155895232999999</c:v>
                </c:pt>
                <c:pt idx="95">
                  <c:v>24.228820801000001</c:v>
                </c:pt>
                <c:pt idx="96">
                  <c:v>24.228820801000001</c:v>
                </c:pt>
                <c:pt idx="97">
                  <c:v>24.155895232999999</c:v>
                </c:pt>
                <c:pt idx="98">
                  <c:v>24.155895232999999</c:v>
                </c:pt>
                <c:pt idx="99">
                  <c:v>24.155895232999999</c:v>
                </c:pt>
                <c:pt idx="100">
                  <c:v>23.280778885</c:v>
                </c:pt>
                <c:pt idx="101">
                  <c:v>24.155895232999999</c:v>
                </c:pt>
                <c:pt idx="102">
                  <c:v>24.228820801000001</c:v>
                </c:pt>
                <c:pt idx="103">
                  <c:v>23.572484970000001</c:v>
                </c:pt>
                <c:pt idx="104">
                  <c:v>24.010042191</c:v>
                </c:pt>
                <c:pt idx="105">
                  <c:v>24.301746368</c:v>
                </c:pt>
                <c:pt idx="106">
                  <c:v>24.082967757999999</c:v>
                </c:pt>
                <c:pt idx="107">
                  <c:v>24.228820801000001</c:v>
                </c:pt>
                <c:pt idx="108">
                  <c:v>24.155895232999999</c:v>
                </c:pt>
                <c:pt idx="109">
                  <c:v>24.010042191</c:v>
                </c:pt>
                <c:pt idx="110">
                  <c:v>24.228820801000001</c:v>
                </c:pt>
                <c:pt idx="111">
                  <c:v>24.082967757999999</c:v>
                </c:pt>
                <c:pt idx="112">
                  <c:v>24.010042191</c:v>
                </c:pt>
                <c:pt idx="113">
                  <c:v>23.791263579999999</c:v>
                </c:pt>
                <c:pt idx="114">
                  <c:v>24.155895232999999</c:v>
                </c:pt>
                <c:pt idx="115">
                  <c:v>24.155895232999999</c:v>
                </c:pt>
                <c:pt idx="116">
                  <c:v>24.082967757999999</c:v>
                </c:pt>
                <c:pt idx="117">
                  <c:v>24.155895232999999</c:v>
                </c:pt>
                <c:pt idx="118">
                  <c:v>24.155895232999999</c:v>
                </c:pt>
                <c:pt idx="119">
                  <c:v>23.791263579999999</c:v>
                </c:pt>
                <c:pt idx="120">
                  <c:v>24.155895232999999</c:v>
                </c:pt>
                <c:pt idx="121">
                  <c:v>23.864189148000001</c:v>
                </c:pt>
                <c:pt idx="122">
                  <c:v>24.155895232999999</c:v>
                </c:pt>
                <c:pt idx="123">
                  <c:v>24.155895232999999</c:v>
                </c:pt>
                <c:pt idx="124">
                  <c:v>24.155895232999999</c:v>
                </c:pt>
                <c:pt idx="125">
                  <c:v>24.301746368</c:v>
                </c:pt>
                <c:pt idx="126">
                  <c:v>24.155895232999999</c:v>
                </c:pt>
                <c:pt idx="127">
                  <c:v>24.593452454000001</c:v>
                </c:pt>
                <c:pt idx="128">
                  <c:v>24.082967757999999</c:v>
                </c:pt>
                <c:pt idx="129">
                  <c:v>24.082967757999999</c:v>
                </c:pt>
                <c:pt idx="130">
                  <c:v>24.082967757999999</c:v>
                </c:pt>
                <c:pt idx="131">
                  <c:v>24.374673843</c:v>
                </c:pt>
                <c:pt idx="132">
                  <c:v>24.228820801000001</c:v>
                </c:pt>
                <c:pt idx="133">
                  <c:v>24.228820801000001</c:v>
                </c:pt>
                <c:pt idx="134">
                  <c:v>24.155895232999999</c:v>
                </c:pt>
                <c:pt idx="135">
                  <c:v>24.155895232999999</c:v>
                </c:pt>
                <c:pt idx="136">
                  <c:v>24.155895232999999</c:v>
                </c:pt>
                <c:pt idx="137">
                  <c:v>24.082967757999999</c:v>
                </c:pt>
                <c:pt idx="138">
                  <c:v>24.155895232999999</c:v>
                </c:pt>
                <c:pt idx="139">
                  <c:v>24.228820801000001</c:v>
                </c:pt>
                <c:pt idx="140">
                  <c:v>24.010042191</c:v>
                </c:pt>
                <c:pt idx="141">
                  <c:v>24.155895232999999</c:v>
                </c:pt>
                <c:pt idx="142">
                  <c:v>22.916149139000002</c:v>
                </c:pt>
                <c:pt idx="143">
                  <c:v>23.937116623000001</c:v>
                </c:pt>
                <c:pt idx="144">
                  <c:v>24.155895232999999</c:v>
                </c:pt>
                <c:pt idx="145">
                  <c:v>24.155895232999999</c:v>
                </c:pt>
                <c:pt idx="146">
                  <c:v>24.228820801000001</c:v>
                </c:pt>
                <c:pt idx="147">
                  <c:v>24.155895232999999</c:v>
                </c:pt>
                <c:pt idx="148">
                  <c:v>24.155895232999999</c:v>
                </c:pt>
                <c:pt idx="149">
                  <c:v>23.937116623000001</c:v>
                </c:pt>
                <c:pt idx="150">
                  <c:v>24.082967757999999</c:v>
                </c:pt>
                <c:pt idx="151">
                  <c:v>24.082967757999999</c:v>
                </c:pt>
                <c:pt idx="152">
                  <c:v>24.155895232999999</c:v>
                </c:pt>
                <c:pt idx="153">
                  <c:v>24.155895232999999</c:v>
                </c:pt>
                <c:pt idx="154">
                  <c:v>24.228820801000001</c:v>
                </c:pt>
                <c:pt idx="155">
                  <c:v>23.426631926999999</c:v>
                </c:pt>
                <c:pt idx="156">
                  <c:v>24.082967757999999</c:v>
                </c:pt>
                <c:pt idx="157">
                  <c:v>24.228820801000001</c:v>
                </c:pt>
                <c:pt idx="158">
                  <c:v>24.155895232999999</c:v>
                </c:pt>
                <c:pt idx="159">
                  <c:v>24.228820801000001</c:v>
                </c:pt>
                <c:pt idx="160">
                  <c:v>24.155895232999999</c:v>
                </c:pt>
                <c:pt idx="161">
                  <c:v>23.134927749999999</c:v>
                </c:pt>
                <c:pt idx="162">
                  <c:v>24.155895232999999</c:v>
                </c:pt>
                <c:pt idx="163">
                  <c:v>24.155895232999999</c:v>
                </c:pt>
                <c:pt idx="164">
                  <c:v>24.010042191</c:v>
                </c:pt>
                <c:pt idx="165">
                  <c:v>24.155895232999999</c:v>
                </c:pt>
                <c:pt idx="166">
                  <c:v>24.082967757999999</c:v>
                </c:pt>
                <c:pt idx="167">
                  <c:v>24.010042191</c:v>
                </c:pt>
                <c:pt idx="168">
                  <c:v>24.082967757999999</c:v>
                </c:pt>
                <c:pt idx="169">
                  <c:v>23.937116623000001</c:v>
                </c:pt>
                <c:pt idx="170">
                  <c:v>24.155895232999999</c:v>
                </c:pt>
                <c:pt idx="171">
                  <c:v>24.082967757999999</c:v>
                </c:pt>
                <c:pt idx="172">
                  <c:v>24.228820801000001</c:v>
                </c:pt>
                <c:pt idx="173">
                  <c:v>24.082967757999999</c:v>
                </c:pt>
                <c:pt idx="174">
                  <c:v>24.155895232999999</c:v>
                </c:pt>
                <c:pt idx="175">
                  <c:v>24.082967757999999</c:v>
                </c:pt>
                <c:pt idx="176">
                  <c:v>23.718338013</c:v>
                </c:pt>
                <c:pt idx="177">
                  <c:v>24.228820801000001</c:v>
                </c:pt>
                <c:pt idx="178">
                  <c:v>24.010042191</c:v>
                </c:pt>
                <c:pt idx="179">
                  <c:v>23.937116623000001</c:v>
                </c:pt>
                <c:pt idx="180">
                  <c:v>24.082967757999999</c:v>
                </c:pt>
                <c:pt idx="181">
                  <c:v>24.082967757999999</c:v>
                </c:pt>
                <c:pt idx="182">
                  <c:v>24.155895232999999</c:v>
                </c:pt>
                <c:pt idx="183">
                  <c:v>24.082967757999999</c:v>
                </c:pt>
                <c:pt idx="184">
                  <c:v>24.082967757999999</c:v>
                </c:pt>
                <c:pt idx="185">
                  <c:v>25.031009674</c:v>
                </c:pt>
                <c:pt idx="186">
                  <c:v>24.010042191</c:v>
                </c:pt>
                <c:pt idx="187">
                  <c:v>24.010042191</c:v>
                </c:pt>
                <c:pt idx="188">
                  <c:v>23.937116623000001</c:v>
                </c:pt>
                <c:pt idx="189">
                  <c:v>24.010042191</c:v>
                </c:pt>
                <c:pt idx="190">
                  <c:v>23.718338013</c:v>
                </c:pt>
                <c:pt idx="191">
                  <c:v>24.301746368</c:v>
                </c:pt>
                <c:pt idx="192">
                  <c:v>24.082967757999999</c:v>
                </c:pt>
                <c:pt idx="193">
                  <c:v>24.010042191</c:v>
                </c:pt>
                <c:pt idx="194">
                  <c:v>25.395641327</c:v>
                </c:pt>
                <c:pt idx="195">
                  <c:v>24.155895232999999</c:v>
                </c:pt>
                <c:pt idx="196">
                  <c:v>24.010042191</c:v>
                </c:pt>
                <c:pt idx="197">
                  <c:v>23.937116623000001</c:v>
                </c:pt>
                <c:pt idx="198">
                  <c:v>24.082967757999999</c:v>
                </c:pt>
                <c:pt idx="199">
                  <c:v>24.010042191</c:v>
                </c:pt>
                <c:pt idx="200">
                  <c:v>24.010042191</c:v>
                </c:pt>
                <c:pt idx="201">
                  <c:v>24.010042191</c:v>
                </c:pt>
                <c:pt idx="202">
                  <c:v>24.010042191</c:v>
                </c:pt>
                <c:pt idx="203">
                  <c:v>24.228820801000001</c:v>
                </c:pt>
                <c:pt idx="204">
                  <c:v>24.447599410999999</c:v>
                </c:pt>
                <c:pt idx="205">
                  <c:v>23.937116623000001</c:v>
                </c:pt>
                <c:pt idx="206">
                  <c:v>24.010042191</c:v>
                </c:pt>
                <c:pt idx="207">
                  <c:v>24.010042191</c:v>
                </c:pt>
                <c:pt idx="208">
                  <c:v>24.010042191</c:v>
                </c:pt>
                <c:pt idx="209">
                  <c:v>23.937116623000001</c:v>
                </c:pt>
                <c:pt idx="210">
                  <c:v>24.010042191</c:v>
                </c:pt>
                <c:pt idx="211">
                  <c:v>23.937116623000001</c:v>
                </c:pt>
                <c:pt idx="212">
                  <c:v>23.499557495000001</c:v>
                </c:pt>
                <c:pt idx="213">
                  <c:v>23.35370636</c:v>
                </c:pt>
                <c:pt idx="214">
                  <c:v>23.280778885</c:v>
                </c:pt>
                <c:pt idx="215">
                  <c:v>24.447599410999999</c:v>
                </c:pt>
                <c:pt idx="216">
                  <c:v>23.499557495000001</c:v>
                </c:pt>
                <c:pt idx="217">
                  <c:v>24.010042191</c:v>
                </c:pt>
                <c:pt idx="218">
                  <c:v>23.937116623000001</c:v>
                </c:pt>
                <c:pt idx="219">
                  <c:v>23.937116623000001</c:v>
                </c:pt>
                <c:pt idx="220">
                  <c:v>23.937116623000001</c:v>
                </c:pt>
                <c:pt idx="221">
                  <c:v>24.082967757999999</c:v>
                </c:pt>
                <c:pt idx="222">
                  <c:v>23.207853317000001</c:v>
                </c:pt>
                <c:pt idx="223">
                  <c:v>24.228820801000001</c:v>
                </c:pt>
                <c:pt idx="224">
                  <c:v>23.864189148000001</c:v>
                </c:pt>
                <c:pt idx="225">
                  <c:v>23.645410538</c:v>
                </c:pt>
                <c:pt idx="226">
                  <c:v>24.082967757999999</c:v>
                </c:pt>
                <c:pt idx="227">
                  <c:v>23.937116623000001</c:v>
                </c:pt>
                <c:pt idx="228">
                  <c:v>23.937116623000001</c:v>
                </c:pt>
                <c:pt idx="229">
                  <c:v>23.937116623000001</c:v>
                </c:pt>
                <c:pt idx="230">
                  <c:v>23.937116623000001</c:v>
                </c:pt>
                <c:pt idx="231">
                  <c:v>24.301746368</c:v>
                </c:pt>
                <c:pt idx="232">
                  <c:v>23.864189148000001</c:v>
                </c:pt>
                <c:pt idx="233">
                  <c:v>23.791263579999999</c:v>
                </c:pt>
                <c:pt idx="234">
                  <c:v>25.249788284000001</c:v>
                </c:pt>
                <c:pt idx="235">
                  <c:v>24.958084106000001</c:v>
                </c:pt>
                <c:pt idx="236">
                  <c:v>23.499557495000001</c:v>
                </c:pt>
                <c:pt idx="237">
                  <c:v>24.155895232999999</c:v>
                </c:pt>
                <c:pt idx="238">
                  <c:v>23.937116623000001</c:v>
                </c:pt>
                <c:pt idx="239">
                  <c:v>23.791263579999999</c:v>
                </c:pt>
                <c:pt idx="240">
                  <c:v>23.937116623000001</c:v>
                </c:pt>
                <c:pt idx="241">
                  <c:v>24.228820801000001</c:v>
                </c:pt>
                <c:pt idx="242">
                  <c:v>24.228820801000001</c:v>
                </c:pt>
                <c:pt idx="243">
                  <c:v>23.937116623000001</c:v>
                </c:pt>
                <c:pt idx="244">
                  <c:v>23.937116623000001</c:v>
                </c:pt>
                <c:pt idx="245">
                  <c:v>23.280778885</c:v>
                </c:pt>
                <c:pt idx="246">
                  <c:v>24.082967757999999</c:v>
                </c:pt>
                <c:pt idx="247">
                  <c:v>23.937116623000001</c:v>
                </c:pt>
                <c:pt idx="248">
                  <c:v>23.864189148000001</c:v>
                </c:pt>
                <c:pt idx="249">
                  <c:v>24.010042191</c:v>
                </c:pt>
                <c:pt idx="250">
                  <c:v>24.010042191</c:v>
                </c:pt>
                <c:pt idx="251">
                  <c:v>24.010042191</c:v>
                </c:pt>
                <c:pt idx="252">
                  <c:v>24.082967757999999</c:v>
                </c:pt>
                <c:pt idx="253">
                  <c:v>24.010042191</c:v>
                </c:pt>
                <c:pt idx="254">
                  <c:v>24.082967757999999</c:v>
                </c:pt>
                <c:pt idx="255">
                  <c:v>24.010042191</c:v>
                </c:pt>
                <c:pt idx="256">
                  <c:v>23.791263579999999</c:v>
                </c:pt>
                <c:pt idx="257">
                  <c:v>23.645410538</c:v>
                </c:pt>
                <c:pt idx="258">
                  <c:v>23.280778885</c:v>
                </c:pt>
                <c:pt idx="259">
                  <c:v>23.864189148000001</c:v>
                </c:pt>
                <c:pt idx="260">
                  <c:v>23.718338013</c:v>
                </c:pt>
                <c:pt idx="261">
                  <c:v>23.864189148000001</c:v>
                </c:pt>
                <c:pt idx="262">
                  <c:v>23.937116623000001</c:v>
                </c:pt>
                <c:pt idx="263">
                  <c:v>23.937116623000001</c:v>
                </c:pt>
                <c:pt idx="264">
                  <c:v>23.937116623000001</c:v>
                </c:pt>
                <c:pt idx="265">
                  <c:v>23.572484970000001</c:v>
                </c:pt>
                <c:pt idx="266">
                  <c:v>23.864189148000001</c:v>
                </c:pt>
                <c:pt idx="267">
                  <c:v>24.010042191</c:v>
                </c:pt>
                <c:pt idx="268">
                  <c:v>23.937116623000001</c:v>
                </c:pt>
                <c:pt idx="269">
                  <c:v>24.010042191</c:v>
                </c:pt>
                <c:pt idx="270">
                  <c:v>24.593452454000001</c:v>
                </c:pt>
                <c:pt idx="271">
                  <c:v>23.937116623000001</c:v>
                </c:pt>
                <c:pt idx="272">
                  <c:v>23.864189148000001</c:v>
                </c:pt>
                <c:pt idx="273">
                  <c:v>23.937116623000001</c:v>
                </c:pt>
                <c:pt idx="274">
                  <c:v>24.082967757999999</c:v>
                </c:pt>
                <c:pt idx="275">
                  <c:v>23.937116623000001</c:v>
                </c:pt>
                <c:pt idx="276">
                  <c:v>23.937116623000001</c:v>
                </c:pt>
                <c:pt idx="277">
                  <c:v>23.937116623000001</c:v>
                </c:pt>
                <c:pt idx="278">
                  <c:v>23.864189148000001</c:v>
                </c:pt>
                <c:pt idx="279">
                  <c:v>23.864189148000001</c:v>
                </c:pt>
                <c:pt idx="280">
                  <c:v>23.864189148000001</c:v>
                </c:pt>
                <c:pt idx="281">
                  <c:v>24.301746368</c:v>
                </c:pt>
                <c:pt idx="282">
                  <c:v>23.864189148000001</c:v>
                </c:pt>
                <c:pt idx="283">
                  <c:v>23.864189148000001</c:v>
                </c:pt>
                <c:pt idx="284">
                  <c:v>24.082967757999999</c:v>
                </c:pt>
                <c:pt idx="285">
                  <c:v>23.937116623000001</c:v>
                </c:pt>
                <c:pt idx="286">
                  <c:v>23.937116623000001</c:v>
                </c:pt>
                <c:pt idx="287">
                  <c:v>23.645410538</c:v>
                </c:pt>
                <c:pt idx="288">
                  <c:v>23.864189148000001</c:v>
                </c:pt>
                <c:pt idx="289">
                  <c:v>23.937116623000001</c:v>
                </c:pt>
                <c:pt idx="290">
                  <c:v>23.864189148000001</c:v>
                </c:pt>
                <c:pt idx="291">
                  <c:v>23.937116623000001</c:v>
                </c:pt>
                <c:pt idx="292">
                  <c:v>23.718338013</c:v>
                </c:pt>
                <c:pt idx="293">
                  <c:v>23.718338013</c:v>
                </c:pt>
                <c:pt idx="294">
                  <c:v>23.864189148000001</c:v>
                </c:pt>
                <c:pt idx="295">
                  <c:v>23.937116623000001</c:v>
                </c:pt>
                <c:pt idx="296">
                  <c:v>23.937116623000001</c:v>
                </c:pt>
                <c:pt idx="297">
                  <c:v>23.937116623000001</c:v>
                </c:pt>
                <c:pt idx="298">
                  <c:v>23.937116623000001</c:v>
                </c:pt>
                <c:pt idx="299">
                  <c:v>23.937116623000001</c:v>
                </c:pt>
                <c:pt idx="300">
                  <c:v>23.937116623000001</c:v>
                </c:pt>
                <c:pt idx="301">
                  <c:v>23.937116623000001</c:v>
                </c:pt>
                <c:pt idx="302">
                  <c:v>23.937116623000001</c:v>
                </c:pt>
                <c:pt idx="303">
                  <c:v>23.864189148000001</c:v>
                </c:pt>
                <c:pt idx="304">
                  <c:v>23.937116623000001</c:v>
                </c:pt>
                <c:pt idx="305">
                  <c:v>23.937116623000001</c:v>
                </c:pt>
                <c:pt idx="306">
                  <c:v>24.010042191</c:v>
                </c:pt>
                <c:pt idx="307">
                  <c:v>23.718338013</c:v>
                </c:pt>
                <c:pt idx="308">
                  <c:v>23.864189148000001</c:v>
                </c:pt>
                <c:pt idx="309">
                  <c:v>23.864189148000001</c:v>
                </c:pt>
                <c:pt idx="310">
                  <c:v>23.937116623000001</c:v>
                </c:pt>
                <c:pt idx="311">
                  <c:v>23.864189148000001</c:v>
                </c:pt>
                <c:pt idx="312">
                  <c:v>23.937116623000001</c:v>
                </c:pt>
                <c:pt idx="313">
                  <c:v>23.864189148000001</c:v>
                </c:pt>
                <c:pt idx="314">
                  <c:v>23.645410538</c:v>
                </c:pt>
                <c:pt idx="315">
                  <c:v>23.937116623000001</c:v>
                </c:pt>
                <c:pt idx="316">
                  <c:v>23.35370636</c:v>
                </c:pt>
                <c:pt idx="317">
                  <c:v>24.228820801000001</c:v>
                </c:pt>
                <c:pt idx="318">
                  <c:v>23.864189148000001</c:v>
                </c:pt>
                <c:pt idx="319">
                  <c:v>23.937116623000001</c:v>
                </c:pt>
                <c:pt idx="320">
                  <c:v>23.864189148000001</c:v>
                </c:pt>
                <c:pt idx="321">
                  <c:v>23.499557495000001</c:v>
                </c:pt>
                <c:pt idx="322">
                  <c:v>24.010042191</c:v>
                </c:pt>
                <c:pt idx="323">
                  <c:v>23.499557495000001</c:v>
                </c:pt>
                <c:pt idx="324">
                  <c:v>23.937116623000001</c:v>
                </c:pt>
                <c:pt idx="325">
                  <c:v>23.864189148000001</c:v>
                </c:pt>
                <c:pt idx="326">
                  <c:v>23.864189148000001</c:v>
                </c:pt>
                <c:pt idx="327">
                  <c:v>24.010042191</c:v>
                </c:pt>
                <c:pt idx="328">
                  <c:v>23.864189148000001</c:v>
                </c:pt>
                <c:pt idx="329">
                  <c:v>24.082967757999999</c:v>
                </c:pt>
                <c:pt idx="330">
                  <c:v>23.864189148000001</c:v>
                </c:pt>
                <c:pt idx="331">
                  <c:v>24.374673843</c:v>
                </c:pt>
                <c:pt idx="332">
                  <c:v>23.718338013</c:v>
                </c:pt>
                <c:pt idx="333">
                  <c:v>23.937116623000001</c:v>
                </c:pt>
                <c:pt idx="334">
                  <c:v>23.864189148000001</c:v>
                </c:pt>
                <c:pt idx="335">
                  <c:v>23.937116623000001</c:v>
                </c:pt>
                <c:pt idx="336">
                  <c:v>24.082967757999999</c:v>
                </c:pt>
                <c:pt idx="337">
                  <c:v>23.791263579999999</c:v>
                </c:pt>
                <c:pt idx="338">
                  <c:v>23.937116623000001</c:v>
                </c:pt>
                <c:pt idx="339">
                  <c:v>24.593452454000001</c:v>
                </c:pt>
                <c:pt idx="340">
                  <c:v>23.864189148000001</c:v>
                </c:pt>
                <c:pt idx="341">
                  <c:v>23.791263579999999</c:v>
                </c:pt>
                <c:pt idx="342">
                  <c:v>23.791263579999999</c:v>
                </c:pt>
                <c:pt idx="343">
                  <c:v>23.718338013</c:v>
                </c:pt>
                <c:pt idx="344">
                  <c:v>23.791263579999999</c:v>
                </c:pt>
                <c:pt idx="345">
                  <c:v>23.718338013</c:v>
                </c:pt>
                <c:pt idx="346">
                  <c:v>23.791263579999999</c:v>
                </c:pt>
                <c:pt idx="347">
                  <c:v>23.791263579999999</c:v>
                </c:pt>
                <c:pt idx="348">
                  <c:v>23.718338013</c:v>
                </c:pt>
                <c:pt idx="349">
                  <c:v>25.031009674</c:v>
                </c:pt>
                <c:pt idx="350">
                  <c:v>23.937116623000001</c:v>
                </c:pt>
                <c:pt idx="351">
                  <c:v>23.791263579999999</c:v>
                </c:pt>
                <c:pt idx="352">
                  <c:v>23.791263579999999</c:v>
                </c:pt>
                <c:pt idx="353">
                  <c:v>23.791263579999999</c:v>
                </c:pt>
                <c:pt idx="354">
                  <c:v>23.864189148000001</c:v>
                </c:pt>
                <c:pt idx="355">
                  <c:v>23.864189148000001</c:v>
                </c:pt>
                <c:pt idx="356">
                  <c:v>23.864189148000001</c:v>
                </c:pt>
                <c:pt idx="357">
                  <c:v>23.937116623000001</c:v>
                </c:pt>
                <c:pt idx="358">
                  <c:v>23.937116623000001</c:v>
                </c:pt>
                <c:pt idx="359">
                  <c:v>23.937116623000001</c:v>
                </c:pt>
                <c:pt idx="360">
                  <c:v>24.082967757999999</c:v>
                </c:pt>
                <c:pt idx="361">
                  <c:v>23.937116623000001</c:v>
                </c:pt>
                <c:pt idx="362">
                  <c:v>23.937116623000001</c:v>
                </c:pt>
                <c:pt idx="363">
                  <c:v>23.791263579999999</c:v>
                </c:pt>
                <c:pt idx="364">
                  <c:v>23.864189148000001</c:v>
                </c:pt>
                <c:pt idx="365">
                  <c:v>23.791263579999999</c:v>
                </c:pt>
                <c:pt idx="366">
                  <c:v>24.010042191</c:v>
                </c:pt>
                <c:pt idx="367">
                  <c:v>24.010042191</c:v>
                </c:pt>
                <c:pt idx="368">
                  <c:v>24.010042191</c:v>
                </c:pt>
                <c:pt idx="369">
                  <c:v>23.864189148000001</c:v>
                </c:pt>
                <c:pt idx="370">
                  <c:v>24.010042191</c:v>
                </c:pt>
                <c:pt idx="371">
                  <c:v>24.228820801000001</c:v>
                </c:pt>
                <c:pt idx="372">
                  <c:v>23.937116623000001</c:v>
                </c:pt>
                <c:pt idx="373">
                  <c:v>24.228820801000001</c:v>
                </c:pt>
                <c:pt idx="374">
                  <c:v>24.010042191</c:v>
                </c:pt>
                <c:pt idx="375">
                  <c:v>24.082967757999999</c:v>
                </c:pt>
                <c:pt idx="376">
                  <c:v>24.010042191</c:v>
                </c:pt>
                <c:pt idx="377">
                  <c:v>23.937116623000001</c:v>
                </c:pt>
                <c:pt idx="378">
                  <c:v>24.082967757999999</c:v>
                </c:pt>
                <c:pt idx="379">
                  <c:v>24.010042191</c:v>
                </c:pt>
                <c:pt idx="380">
                  <c:v>24.082967757999999</c:v>
                </c:pt>
                <c:pt idx="381">
                  <c:v>24.155895232999999</c:v>
                </c:pt>
                <c:pt idx="382">
                  <c:v>24.374673843</c:v>
                </c:pt>
                <c:pt idx="383">
                  <c:v>24.082967757999999</c:v>
                </c:pt>
                <c:pt idx="384">
                  <c:v>24.228820801000001</c:v>
                </c:pt>
                <c:pt idx="385">
                  <c:v>24.082967757999999</c:v>
                </c:pt>
                <c:pt idx="386">
                  <c:v>24.520524979000001</c:v>
                </c:pt>
                <c:pt idx="387">
                  <c:v>24.082967757999999</c:v>
                </c:pt>
                <c:pt idx="388">
                  <c:v>24.082967757999999</c:v>
                </c:pt>
                <c:pt idx="389">
                  <c:v>24.010042191</c:v>
                </c:pt>
                <c:pt idx="390">
                  <c:v>24.155895232999999</c:v>
                </c:pt>
                <c:pt idx="391">
                  <c:v>24.082967757999999</c:v>
                </c:pt>
                <c:pt idx="392">
                  <c:v>24.155895232999999</c:v>
                </c:pt>
                <c:pt idx="393">
                  <c:v>24.082967757999999</c:v>
                </c:pt>
                <c:pt idx="394">
                  <c:v>24.082967757999999</c:v>
                </c:pt>
                <c:pt idx="395">
                  <c:v>24.228820801000001</c:v>
                </c:pt>
                <c:pt idx="396">
                  <c:v>24.739305496</c:v>
                </c:pt>
                <c:pt idx="397">
                  <c:v>24.082967757999999</c:v>
                </c:pt>
                <c:pt idx="398">
                  <c:v>24.155895232999999</c:v>
                </c:pt>
                <c:pt idx="399">
                  <c:v>24.082967757999999</c:v>
                </c:pt>
                <c:pt idx="400">
                  <c:v>24.082967757999999</c:v>
                </c:pt>
                <c:pt idx="401">
                  <c:v>24.155895232999999</c:v>
                </c:pt>
                <c:pt idx="402">
                  <c:v>24.155895232999999</c:v>
                </c:pt>
                <c:pt idx="403">
                  <c:v>24.082967757999999</c:v>
                </c:pt>
                <c:pt idx="404">
                  <c:v>24.374673843</c:v>
                </c:pt>
                <c:pt idx="405">
                  <c:v>23.718338013</c:v>
                </c:pt>
                <c:pt idx="406">
                  <c:v>24.082967757999999</c:v>
                </c:pt>
                <c:pt idx="407">
                  <c:v>24.082967757999999</c:v>
                </c:pt>
                <c:pt idx="408">
                  <c:v>24.082967757999999</c:v>
                </c:pt>
                <c:pt idx="409">
                  <c:v>24.010042191</c:v>
                </c:pt>
                <c:pt idx="410">
                  <c:v>24.082967757999999</c:v>
                </c:pt>
                <c:pt idx="411">
                  <c:v>24.155895232999999</c:v>
                </c:pt>
                <c:pt idx="412">
                  <c:v>24.010042191</c:v>
                </c:pt>
                <c:pt idx="413">
                  <c:v>24.082967757999999</c:v>
                </c:pt>
                <c:pt idx="414">
                  <c:v>24.082967757999999</c:v>
                </c:pt>
                <c:pt idx="415">
                  <c:v>24.082967757999999</c:v>
                </c:pt>
                <c:pt idx="416">
                  <c:v>24.082967757999999</c:v>
                </c:pt>
                <c:pt idx="417">
                  <c:v>24.228820801000001</c:v>
                </c:pt>
                <c:pt idx="418">
                  <c:v>23.937116623000001</c:v>
                </c:pt>
                <c:pt idx="419">
                  <c:v>24.082967757999999</c:v>
                </c:pt>
                <c:pt idx="420">
                  <c:v>24.082967757999999</c:v>
                </c:pt>
                <c:pt idx="421">
                  <c:v>24.082967757999999</c:v>
                </c:pt>
                <c:pt idx="422">
                  <c:v>24.155895232999999</c:v>
                </c:pt>
                <c:pt idx="423">
                  <c:v>24.155895232999999</c:v>
                </c:pt>
                <c:pt idx="424">
                  <c:v>24.082967757999999</c:v>
                </c:pt>
                <c:pt idx="425">
                  <c:v>24.082967757999999</c:v>
                </c:pt>
                <c:pt idx="426">
                  <c:v>24.155895232999999</c:v>
                </c:pt>
                <c:pt idx="427">
                  <c:v>24.082967757999999</c:v>
                </c:pt>
                <c:pt idx="428">
                  <c:v>24.228820801000001</c:v>
                </c:pt>
                <c:pt idx="429">
                  <c:v>24.010042191</c:v>
                </c:pt>
                <c:pt idx="430">
                  <c:v>23.937116623000001</c:v>
                </c:pt>
                <c:pt idx="431">
                  <c:v>23.937116623000001</c:v>
                </c:pt>
                <c:pt idx="432">
                  <c:v>24.228820801000001</c:v>
                </c:pt>
                <c:pt idx="433">
                  <c:v>24.082967757999999</c:v>
                </c:pt>
                <c:pt idx="434">
                  <c:v>24.082967757999999</c:v>
                </c:pt>
                <c:pt idx="435">
                  <c:v>24.010042191</c:v>
                </c:pt>
                <c:pt idx="436">
                  <c:v>24.228820801000001</c:v>
                </c:pt>
                <c:pt idx="437">
                  <c:v>24.082967757999999</c:v>
                </c:pt>
                <c:pt idx="438">
                  <c:v>24.155895232999999</c:v>
                </c:pt>
                <c:pt idx="439">
                  <c:v>24.082967757999999</c:v>
                </c:pt>
                <c:pt idx="440">
                  <c:v>24.228820801000001</c:v>
                </c:pt>
                <c:pt idx="441">
                  <c:v>24.374673843</c:v>
                </c:pt>
                <c:pt idx="442">
                  <c:v>24.082967757999999</c:v>
                </c:pt>
                <c:pt idx="443">
                  <c:v>24.082967757999999</c:v>
                </c:pt>
                <c:pt idx="444">
                  <c:v>23.864189148000001</c:v>
                </c:pt>
                <c:pt idx="445">
                  <c:v>24.082967757999999</c:v>
                </c:pt>
                <c:pt idx="446">
                  <c:v>24.155895232999999</c:v>
                </c:pt>
                <c:pt idx="447">
                  <c:v>24.082967757999999</c:v>
                </c:pt>
                <c:pt idx="448">
                  <c:v>24.155895232999999</c:v>
                </c:pt>
                <c:pt idx="449">
                  <c:v>24.082967757999999</c:v>
                </c:pt>
                <c:pt idx="450">
                  <c:v>24.082967757999999</c:v>
                </c:pt>
                <c:pt idx="451">
                  <c:v>23.937116623000001</c:v>
                </c:pt>
                <c:pt idx="452">
                  <c:v>24.082967757999999</c:v>
                </c:pt>
                <c:pt idx="453">
                  <c:v>24.082967757999999</c:v>
                </c:pt>
                <c:pt idx="454">
                  <c:v>24.082967757999999</c:v>
                </c:pt>
                <c:pt idx="455">
                  <c:v>24.447599410999999</c:v>
                </c:pt>
                <c:pt idx="456">
                  <c:v>24.155895232999999</c:v>
                </c:pt>
                <c:pt idx="457">
                  <c:v>24.082967757999999</c:v>
                </c:pt>
                <c:pt idx="458">
                  <c:v>24.082967757999999</c:v>
                </c:pt>
                <c:pt idx="459">
                  <c:v>24.155895232999999</c:v>
                </c:pt>
                <c:pt idx="460">
                  <c:v>24.228820801000001</c:v>
                </c:pt>
                <c:pt idx="461">
                  <c:v>24.155895232999999</c:v>
                </c:pt>
                <c:pt idx="462">
                  <c:v>24.155895232999999</c:v>
                </c:pt>
                <c:pt idx="463">
                  <c:v>24.082967757999999</c:v>
                </c:pt>
                <c:pt idx="464">
                  <c:v>24.447599410999999</c:v>
                </c:pt>
                <c:pt idx="465">
                  <c:v>24.812231063999999</c:v>
                </c:pt>
                <c:pt idx="466">
                  <c:v>24.301746368</c:v>
                </c:pt>
                <c:pt idx="467">
                  <c:v>24.010042191</c:v>
                </c:pt>
                <c:pt idx="468">
                  <c:v>24.082967757999999</c:v>
                </c:pt>
                <c:pt idx="469">
                  <c:v>24.010042191</c:v>
                </c:pt>
                <c:pt idx="470">
                  <c:v>24.082967757999999</c:v>
                </c:pt>
                <c:pt idx="471">
                  <c:v>24.228820801000001</c:v>
                </c:pt>
                <c:pt idx="472">
                  <c:v>24.082967757999999</c:v>
                </c:pt>
                <c:pt idx="473">
                  <c:v>24.082967757999999</c:v>
                </c:pt>
                <c:pt idx="474">
                  <c:v>24.010042191</c:v>
                </c:pt>
                <c:pt idx="475">
                  <c:v>24.082967757999999</c:v>
                </c:pt>
                <c:pt idx="476">
                  <c:v>24.228820801000001</c:v>
                </c:pt>
                <c:pt idx="477">
                  <c:v>24.228820801000001</c:v>
                </c:pt>
                <c:pt idx="478">
                  <c:v>23.937116623000001</c:v>
                </c:pt>
                <c:pt idx="479">
                  <c:v>24.010042191</c:v>
                </c:pt>
                <c:pt idx="480">
                  <c:v>24.082967757999999</c:v>
                </c:pt>
                <c:pt idx="481">
                  <c:v>23.864189148000001</c:v>
                </c:pt>
                <c:pt idx="482">
                  <c:v>24.593452454000001</c:v>
                </c:pt>
                <c:pt idx="483">
                  <c:v>24.520524979000001</c:v>
                </c:pt>
                <c:pt idx="484">
                  <c:v>24.155895232999999</c:v>
                </c:pt>
                <c:pt idx="485">
                  <c:v>24.082967757999999</c:v>
                </c:pt>
                <c:pt idx="486">
                  <c:v>23.937116623000001</c:v>
                </c:pt>
                <c:pt idx="487">
                  <c:v>24.082967757999999</c:v>
                </c:pt>
                <c:pt idx="488">
                  <c:v>24.082967757999999</c:v>
                </c:pt>
                <c:pt idx="489">
                  <c:v>24.155895232999999</c:v>
                </c:pt>
                <c:pt idx="490">
                  <c:v>23.645410538</c:v>
                </c:pt>
                <c:pt idx="491">
                  <c:v>24.082967757999999</c:v>
                </c:pt>
                <c:pt idx="492">
                  <c:v>24.082967757999999</c:v>
                </c:pt>
                <c:pt idx="493">
                  <c:v>24.155895232999999</c:v>
                </c:pt>
                <c:pt idx="494">
                  <c:v>24.155895232999999</c:v>
                </c:pt>
                <c:pt idx="495">
                  <c:v>24.082967757999999</c:v>
                </c:pt>
                <c:pt idx="496">
                  <c:v>24.082967757999999</c:v>
                </c:pt>
                <c:pt idx="497">
                  <c:v>24.155895232999999</c:v>
                </c:pt>
                <c:pt idx="498">
                  <c:v>24.228820801000001</c:v>
                </c:pt>
                <c:pt idx="499">
                  <c:v>24.228820801000001</c:v>
                </c:pt>
                <c:pt idx="500">
                  <c:v>24.155895232999999</c:v>
                </c:pt>
                <c:pt idx="501">
                  <c:v>24.155895232999999</c:v>
                </c:pt>
                <c:pt idx="502">
                  <c:v>24.301746368</c:v>
                </c:pt>
                <c:pt idx="503">
                  <c:v>24.301746368</c:v>
                </c:pt>
                <c:pt idx="504">
                  <c:v>25.031009674</c:v>
                </c:pt>
                <c:pt idx="505">
                  <c:v>24.228820801000001</c:v>
                </c:pt>
                <c:pt idx="506">
                  <c:v>25.249788284000001</c:v>
                </c:pt>
                <c:pt idx="507">
                  <c:v>24.374673843</c:v>
                </c:pt>
                <c:pt idx="508">
                  <c:v>24.228820801000001</c:v>
                </c:pt>
                <c:pt idx="509">
                  <c:v>24.374673843</c:v>
                </c:pt>
                <c:pt idx="510">
                  <c:v>24.374673843</c:v>
                </c:pt>
                <c:pt idx="511">
                  <c:v>24.301746368</c:v>
                </c:pt>
                <c:pt idx="512">
                  <c:v>24.520524979000001</c:v>
                </c:pt>
                <c:pt idx="513">
                  <c:v>24.228820801000001</c:v>
                </c:pt>
                <c:pt idx="514">
                  <c:v>24.374673843</c:v>
                </c:pt>
                <c:pt idx="515">
                  <c:v>24.228820801000001</c:v>
                </c:pt>
                <c:pt idx="516">
                  <c:v>24.228820801000001</c:v>
                </c:pt>
                <c:pt idx="517">
                  <c:v>24.155895232999999</c:v>
                </c:pt>
                <c:pt idx="518">
                  <c:v>24.228820801000001</c:v>
                </c:pt>
                <c:pt idx="519">
                  <c:v>24.228820801000001</c:v>
                </c:pt>
                <c:pt idx="520">
                  <c:v>24.155895232999999</c:v>
                </c:pt>
                <c:pt idx="521">
                  <c:v>24.155895232999999</c:v>
                </c:pt>
                <c:pt idx="522">
                  <c:v>24.155895232999999</c:v>
                </c:pt>
                <c:pt idx="523">
                  <c:v>24.374673843</c:v>
                </c:pt>
                <c:pt idx="524">
                  <c:v>24.155895232999999</c:v>
                </c:pt>
                <c:pt idx="525">
                  <c:v>24.447599410999999</c:v>
                </c:pt>
                <c:pt idx="526">
                  <c:v>24.228820801000001</c:v>
                </c:pt>
                <c:pt idx="527">
                  <c:v>24.228820801000001</c:v>
                </c:pt>
                <c:pt idx="528">
                  <c:v>24.520524979000001</c:v>
                </c:pt>
                <c:pt idx="529">
                  <c:v>23.572484970000001</c:v>
                </c:pt>
                <c:pt idx="530">
                  <c:v>24.082967757999999</c:v>
                </c:pt>
                <c:pt idx="531">
                  <c:v>24.155895232999999</c:v>
                </c:pt>
                <c:pt idx="532">
                  <c:v>24.155895232999999</c:v>
                </c:pt>
                <c:pt idx="533">
                  <c:v>24.082967757999999</c:v>
                </c:pt>
                <c:pt idx="534">
                  <c:v>24.228820801000001</c:v>
                </c:pt>
                <c:pt idx="535">
                  <c:v>24.082967757999999</c:v>
                </c:pt>
                <c:pt idx="536">
                  <c:v>24.082967757999999</c:v>
                </c:pt>
                <c:pt idx="537">
                  <c:v>24.301746368</c:v>
                </c:pt>
                <c:pt idx="538">
                  <c:v>23.718338013</c:v>
                </c:pt>
                <c:pt idx="539">
                  <c:v>24.228820801000001</c:v>
                </c:pt>
                <c:pt idx="540">
                  <c:v>24.082967757999999</c:v>
                </c:pt>
                <c:pt idx="541">
                  <c:v>24.228820801000001</c:v>
                </c:pt>
                <c:pt idx="542">
                  <c:v>24.447599410999999</c:v>
                </c:pt>
                <c:pt idx="543">
                  <c:v>24.228820801000001</c:v>
                </c:pt>
                <c:pt idx="544">
                  <c:v>24.593452454000001</c:v>
                </c:pt>
                <c:pt idx="545">
                  <c:v>24.155895232999999</c:v>
                </c:pt>
                <c:pt idx="546">
                  <c:v>24.301746368</c:v>
                </c:pt>
                <c:pt idx="547">
                  <c:v>24.082967757999999</c:v>
                </c:pt>
                <c:pt idx="548">
                  <c:v>24.155895232999999</c:v>
                </c:pt>
                <c:pt idx="549">
                  <c:v>24.155895232999999</c:v>
                </c:pt>
                <c:pt idx="550">
                  <c:v>24.301746368</c:v>
                </c:pt>
                <c:pt idx="551">
                  <c:v>24.228820801000001</c:v>
                </c:pt>
                <c:pt idx="552">
                  <c:v>24.228820801000001</c:v>
                </c:pt>
                <c:pt idx="553">
                  <c:v>24.155895232999999</c:v>
                </c:pt>
                <c:pt idx="554">
                  <c:v>24.155895232999999</c:v>
                </c:pt>
                <c:pt idx="555">
                  <c:v>24.228820801000001</c:v>
                </c:pt>
                <c:pt idx="556">
                  <c:v>24.228820801000001</c:v>
                </c:pt>
                <c:pt idx="557">
                  <c:v>24.301746368</c:v>
                </c:pt>
                <c:pt idx="558">
                  <c:v>24.301746368</c:v>
                </c:pt>
                <c:pt idx="559">
                  <c:v>23.718338013</c:v>
                </c:pt>
                <c:pt idx="560">
                  <c:v>24.228820801000001</c:v>
                </c:pt>
                <c:pt idx="561">
                  <c:v>24.228820801000001</c:v>
                </c:pt>
                <c:pt idx="562">
                  <c:v>24.228820801000001</c:v>
                </c:pt>
                <c:pt idx="563">
                  <c:v>24.155895232999999</c:v>
                </c:pt>
                <c:pt idx="564">
                  <c:v>24.010042191</c:v>
                </c:pt>
                <c:pt idx="565">
                  <c:v>24.228820801000001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0-42C8-9899-6EEEFC00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5968"/>
        <c:axId val="1043334304"/>
      </c:scatterChart>
      <c:valAx>
        <c:axId val="1043335968"/>
        <c:scaling>
          <c:orientation val="minMax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334304"/>
        <c:crosses val="autoZero"/>
        <c:crossBetween val="midCat"/>
      </c:valAx>
      <c:valAx>
        <c:axId val="10433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pt-PT" sz="1400">
                    <a:latin typeface="Calibri" panose="020F0502020204030204" pitchFamily="34" charset="0"/>
                    <a:cs typeface="Calibri" panose="020F0502020204030204" pitchFamily="34" charset="0"/>
                  </a:rPr>
                  <a:t> /ºC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00572644435042"/>
          <c:y val="0.11432074777533159"/>
          <c:w val="0.16558720242644112"/>
          <c:h val="0.118435035470164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Gráfico de resíduos - ajuste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Folha1!$B$126:$B$567</c:f>
              <c:numCache>
                <c:formatCode>0.00</c:formatCode>
                <c:ptCount val="442"/>
                <c:pt idx="0">
                  <c:v>1239.99996186</c:v>
                </c:pt>
                <c:pt idx="1">
                  <c:v>1249.99992372</c:v>
                </c:pt>
                <c:pt idx="2">
                  <c:v>1260</c:v>
                </c:pt>
                <c:pt idx="3">
                  <c:v>1269.99996186</c:v>
                </c:pt>
                <c:pt idx="4">
                  <c:v>1279.99992372</c:v>
                </c:pt>
                <c:pt idx="5">
                  <c:v>1290</c:v>
                </c:pt>
                <c:pt idx="6">
                  <c:v>1299.99996186</c:v>
                </c:pt>
                <c:pt idx="7">
                  <c:v>1309.99992372</c:v>
                </c:pt>
                <c:pt idx="8">
                  <c:v>1320</c:v>
                </c:pt>
                <c:pt idx="9">
                  <c:v>1329.99996186</c:v>
                </c:pt>
                <c:pt idx="10">
                  <c:v>1339.99992372</c:v>
                </c:pt>
                <c:pt idx="11">
                  <c:v>1350</c:v>
                </c:pt>
                <c:pt idx="12">
                  <c:v>1359.99996186</c:v>
                </c:pt>
                <c:pt idx="13">
                  <c:v>1369.99992372</c:v>
                </c:pt>
                <c:pt idx="14">
                  <c:v>1380</c:v>
                </c:pt>
                <c:pt idx="15">
                  <c:v>1389.99996186</c:v>
                </c:pt>
                <c:pt idx="16">
                  <c:v>1399.99992372</c:v>
                </c:pt>
                <c:pt idx="17">
                  <c:v>1410</c:v>
                </c:pt>
                <c:pt idx="18">
                  <c:v>1419.99996186</c:v>
                </c:pt>
                <c:pt idx="19">
                  <c:v>1429.99992372</c:v>
                </c:pt>
                <c:pt idx="20">
                  <c:v>1440</c:v>
                </c:pt>
                <c:pt idx="21">
                  <c:v>1449.99996186</c:v>
                </c:pt>
                <c:pt idx="22">
                  <c:v>1459.99992372</c:v>
                </c:pt>
                <c:pt idx="23">
                  <c:v>1470</c:v>
                </c:pt>
                <c:pt idx="24">
                  <c:v>1479.99996186</c:v>
                </c:pt>
                <c:pt idx="25">
                  <c:v>1489.99992372</c:v>
                </c:pt>
                <c:pt idx="26">
                  <c:v>1500</c:v>
                </c:pt>
                <c:pt idx="27">
                  <c:v>1509.99996186</c:v>
                </c:pt>
                <c:pt idx="28">
                  <c:v>1519.99992372</c:v>
                </c:pt>
                <c:pt idx="29">
                  <c:v>1530</c:v>
                </c:pt>
                <c:pt idx="30">
                  <c:v>1539.99996186</c:v>
                </c:pt>
                <c:pt idx="31">
                  <c:v>1549.99992372</c:v>
                </c:pt>
                <c:pt idx="32">
                  <c:v>1560</c:v>
                </c:pt>
                <c:pt idx="33">
                  <c:v>1569.99996186</c:v>
                </c:pt>
                <c:pt idx="34">
                  <c:v>1579.99992372</c:v>
                </c:pt>
                <c:pt idx="35">
                  <c:v>1590</c:v>
                </c:pt>
                <c:pt idx="36">
                  <c:v>1599.99996186</c:v>
                </c:pt>
                <c:pt idx="37">
                  <c:v>1609.99992372</c:v>
                </c:pt>
                <c:pt idx="38">
                  <c:v>1620</c:v>
                </c:pt>
                <c:pt idx="39">
                  <c:v>1629.99996186</c:v>
                </c:pt>
                <c:pt idx="40">
                  <c:v>1639.99992372</c:v>
                </c:pt>
                <c:pt idx="41">
                  <c:v>1650</c:v>
                </c:pt>
                <c:pt idx="42">
                  <c:v>1659.99996186</c:v>
                </c:pt>
                <c:pt idx="43">
                  <c:v>1669.99992372</c:v>
                </c:pt>
                <c:pt idx="44">
                  <c:v>1680</c:v>
                </c:pt>
                <c:pt idx="45">
                  <c:v>1689.99996186</c:v>
                </c:pt>
                <c:pt idx="46">
                  <c:v>1699.99992372</c:v>
                </c:pt>
                <c:pt idx="47">
                  <c:v>1710</c:v>
                </c:pt>
                <c:pt idx="48">
                  <c:v>1719.99996186</c:v>
                </c:pt>
                <c:pt idx="49">
                  <c:v>1729.99992372</c:v>
                </c:pt>
                <c:pt idx="50">
                  <c:v>1740</c:v>
                </c:pt>
                <c:pt idx="51">
                  <c:v>1749.99996186</c:v>
                </c:pt>
                <c:pt idx="52">
                  <c:v>1759.99992372</c:v>
                </c:pt>
                <c:pt idx="53">
                  <c:v>1770</c:v>
                </c:pt>
                <c:pt idx="54">
                  <c:v>1779.99996186</c:v>
                </c:pt>
                <c:pt idx="55">
                  <c:v>1789.99992372</c:v>
                </c:pt>
                <c:pt idx="56">
                  <c:v>1800</c:v>
                </c:pt>
                <c:pt idx="57">
                  <c:v>1809.99996186</c:v>
                </c:pt>
                <c:pt idx="58">
                  <c:v>1819.99992372</c:v>
                </c:pt>
                <c:pt idx="59">
                  <c:v>1830</c:v>
                </c:pt>
                <c:pt idx="60">
                  <c:v>1839.99996186</c:v>
                </c:pt>
                <c:pt idx="61">
                  <c:v>1849.99992372</c:v>
                </c:pt>
                <c:pt idx="62">
                  <c:v>1860</c:v>
                </c:pt>
                <c:pt idx="63">
                  <c:v>1869.99996186</c:v>
                </c:pt>
                <c:pt idx="64">
                  <c:v>1879.99992372</c:v>
                </c:pt>
                <c:pt idx="65">
                  <c:v>1890</c:v>
                </c:pt>
                <c:pt idx="66">
                  <c:v>1899.99996186</c:v>
                </c:pt>
                <c:pt idx="67">
                  <c:v>1909.99992372</c:v>
                </c:pt>
                <c:pt idx="68">
                  <c:v>1919.99988558</c:v>
                </c:pt>
                <c:pt idx="69">
                  <c:v>1929.9998474399999</c:v>
                </c:pt>
                <c:pt idx="70">
                  <c:v>1939.9999237199997</c:v>
                </c:pt>
                <c:pt idx="71">
                  <c:v>1949.9997711000001</c:v>
                </c:pt>
                <c:pt idx="72">
                  <c:v>1959.9998474399999</c:v>
                </c:pt>
                <c:pt idx="73">
                  <c:v>1969.9999237199997</c:v>
                </c:pt>
                <c:pt idx="74">
                  <c:v>1979.9997711000001</c:v>
                </c:pt>
                <c:pt idx="75">
                  <c:v>1989.9998474399999</c:v>
                </c:pt>
                <c:pt idx="76">
                  <c:v>1999.9999237199997</c:v>
                </c:pt>
                <c:pt idx="77">
                  <c:v>2009.9997711000001</c:v>
                </c:pt>
                <c:pt idx="78">
                  <c:v>2019.9998474399999</c:v>
                </c:pt>
                <c:pt idx="79">
                  <c:v>2029.9999237199997</c:v>
                </c:pt>
                <c:pt idx="80">
                  <c:v>2039.9997711000001</c:v>
                </c:pt>
                <c:pt idx="81">
                  <c:v>2049.9998474399999</c:v>
                </c:pt>
                <c:pt idx="82">
                  <c:v>2059.99992372</c:v>
                </c:pt>
                <c:pt idx="83">
                  <c:v>2069.9997711000001</c:v>
                </c:pt>
                <c:pt idx="84">
                  <c:v>2079.9998474399999</c:v>
                </c:pt>
                <c:pt idx="85">
                  <c:v>2089.99992372</c:v>
                </c:pt>
                <c:pt idx="86">
                  <c:v>2099.9997711000001</c:v>
                </c:pt>
                <c:pt idx="87">
                  <c:v>2109.9998474399999</c:v>
                </c:pt>
                <c:pt idx="88">
                  <c:v>2119.99992372</c:v>
                </c:pt>
                <c:pt idx="89">
                  <c:v>2129.9997711000001</c:v>
                </c:pt>
                <c:pt idx="90">
                  <c:v>2139.9998474399999</c:v>
                </c:pt>
                <c:pt idx="91">
                  <c:v>2149.99992372</c:v>
                </c:pt>
                <c:pt idx="92">
                  <c:v>2159.9997711000001</c:v>
                </c:pt>
                <c:pt idx="93">
                  <c:v>2169.9998474399999</c:v>
                </c:pt>
                <c:pt idx="94">
                  <c:v>2179.99992372</c:v>
                </c:pt>
                <c:pt idx="95">
                  <c:v>2189.9997711000001</c:v>
                </c:pt>
                <c:pt idx="96">
                  <c:v>2199.9998474399999</c:v>
                </c:pt>
                <c:pt idx="97">
                  <c:v>2209.99992372</c:v>
                </c:pt>
                <c:pt idx="98">
                  <c:v>2219.9997711000001</c:v>
                </c:pt>
                <c:pt idx="99">
                  <c:v>2229.9998474399999</c:v>
                </c:pt>
                <c:pt idx="100">
                  <c:v>2239.99992372</c:v>
                </c:pt>
                <c:pt idx="101">
                  <c:v>2249.9997711000001</c:v>
                </c:pt>
                <c:pt idx="102">
                  <c:v>2259.9998474399999</c:v>
                </c:pt>
                <c:pt idx="103">
                  <c:v>2269.99992372</c:v>
                </c:pt>
                <c:pt idx="104">
                  <c:v>2279.9997711000001</c:v>
                </c:pt>
                <c:pt idx="105">
                  <c:v>2289.9998474399999</c:v>
                </c:pt>
                <c:pt idx="106">
                  <c:v>2299.99992372</c:v>
                </c:pt>
                <c:pt idx="107">
                  <c:v>2309.9997711000001</c:v>
                </c:pt>
                <c:pt idx="108">
                  <c:v>2319.9998474399999</c:v>
                </c:pt>
                <c:pt idx="109">
                  <c:v>2329.99992372</c:v>
                </c:pt>
                <c:pt idx="110">
                  <c:v>2339.9997711000001</c:v>
                </c:pt>
                <c:pt idx="111">
                  <c:v>2349.9998474399999</c:v>
                </c:pt>
                <c:pt idx="112">
                  <c:v>2359.99992372</c:v>
                </c:pt>
                <c:pt idx="113">
                  <c:v>2369.9997711000001</c:v>
                </c:pt>
                <c:pt idx="114">
                  <c:v>2379.9998474399999</c:v>
                </c:pt>
                <c:pt idx="115">
                  <c:v>2389.99992372</c:v>
                </c:pt>
                <c:pt idx="116">
                  <c:v>2399.9997711000001</c:v>
                </c:pt>
                <c:pt idx="117">
                  <c:v>2409.9998474399999</c:v>
                </c:pt>
                <c:pt idx="118">
                  <c:v>2419.99992372</c:v>
                </c:pt>
                <c:pt idx="119">
                  <c:v>2429.9997711000001</c:v>
                </c:pt>
                <c:pt idx="120">
                  <c:v>2439.9998474399999</c:v>
                </c:pt>
                <c:pt idx="121">
                  <c:v>2449.99992372</c:v>
                </c:pt>
                <c:pt idx="122">
                  <c:v>2459.9997711000001</c:v>
                </c:pt>
                <c:pt idx="123">
                  <c:v>2469.9998474399999</c:v>
                </c:pt>
                <c:pt idx="124">
                  <c:v>2479.99992372</c:v>
                </c:pt>
                <c:pt idx="125">
                  <c:v>2490</c:v>
                </c:pt>
                <c:pt idx="126">
                  <c:v>2499.9998474399999</c:v>
                </c:pt>
                <c:pt idx="127">
                  <c:v>2509.99992372</c:v>
                </c:pt>
                <c:pt idx="128">
                  <c:v>2520</c:v>
                </c:pt>
                <c:pt idx="129">
                  <c:v>2529.9998474399999</c:v>
                </c:pt>
                <c:pt idx="130">
                  <c:v>2539.99992372</c:v>
                </c:pt>
                <c:pt idx="131">
                  <c:v>2550</c:v>
                </c:pt>
                <c:pt idx="132">
                  <c:v>2559.9998474399999</c:v>
                </c:pt>
                <c:pt idx="133">
                  <c:v>2569.99992372</c:v>
                </c:pt>
                <c:pt idx="134">
                  <c:v>2580</c:v>
                </c:pt>
                <c:pt idx="135">
                  <c:v>2589.9998474399999</c:v>
                </c:pt>
                <c:pt idx="136">
                  <c:v>2599.99992372</c:v>
                </c:pt>
                <c:pt idx="137">
                  <c:v>2610</c:v>
                </c:pt>
                <c:pt idx="138">
                  <c:v>2619.9998474399999</c:v>
                </c:pt>
                <c:pt idx="139">
                  <c:v>2629.99992372</c:v>
                </c:pt>
                <c:pt idx="140">
                  <c:v>2640</c:v>
                </c:pt>
                <c:pt idx="141">
                  <c:v>2649.9998474399999</c:v>
                </c:pt>
                <c:pt idx="142">
                  <c:v>2659.99992372</c:v>
                </c:pt>
                <c:pt idx="143">
                  <c:v>2670</c:v>
                </c:pt>
                <c:pt idx="144">
                  <c:v>2679.9998474399999</c:v>
                </c:pt>
                <c:pt idx="145">
                  <c:v>2689.99992372</c:v>
                </c:pt>
                <c:pt idx="146">
                  <c:v>2700</c:v>
                </c:pt>
                <c:pt idx="147">
                  <c:v>2709.9998474399999</c:v>
                </c:pt>
                <c:pt idx="148">
                  <c:v>2719.99992372</c:v>
                </c:pt>
                <c:pt idx="149">
                  <c:v>2730</c:v>
                </c:pt>
                <c:pt idx="150">
                  <c:v>2739.9998474399999</c:v>
                </c:pt>
                <c:pt idx="151">
                  <c:v>2749.99992372</c:v>
                </c:pt>
                <c:pt idx="152">
                  <c:v>2760</c:v>
                </c:pt>
                <c:pt idx="153">
                  <c:v>2769.9998474399999</c:v>
                </c:pt>
                <c:pt idx="154">
                  <c:v>2779.99992372</c:v>
                </c:pt>
                <c:pt idx="155">
                  <c:v>2790</c:v>
                </c:pt>
                <c:pt idx="156">
                  <c:v>2799.9998474399999</c:v>
                </c:pt>
                <c:pt idx="157">
                  <c:v>2809.99992372</c:v>
                </c:pt>
                <c:pt idx="158">
                  <c:v>2820</c:v>
                </c:pt>
                <c:pt idx="159">
                  <c:v>2829.9998474399999</c:v>
                </c:pt>
                <c:pt idx="160">
                  <c:v>2839.99992372</c:v>
                </c:pt>
                <c:pt idx="161">
                  <c:v>2850</c:v>
                </c:pt>
                <c:pt idx="162">
                  <c:v>2859.9998474399999</c:v>
                </c:pt>
                <c:pt idx="163">
                  <c:v>2869.99992372</c:v>
                </c:pt>
                <c:pt idx="164">
                  <c:v>2880</c:v>
                </c:pt>
                <c:pt idx="165">
                  <c:v>2889.9998474399999</c:v>
                </c:pt>
                <c:pt idx="166">
                  <c:v>2899.99992372</c:v>
                </c:pt>
                <c:pt idx="167">
                  <c:v>2910</c:v>
                </c:pt>
                <c:pt idx="168">
                  <c:v>2919.9998474399999</c:v>
                </c:pt>
                <c:pt idx="169">
                  <c:v>2929.99992372</c:v>
                </c:pt>
                <c:pt idx="170">
                  <c:v>2940</c:v>
                </c:pt>
                <c:pt idx="171">
                  <c:v>2949.9998474399999</c:v>
                </c:pt>
                <c:pt idx="172">
                  <c:v>2959.99992372</c:v>
                </c:pt>
                <c:pt idx="173">
                  <c:v>2970</c:v>
                </c:pt>
                <c:pt idx="174">
                  <c:v>2979.9998474399999</c:v>
                </c:pt>
                <c:pt idx="175">
                  <c:v>2989.99992372</c:v>
                </c:pt>
                <c:pt idx="176">
                  <c:v>3000</c:v>
                </c:pt>
                <c:pt idx="177">
                  <c:v>3009.9998474399999</c:v>
                </c:pt>
                <c:pt idx="178">
                  <c:v>3019.99992372</c:v>
                </c:pt>
                <c:pt idx="179">
                  <c:v>3030</c:v>
                </c:pt>
                <c:pt idx="180">
                  <c:v>3039.9998474399999</c:v>
                </c:pt>
                <c:pt idx="181">
                  <c:v>3049.99992372</c:v>
                </c:pt>
                <c:pt idx="182">
                  <c:v>3060</c:v>
                </c:pt>
                <c:pt idx="183">
                  <c:v>3069.9998474399999</c:v>
                </c:pt>
                <c:pt idx="184">
                  <c:v>3079.99992372</c:v>
                </c:pt>
                <c:pt idx="185">
                  <c:v>3090</c:v>
                </c:pt>
                <c:pt idx="186">
                  <c:v>3099.9998474399999</c:v>
                </c:pt>
                <c:pt idx="187">
                  <c:v>3109.99992372</c:v>
                </c:pt>
                <c:pt idx="188">
                  <c:v>3120</c:v>
                </c:pt>
                <c:pt idx="189">
                  <c:v>3129.9998474399999</c:v>
                </c:pt>
                <c:pt idx="190">
                  <c:v>3139.99992372</c:v>
                </c:pt>
                <c:pt idx="191">
                  <c:v>3150</c:v>
                </c:pt>
                <c:pt idx="192">
                  <c:v>3159.9998474399999</c:v>
                </c:pt>
                <c:pt idx="193">
                  <c:v>3169.99992372</c:v>
                </c:pt>
                <c:pt idx="194">
                  <c:v>3180</c:v>
                </c:pt>
                <c:pt idx="195">
                  <c:v>3189.9998474399999</c:v>
                </c:pt>
                <c:pt idx="196">
                  <c:v>3199.99992372</c:v>
                </c:pt>
                <c:pt idx="197">
                  <c:v>3210</c:v>
                </c:pt>
                <c:pt idx="198">
                  <c:v>3219.9998474399999</c:v>
                </c:pt>
                <c:pt idx="199">
                  <c:v>3229.99992372</c:v>
                </c:pt>
                <c:pt idx="200">
                  <c:v>3240</c:v>
                </c:pt>
                <c:pt idx="201">
                  <c:v>3249.9998474399999</c:v>
                </c:pt>
                <c:pt idx="202">
                  <c:v>3259.99992372</c:v>
                </c:pt>
                <c:pt idx="203">
                  <c:v>3270</c:v>
                </c:pt>
                <c:pt idx="204">
                  <c:v>3279.9998474399999</c:v>
                </c:pt>
                <c:pt idx="205">
                  <c:v>3289.99992372</c:v>
                </c:pt>
                <c:pt idx="206">
                  <c:v>3300</c:v>
                </c:pt>
                <c:pt idx="207">
                  <c:v>3309.9998474399999</c:v>
                </c:pt>
                <c:pt idx="208">
                  <c:v>3319.99992372</c:v>
                </c:pt>
                <c:pt idx="209">
                  <c:v>3330</c:v>
                </c:pt>
                <c:pt idx="210">
                  <c:v>3339.9998474399999</c:v>
                </c:pt>
                <c:pt idx="211">
                  <c:v>3349.99992372</c:v>
                </c:pt>
                <c:pt idx="212">
                  <c:v>3360</c:v>
                </c:pt>
                <c:pt idx="213">
                  <c:v>3369.9998474399999</c:v>
                </c:pt>
                <c:pt idx="214">
                  <c:v>3379.99992372</c:v>
                </c:pt>
                <c:pt idx="215">
                  <c:v>3390</c:v>
                </c:pt>
                <c:pt idx="216">
                  <c:v>3399.9998474399999</c:v>
                </c:pt>
                <c:pt idx="217">
                  <c:v>3409.99992372</c:v>
                </c:pt>
                <c:pt idx="218">
                  <c:v>3420</c:v>
                </c:pt>
                <c:pt idx="219">
                  <c:v>3429.9998474399999</c:v>
                </c:pt>
                <c:pt idx="220">
                  <c:v>3439.99992372</c:v>
                </c:pt>
                <c:pt idx="221">
                  <c:v>3450</c:v>
                </c:pt>
                <c:pt idx="222">
                  <c:v>3459.9998474399999</c:v>
                </c:pt>
                <c:pt idx="223">
                  <c:v>3469.99992372</c:v>
                </c:pt>
                <c:pt idx="224">
                  <c:v>3480</c:v>
                </c:pt>
                <c:pt idx="225">
                  <c:v>3489.9998474399999</c:v>
                </c:pt>
                <c:pt idx="226">
                  <c:v>3499.99992372</c:v>
                </c:pt>
                <c:pt idx="227">
                  <c:v>3510</c:v>
                </c:pt>
                <c:pt idx="228">
                  <c:v>3519.9998474399999</c:v>
                </c:pt>
                <c:pt idx="229">
                  <c:v>3529.99992372</c:v>
                </c:pt>
                <c:pt idx="230">
                  <c:v>3540</c:v>
                </c:pt>
                <c:pt idx="231">
                  <c:v>3549.9998474399999</c:v>
                </c:pt>
                <c:pt idx="232">
                  <c:v>3559.99992372</c:v>
                </c:pt>
                <c:pt idx="233">
                  <c:v>3570</c:v>
                </c:pt>
                <c:pt idx="234">
                  <c:v>3579.9998474399999</c:v>
                </c:pt>
                <c:pt idx="235">
                  <c:v>3589.99992372</c:v>
                </c:pt>
                <c:pt idx="236">
                  <c:v>3600</c:v>
                </c:pt>
                <c:pt idx="237">
                  <c:v>3609.9998474399999</c:v>
                </c:pt>
                <c:pt idx="238">
                  <c:v>3619.99992372</c:v>
                </c:pt>
                <c:pt idx="239">
                  <c:v>3630</c:v>
                </c:pt>
                <c:pt idx="240">
                  <c:v>3639.9998474399999</c:v>
                </c:pt>
                <c:pt idx="241">
                  <c:v>3649.99992372</c:v>
                </c:pt>
                <c:pt idx="242">
                  <c:v>3660</c:v>
                </c:pt>
                <c:pt idx="243">
                  <c:v>3669.9998474399999</c:v>
                </c:pt>
                <c:pt idx="244">
                  <c:v>3679.99992372</c:v>
                </c:pt>
                <c:pt idx="245">
                  <c:v>3690</c:v>
                </c:pt>
                <c:pt idx="246">
                  <c:v>3699.9998474399999</c:v>
                </c:pt>
                <c:pt idx="247">
                  <c:v>3709.99992372</c:v>
                </c:pt>
                <c:pt idx="248">
                  <c:v>3720</c:v>
                </c:pt>
                <c:pt idx="249">
                  <c:v>3729.9998474399999</c:v>
                </c:pt>
                <c:pt idx="250">
                  <c:v>3739.99992372</c:v>
                </c:pt>
                <c:pt idx="251">
                  <c:v>3750</c:v>
                </c:pt>
                <c:pt idx="252">
                  <c:v>3759.9998474399999</c:v>
                </c:pt>
                <c:pt idx="253">
                  <c:v>3769.99992372</c:v>
                </c:pt>
                <c:pt idx="254">
                  <c:v>3780</c:v>
                </c:pt>
                <c:pt idx="255">
                  <c:v>3789.9998474399999</c:v>
                </c:pt>
                <c:pt idx="256">
                  <c:v>3799.99992372</c:v>
                </c:pt>
                <c:pt idx="257">
                  <c:v>3810</c:v>
                </c:pt>
                <c:pt idx="258">
                  <c:v>3819.9998474399999</c:v>
                </c:pt>
                <c:pt idx="259">
                  <c:v>3829.99992372</c:v>
                </c:pt>
                <c:pt idx="260">
                  <c:v>3839.9997711000001</c:v>
                </c:pt>
                <c:pt idx="261">
                  <c:v>3849.9998474399995</c:v>
                </c:pt>
                <c:pt idx="262">
                  <c:v>3859.9996948199996</c:v>
                </c:pt>
                <c:pt idx="263">
                  <c:v>3869.9995422600005</c:v>
                </c:pt>
                <c:pt idx="264">
                  <c:v>3879.9998474399995</c:v>
                </c:pt>
                <c:pt idx="265">
                  <c:v>3889.9996948199996</c:v>
                </c:pt>
                <c:pt idx="266">
                  <c:v>3899.9995422600005</c:v>
                </c:pt>
                <c:pt idx="267">
                  <c:v>3909.9998474399995</c:v>
                </c:pt>
                <c:pt idx="268">
                  <c:v>3919.9996948199996</c:v>
                </c:pt>
                <c:pt idx="269">
                  <c:v>3929.9995422600005</c:v>
                </c:pt>
                <c:pt idx="270">
                  <c:v>3939.9998474399995</c:v>
                </c:pt>
                <c:pt idx="271">
                  <c:v>3949.9996948199996</c:v>
                </c:pt>
                <c:pt idx="272">
                  <c:v>3959.9995422600005</c:v>
                </c:pt>
                <c:pt idx="273">
                  <c:v>3969.9998474399995</c:v>
                </c:pt>
                <c:pt idx="274">
                  <c:v>3979.9996948199996</c:v>
                </c:pt>
                <c:pt idx="275">
                  <c:v>3989.9995422600005</c:v>
                </c:pt>
                <c:pt idx="276">
                  <c:v>3999.9998474399995</c:v>
                </c:pt>
                <c:pt idx="277">
                  <c:v>4009.9996948199996</c:v>
                </c:pt>
                <c:pt idx="278">
                  <c:v>4019.9995422600005</c:v>
                </c:pt>
                <c:pt idx="279">
                  <c:v>4029.9998474399995</c:v>
                </c:pt>
                <c:pt idx="280">
                  <c:v>4039.9996948199996</c:v>
                </c:pt>
                <c:pt idx="281">
                  <c:v>4049.9995422600005</c:v>
                </c:pt>
                <c:pt idx="282">
                  <c:v>4059.9998474399995</c:v>
                </c:pt>
                <c:pt idx="283">
                  <c:v>4069.9996948199996</c:v>
                </c:pt>
                <c:pt idx="284">
                  <c:v>4079.9995422600005</c:v>
                </c:pt>
                <c:pt idx="285">
                  <c:v>4089.9998474399995</c:v>
                </c:pt>
                <c:pt idx="286">
                  <c:v>4099.9996948199996</c:v>
                </c:pt>
                <c:pt idx="287">
                  <c:v>4109.9995422600005</c:v>
                </c:pt>
                <c:pt idx="288">
                  <c:v>4119.9998474399999</c:v>
                </c:pt>
                <c:pt idx="289">
                  <c:v>4129.9996948199996</c:v>
                </c:pt>
                <c:pt idx="290">
                  <c:v>4139.9995422600005</c:v>
                </c:pt>
                <c:pt idx="291">
                  <c:v>4149.9998474399999</c:v>
                </c:pt>
                <c:pt idx="292">
                  <c:v>4159.9996948199996</c:v>
                </c:pt>
                <c:pt idx="293">
                  <c:v>4169.9995422600005</c:v>
                </c:pt>
                <c:pt idx="294">
                  <c:v>4179.9998474399999</c:v>
                </c:pt>
                <c:pt idx="295">
                  <c:v>4189.9996948199996</c:v>
                </c:pt>
                <c:pt idx="296">
                  <c:v>4199.9995422600005</c:v>
                </c:pt>
                <c:pt idx="297">
                  <c:v>4209.9998474399999</c:v>
                </c:pt>
                <c:pt idx="298">
                  <c:v>4219.9996948199996</c:v>
                </c:pt>
                <c:pt idx="299">
                  <c:v>4229.9995422600005</c:v>
                </c:pt>
                <c:pt idx="300">
                  <c:v>4239.9998474399999</c:v>
                </c:pt>
                <c:pt idx="301">
                  <c:v>4249.9996948199996</c:v>
                </c:pt>
                <c:pt idx="302">
                  <c:v>4259.9995422600005</c:v>
                </c:pt>
                <c:pt idx="303">
                  <c:v>4269.9998474399999</c:v>
                </c:pt>
                <c:pt idx="304">
                  <c:v>4279.9996948199996</c:v>
                </c:pt>
                <c:pt idx="305">
                  <c:v>4289.9995422600005</c:v>
                </c:pt>
                <c:pt idx="306">
                  <c:v>4299.9998474399999</c:v>
                </c:pt>
                <c:pt idx="307">
                  <c:v>4309.9996948199996</c:v>
                </c:pt>
                <c:pt idx="308">
                  <c:v>4319.9995422600005</c:v>
                </c:pt>
                <c:pt idx="309">
                  <c:v>4329.9998474399999</c:v>
                </c:pt>
                <c:pt idx="310">
                  <c:v>4339.9996948199996</c:v>
                </c:pt>
                <c:pt idx="311">
                  <c:v>4349.9995422600005</c:v>
                </c:pt>
                <c:pt idx="312">
                  <c:v>4359.9998474399999</c:v>
                </c:pt>
                <c:pt idx="313">
                  <c:v>4369.9996948199996</c:v>
                </c:pt>
                <c:pt idx="314">
                  <c:v>4379.9995422600005</c:v>
                </c:pt>
                <c:pt idx="315">
                  <c:v>4389.9998474399999</c:v>
                </c:pt>
                <c:pt idx="316">
                  <c:v>4399.9996948199996</c:v>
                </c:pt>
                <c:pt idx="317">
                  <c:v>4409.9995422600005</c:v>
                </c:pt>
                <c:pt idx="318">
                  <c:v>4419.9998474399999</c:v>
                </c:pt>
                <c:pt idx="319">
                  <c:v>4429.9996948199996</c:v>
                </c:pt>
                <c:pt idx="320">
                  <c:v>4439.9995422600005</c:v>
                </c:pt>
                <c:pt idx="321">
                  <c:v>4449.9998474399999</c:v>
                </c:pt>
                <c:pt idx="322">
                  <c:v>4459.9996948199996</c:v>
                </c:pt>
                <c:pt idx="323">
                  <c:v>4469.9995422600005</c:v>
                </c:pt>
                <c:pt idx="324">
                  <c:v>4479.9998474399999</c:v>
                </c:pt>
                <c:pt idx="325">
                  <c:v>4489.9996948199996</c:v>
                </c:pt>
                <c:pt idx="326">
                  <c:v>4499.9995422600005</c:v>
                </c:pt>
                <c:pt idx="327">
                  <c:v>4509.9998474399999</c:v>
                </c:pt>
                <c:pt idx="328">
                  <c:v>4519.9996948199996</c:v>
                </c:pt>
                <c:pt idx="329">
                  <c:v>4529.9995422600005</c:v>
                </c:pt>
                <c:pt idx="330">
                  <c:v>4539.9998474399999</c:v>
                </c:pt>
                <c:pt idx="331">
                  <c:v>4549.9996948199996</c:v>
                </c:pt>
                <c:pt idx="332">
                  <c:v>4559.9995422600005</c:v>
                </c:pt>
                <c:pt idx="333">
                  <c:v>4569.9998474399999</c:v>
                </c:pt>
                <c:pt idx="334">
                  <c:v>4579.9996948199996</c:v>
                </c:pt>
                <c:pt idx="335">
                  <c:v>4589.9995422600005</c:v>
                </c:pt>
                <c:pt idx="336">
                  <c:v>4599.9998474399999</c:v>
                </c:pt>
                <c:pt idx="337">
                  <c:v>4609.9996948199996</c:v>
                </c:pt>
                <c:pt idx="338">
                  <c:v>4619.9995422600005</c:v>
                </c:pt>
                <c:pt idx="339">
                  <c:v>4629.9998474399999</c:v>
                </c:pt>
                <c:pt idx="340">
                  <c:v>4639.9996948199996</c:v>
                </c:pt>
                <c:pt idx="341">
                  <c:v>4649.9995422600005</c:v>
                </c:pt>
                <c:pt idx="342">
                  <c:v>4659.9998474399999</c:v>
                </c:pt>
                <c:pt idx="343">
                  <c:v>4669.9996948199996</c:v>
                </c:pt>
                <c:pt idx="344">
                  <c:v>4679.9995422600005</c:v>
                </c:pt>
                <c:pt idx="345">
                  <c:v>4689.9998474399999</c:v>
                </c:pt>
                <c:pt idx="346">
                  <c:v>4699.9996948199996</c:v>
                </c:pt>
                <c:pt idx="347">
                  <c:v>4709.9995422600005</c:v>
                </c:pt>
                <c:pt idx="348">
                  <c:v>4719.9998474399999</c:v>
                </c:pt>
                <c:pt idx="349">
                  <c:v>4729.9996948199996</c:v>
                </c:pt>
                <c:pt idx="350">
                  <c:v>4739.9995422600005</c:v>
                </c:pt>
                <c:pt idx="351">
                  <c:v>4749.9998474399999</c:v>
                </c:pt>
                <c:pt idx="352">
                  <c:v>4759.9996948199996</c:v>
                </c:pt>
                <c:pt idx="353">
                  <c:v>4769.9995422600005</c:v>
                </c:pt>
                <c:pt idx="354">
                  <c:v>4779.9998474399999</c:v>
                </c:pt>
                <c:pt idx="355">
                  <c:v>4789.9996948199996</c:v>
                </c:pt>
                <c:pt idx="356">
                  <c:v>4799.9995422600005</c:v>
                </c:pt>
                <c:pt idx="357">
                  <c:v>4809.9998474399999</c:v>
                </c:pt>
                <c:pt idx="358">
                  <c:v>4819.9996948199996</c:v>
                </c:pt>
                <c:pt idx="359">
                  <c:v>4829.9995422600005</c:v>
                </c:pt>
                <c:pt idx="360">
                  <c:v>4839.9998474399999</c:v>
                </c:pt>
                <c:pt idx="361">
                  <c:v>4849.9996948199996</c:v>
                </c:pt>
                <c:pt idx="362">
                  <c:v>4859.9995422600005</c:v>
                </c:pt>
                <c:pt idx="363">
                  <c:v>4869.9998474399999</c:v>
                </c:pt>
                <c:pt idx="364">
                  <c:v>4879.9996948199996</c:v>
                </c:pt>
                <c:pt idx="365">
                  <c:v>4889.9995422600005</c:v>
                </c:pt>
                <c:pt idx="366">
                  <c:v>4899.9998474399999</c:v>
                </c:pt>
                <c:pt idx="367">
                  <c:v>4909.9996948199996</c:v>
                </c:pt>
                <c:pt idx="368">
                  <c:v>4919.9995422600005</c:v>
                </c:pt>
                <c:pt idx="369">
                  <c:v>4929.9998474399999</c:v>
                </c:pt>
                <c:pt idx="370">
                  <c:v>4939.9996948199996</c:v>
                </c:pt>
                <c:pt idx="371">
                  <c:v>4949.9995422600005</c:v>
                </c:pt>
                <c:pt idx="372">
                  <c:v>4959.9998474399999</c:v>
                </c:pt>
                <c:pt idx="373">
                  <c:v>4969.9996948199996</c:v>
                </c:pt>
                <c:pt idx="374">
                  <c:v>4980</c:v>
                </c:pt>
                <c:pt idx="375">
                  <c:v>4989.9998474399999</c:v>
                </c:pt>
                <c:pt idx="376">
                  <c:v>4999.9996948199996</c:v>
                </c:pt>
                <c:pt idx="377">
                  <c:v>5010</c:v>
                </c:pt>
                <c:pt idx="378">
                  <c:v>5019.9998474399999</c:v>
                </c:pt>
                <c:pt idx="379">
                  <c:v>5029.9996948199996</c:v>
                </c:pt>
                <c:pt idx="380">
                  <c:v>5040</c:v>
                </c:pt>
                <c:pt idx="381">
                  <c:v>5049.9998474399999</c:v>
                </c:pt>
                <c:pt idx="382">
                  <c:v>5059.9996948199996</c:v>
                </c:pt>
                <c:pt idx="383">
                  <c:v>5070</c:v>
                </c:pt>
                <c:pt idx="384">
                  <c:v>5079.9998474399999</c:v>
                </c:pt>
                <c:pt idx="385">
                  <c:v>5089.9996948199996</c:v>
                </c:pt>
                <c:pt idx="386">
                  <c:v>5100</c:v>
                </c:pt>
                <c:pt idx="387">
                  <c:v>5109.9998474399999</c:v>
                </c:pt>
                <c:pt idx="388">
                  <c:v>5119.9996948199996</c:v>
                </c:pt>
                <c:pt idx="389">
                  <c:v>5130</c:v>
                </c:pt>
                <c:pt idx="390">
                  <c:v>5139.9998474399999</c:v>
                </c:pt>
                <c:pt idx="391">
                  <c:v>5149.9996948199996</c:v>
                </c:pt>
                <c:pt idx="392">
                  <c:v>5160</c:v>
                </c:pt>
                <c:pt idx="393">
                  <c:v>5169.9998474399999</c:v>
                </c:pt>
                <c:pt idx="394">
                  <c:v>5179.9996948199996</c:v>
                </c:pt>
                <c:pt idx="395">
                  <c:v>5190</c:v>
                </c:pt>
                <c:pt idx="396">
                  <c:v>5199.9998474399999</c:v>
                </c:pt>
                <c:pt idx="397">
                  <c:v>5209.9996948199996</c:v>
                </c:pt>
                <c:pt idx="398">
                  <c:v>5220</c:v>
                </c:pt>
                <c:pt idx="399">
                  <c:v>5229.9998474399999</c:v>
                </c:pt>
                <c:pt idx="400">
                  <c:v>5239.9996948199996</c:v>
                </c:pt>
                <c:pt idx="401">
                  <c:v>5250</c:v>
                </c:pt>
                <c:pt idx="402">
                  <c:v>5259.9998474399999</c:v>
                </c:pt>
                <c:pt idx="403">
                  <c:v>5269.9996948199996</c:v>
                </c:pt>
                <c:pt idx="404">
                  <c:v>5280</c:v>
                </c:pt>
                <c:pt idx="405">
                  <c:v>5289.9998474399999</c:v>
                </c:pt>
                <c:pt idx="406">
                  <c:v>5299.9996948199996</c:v>
                </c:pt>
                <c:pt idx="407">
                  <c:v>5310</c:v>
                </c:pt>
                <c:pt idx="408">
                  <c:v>5319.9998474399999</c:v>
                </c:pt>
                <c:pt idx="409">
                  <c:v>5329.9996948199996</c:v>
                </c:pt>
                <c:pt idx="410">
                  <c:v>5340</c:v>
                </c:pt>
                <c:pt idx="411">
                  <c:v>5349.9998474399999</c:v>
                </c:pt>
                <c:pt idx="412">
                  <c:v>5359.9996948199996</c:v>
                </c:pt>
                <c:pt idx="413">
                  <c:v>5370</c:v>
                </c:pt>
                <c:pt idx="414">
                  <c:v>5379.9998474399999</c:v>
                </c:pt>
                <c:pt idx="415">
                  <c:v>5389.9996948199996</c:v>
                </c:pt>
                <c:pt idx="416">
                  <c:v>5400</c:v>
                </c:pt>
                <c:pt idx="417">
                  <c:v>5409.9998474399999</c:v>
                </c:pt>
                <c:pt idx="418">
                  <c:v>5419.9996948199996</c:v>
                </c:pt>
                <c:pt idx="419">
                  <c:v>5430</c:v>
                </c:pt>
                <c:pt idx="420">
                  <c:v>5439.9998474399999</c:v>
                </c:pt>
                <c:pt idx="421">
                  <c:v>5449.9996948199996</c:v>
                </c:pt>
                <c:pt idx="422">
                  <c:v>5460</c:v>
                </c:pt>
                <c:pt idx="423">
                  <c:v>5469.9998474399999</c:v>
                </c:pt>
                <c:pt idx="424">
                  <c:v>5479.9996948199996</c:v>
                </c:pt>
                <c:pt idx="425">
                  <c:v>5490</c:v>
                </c:pt>
                <c:pt idx="426">
                  <c:v>5499.9998474399999</c:v>
                </c:pt>
                <c:pt idx="427">
                  <c:v>5509.9996948199996</c:v>
                </c:pt>
                <c:pt idx="428">
                  <c:v>5520</c:v>
                </c:pt>
                <c:pt idx="429">
                  <c:v>5529.9998474399999</c:v>
                </c:pt>
                <c:pt idx="430">
                  <c:v>5539.9996948199996</c:v>
                </c:pt>
                <c:pt idx="431">
                  <c:v>5550</c:v>
                </c:pt>
                <c:pt idx="432">
                  <c:v>5559.9998474399999</c:v>
                </c:pt>
                <c:pt idx="433">
                  <c:v>5569.9996948199996</c:v>
                </c:pt>
                <c:pt idx="434">
                  <c:v>5580</c:v>
                </c:pt>
                <c:pt idx="435">
                  <c:v>5589.9998474399999</c:v>
                </c:pt>
                <c:pt idx="436">
                  <c:v>5599.9996948199996</c:v>
                </c:pt>
                <c:pt idx="437">
                  <c:v>5610</c:v>
                </c:pt>
                <c:pt idx="438">
                  <c:v>5619.9998474399999</c:v>
                </c:pt>
                <c:pt idx="439">
                  <c:v>5629.9996948199996</c:v>
                </c:pt>
                <c:pt idx="440">
                  <c:v>5640</c:v>
                </c:pt>
                <c:pt idx="441">
                  <c:v>5649.9998474399999</c:v>
                </c:pt>
              </c:numCache>
            </c:numRef>
          </c:xVal>
          <c:yVal>
            <c:numRef>
              <c:f>Folha1!$I$126:$I$567</c:f>
              <c:numCache>
                <c:formatCode>0.000</c:formatCode>
                <c:ptCount val="442"/>
                <c:pt idx="0">
                  <c:v>0.19673453534669338</c:v>
                </c:pt>
                <c:pt idx="1">
                  <c:v>0.183040961240855</c:v>
                </c:pt>
                <c:pt idx="2">
                  <c:v>0.18298439893825602</c:v>
                </c:pt>
                <c:pt idx="3">
                  <c:v>0.16164689936857446</c:v>
                </c:pt>
                <c:pt idx="4">
                  <c:v>0.17162423959761686</c:v>
                </c:pt>
                <c:pt idx="5">
                  <c:v>0.17139135542263872</c:v>
                </c:pt>
                <c:pt idx="6">
                  <c:v>0.16698830490052874</c:v>
                </c:pt>
                <c:pt idx="7">
                  <c:v>0.15196278451401479</c:v>
                </c:pt>
                <c:pt idx="8">
                  <c:v>0.15468228079292157</c:v>
                </c:pt>
                <c:pt idx="9">
                  <c:v>0.15312709024927962</c:v>
                </c:pt>
                <c:pt idx="10">
                  <c:v>0.14936098258298447</c:v>
                </c:pt>
                <c:pt idx="11">
                  <c:v>0.14441065795753438</c:v>
                </c:pt>
                <c:pt idx="12">
                  <c:v>0.13713385102895526</c:v>
                </c:pt>
                <c:pt idx="13">
                  <c:v>0.14081716568273794</c:v>
                </c:pt>
                <c:pt idx="14">
                  <c:v>0.13333474088261088</c:v>
                </c:pt>
                <c:pt idx="15">
                  <c:v>0.1313431626594781</c:v>
                </c:pt>
                <c:pt idx="16">
                  <c:v>0.13156667479489759</c:v>
                </c:pt>
                <c:pt idx="17">
                  <c:v>0.12602063968817045</c:v>
                </c:pt>
                <c:pt idx="18">
                  <c:v>0.13993942360062128</c:v>
                </c:pt>
                <c:pt idx="19">
                  <c:v>0.12157040854192847</c:v>
                </c:pt>
                <c:pt idx="20">
                  <c:v>0.11688414752679055</c:v>
                </c:pt>
                <c:pt idx="21">
                  <c:v>0.11327856584949103</c:v>
                </c:pt>
                <c:pt idx="22">
                  <c:v>0.1095819059441574</c:v>
                </c:pt>
                <c:pt idx="23">
                  <c:v>0.10579240798960532</c:v>
                </c:pt>
                <c:pt idx="24">
                  <c:v>0.10558681418205484</c:v>
                </c:pt>
                <c:pt idx="25">
                  <c:v>9.9167054545763911E-2</c:v>
                </c:pt>
                <c:pt idx="26">
                  <c:v>0.1000939271920438</c:v>
                </c:pt>
                <c:pt idx="27">
                  <c:v>9.9743516880635319E-2</c:v>
                </c:pt>
                <c:pt idx="28">
                  <c:v>9.3028741428407891E-2</c:v>
                </c:pt>
                <c:pt idx="29">
                  <c:v>9.0001598935366633E-2</c:v>
                </c:pt>
                <c:pt idx="30">
                  <c:v>8.4306686088116312E-2</c:v>
                </c:pt>
                <c:pt idx="31">
                  <c:v>9.7944368542005833E-2</c:v>
                </c:pt>
                <c:pt idx="32">
                  <c:v>8.5681414236510989E-2</c:v>
                </c:pt>
                <c:pt idx="33">
                  <c:v>7.5745637427765633E-2</c:v>
                </c:pt>
                <c:pt idx="34">
                  <c:v>7.6307984537253404E-2</c:v>
                </c:pt>
                <c:pt idx="35">
                  <c:v>7.2801500337490221E-2</c:v>
                </c:pt>
                <c:pt idx="36">
                  <c:v>7.1926628586564512E-2</c:v>
                </c:pt>
                <c:pt idx="37">
                  <c:v>8.459289138348014E-2</c:v>
                </c:pt>
                <c:pt idx="38">
                  <c:v>7.8268568481210554E-2</c:v>
                </c:pt>
                <c:pt idx="39">
                  <c:v>7.0408891350903335E-2</c:v>
                </c:pt>
                <c:pt idx="40">
                  <c:v>7.7688638658726994E-2</c:v>
                </c:pt>
                <c:pt idx="41">
                  <c:v>6.9656564540989674E-2</c:v>
                </c:pt>
                <c:pt idx="42">
                  <c:v>6.1427843386489656E-2</c:v>
                </c:pt>
                <c:pt idx="43">
                  <c:v>6.1617385585146955E-2</c:v>
                </c:pt>
                <c:pt idx="44">
                  <c:v>5.6002279924566523E-2</c:v>
                </c:pt>
                <c:pt idx="45">
                  <c:v>5.3176936732325153E-2</c:v>
                </c:pt>
                <c:pt idx="46">
                  <c:v>5.3216210693944888E-2</c:v>
                </c:pt>
                <c:pt idx="47">
                  <c:v>5.469689884729112E-2</c:v>
                </c:pt>
                <c:pt idx="48">
                  <c:v>6.2066476461183129E-2</c:v>
                </c:pt>
                <c:pt idx="49">
                  <c:v>4.8630718207231638E-2</c:v>
                </c:pt>
                <c:pt idx="50">
                  <c:v>5.0011821149765989E-2</c:v>
                </c:pt>
                <c:pt idx="51">
                  <c:v>4.5293312819391307E-2</c:v>
                </c:pt>
                <c:pt idx="52">
                  <c:v>5.1188986103998246E-2</c:v>
                </c:pt>
                <c:pt idx="53">
                  <c:v>3.8622713794833174E-2</c:v>
                </c:pt>
                <c:pt idx="54">
                  <c:v>4.2964480178338871E-2</c:v>
                </c:pt>
                <c:pt idx="55">
                  <c:v>4.1053825455806603E-2</c:v>
                </c:pt>
                <c:pt idx="56">
                  <c:v>3.9081736394608768E-2</c:v>
                </c:pt>
                <c:pt idx="57">
                  <c:v>4.0226808449468354E-2</c:v>
                </c:pt>
                <c:pt idx="58">
                  <c:v>3.6553034670587348E-2</c:v>
                </c:pt>
                <c:pt idx="59">
                  <c:v>2.9545488832590561E-2</c:v>
                </c:pt>
                <c:pt idx="60">
                  <c:v>3.0559135005074012E-2</c:v>
                </c:pt>
                <c:pt idx="61">
                  <c:v>3.284317637784806E-3</c:v>
                </c:pt>
                <c:pt idx="62">
                  <c:v>2.5902957777012237E-2</c:v>
                </c:pt>
                <c:pt idx="63">
                  <c:v>4.4978310153207079E-2</c:v>
                </c:pt>
                <c:pt idx="64">
                  <c:v>2.4338455763631917E-2</c:v>
                </c:pt>
                <c:pt idx="65">
                  <c:v>2.0099020155852187E-2</c:v>
                </c:pt>
                <c:pt idx="66">
                  <c:v>2.7691026505921368E-2</c:v>
                </c:pt>
                <c:pt idx="67">
                  <c:v>4.3500104938800632E-3</c:v>
                </c:pt>
                <c:pt idx="68">
                  <c:v>1.8933840308066774E-2</c:v>
                </c:pt>
                <c:pt idx="69">
                  <c:v>1.0892084048088613E-2</c:v>
                </c:pt>
                <c:pt idx="70">
                  <c:v>-4.0990013955811921E-2</c:v>
                </c:pt>
                <c:pt idx="71">
                  <c:v>6.7680646289449697E-3</c:v>
                </c:pt>
                <c:pt idx="72">
                  <c:v>5.5081057527139876E-3</c:v>
                </c:pt>
                <c:pt idx="73">
                  <c:v>6.0033833133190662E-3</c:v>
                </c:pt>
                <c:pt idx="74">
                  <c:v>1.0097310110142033E-3</c:v>
                </c:pt>
                <c:pt idx="75">
                  <c:v>1.0548373640680175E-2</c:v>
                </c:pt>
                <c:pt idx="76">
                  <c:v>-5.4787530044286825E-5</c:v>
                </c:pt>
                <c:pt idx="77">
                  <c:v>2.1371848340034916E-3</c:v>
                </c:pt>
                <c:pt idx="78">
                  <c:v>2.4515104727540482E-3</c:v>
                </c:pt>
                <c:pt idx="79">
                  <c:v>-2.9098072612612214E-3</c:v>
                </c:pt>
                <c:pt idx="80">
                  <c:v>-2.961536913463414E-2</c:v>
                </c:pt>
                <c:pt idx="81">
                  <c:v>5.1007831529363834E-3</c:v>
                </c:pt>
                <c:pt idx="82">
                  <c:v>-2.3496541164651497E-3</c:v>
                </c:pt>
                <c:pt idx="83">
                  <c:v>-4.1611038472093576E-3</c:v>
                </c:pt>
                <c:pt idx="84">
                  <c:v>-2.1413622563803969E-3</c:v>
                </c:pt>
                <c:pt idx="85">
                  <c:v>-2.5804418899921355E-2</c:v>
                </c:pt>
                <c:pt idx="86">
                  <c:v>-6.005789536456696E-3</c:v>
                </c:pt>
                <c:pt idx="87">
                  <c:v>-1.2014903981653724E-2</c:v>
                </c:pt>
                <c:pt idx="88">
                  <c:v>1.8331826140216556E-3</c:v>
                </c:pt>
                <c:pt idx="89">
                  <c:v>7.7288282875103143E-3</c:v>
                </c:pt>
                <c:pt idx="90">
                  <c:v>7.6663029832717555E-3</c:v>
                </c:pt>
                <c:pt idx="91">
                  <c:v>-2.9170793814780716E-2</c:v>
                </c:pt>
                <c:pt idx="92">
                  <c:v>-4.7369310251959007E-3</c:v>
                </c:pt>
                <c:pt idx="93">
                  <c:v>-1.9460514322355404E-2</c:v>
                </c:pt>
                <c:pt idx="94">
                  <c:v>-1.7740066113233866E-2</c:v>
                </c:pt>
                <c:pt idx="95">
                  <c:v>-2.0247862628762103E-2</c:v>
                </c:pt>
                <c:pt idx="96">
                  <c:v>-1.8580489388329458E-2</c:v>
                </c:pt>
                <c:pt idx="97">
                  <c:v>-2.7626149443549686E-2</c:v>
                </c:pt>
                <c:pt idx="98">
                  <c:v>-4.531929476416785E-4</c:v>
                </c:pt>
                <c:pt idx="99">
                  <c:v>-3.1002972352477176E-2</c:v>
                </c:pt>
                <c:pt idx="100">
                  <c:v>-3.5080564840423989E-3</c:v>
                </c:pt>
                <c:pt idx="101">
                  <c:v>1.5126551296475554E-2</c:v>
                </c:pt>
                <c:pt idx="102">
                  <c:v>-1.7692156251761126E-2</c:v>
                </c:pt>
                <c:pt idx="103">
                  <c:v>1.2756977349743792E-3</c:v>
                </c:pt>
                <c:pt idx="104">
                  <c:v>-1.9145948305526073E-2</c:v>
                </c:pt>
                <c:pt idx="105">
                  <c:v>-2.2178831742320604E-2</c:v>
                </c:pt>
                <c:pt idx="106">
                  <c:v>-2.5292155016261475E-2</c:v>
                </c:pt>
                <c:pt idx="107">
                  <c:v>-3.5360270936762195E-2</c:v>
                </c:pt>
                <c:pt idx="108">
                  <c:v>-3.1765965694263709E-2</c:v>
                </c:pt>
                <c:pt idx="109">
                  <c:v>-3.5129544638094146E-2</c:v>
                </c:pt>
                <c:pt idx="110">
                  <c:v>-7.4425905607780063E-2</c:v>
                </c:pt>
                <c:pt idx="111">
                  <c:v>-7.0966220719737905E-2</c:v>
                </c:pt>
                <c:pt idx="112">
                  <c:v>-3.1494081967257781E-2</c:v>
                </c:pt>
                <c:pt idx="113">
                  <c:v>-4.2245763223142774E-2</c:v>
                </c:pt>
                <c:pt idx="114">
                  <c:v>-3.1565266311910811E-2</c:v>
                </c:pt>
                <c:pt idx="115">
                  <c:v>-2.5669423275231473E-2</c:v>
                </c:pt>
                <c:pt idx="116">
                  <c:v>-3.4197158526547256E-2</c:v>
                </c:pt>
                <c:pt idx="117">
                  <c:v>-3.5591806794500247E-2</c:v>
                </c:pt>
                <c:pt idx="118">
                  <c:v>-2.7259994051366476E-2</c:v>
                </c:pt>
                <c:pt idx="119">
                  <c:v>-3.3604353256400987E-2</c:v>
                </c:pt>
                <c:pt idx="120">
                  <c:v>-3.2646937472045945E-2</c:v>
                </c:pt>
                <c:pt idx="121">
                  <c:v>9.7049282402053016E-3</c:v>
                </c:pt>
                <c:pt idx="122">
                  <c:v>-4.0856122923841998E-2</c:v>
                </c:pt>
                <c:pt idx="123">
                  <c:v>-3.4960342296217917E-2</c:v>
                </c:pt>
                <c:pt idx="124">
                  <c:v>-3.6669156509107292E-2</c:v>
                </c:pt>
                <c:pt idx="125">
                  <c:v>-4.6158353025124388E-2</c:v>
                </c:pt>
                <c:pt idx="126">
                  <c:v>-4.0262707316261359E-2</c:v>
                </c:pt>
                <c:pt idx="127">
                  <c:v>-4.9992236097804899E-2</c:v>
                </c:pt>
                <c:pt idx="128">
                  <c:v>-4.9359576565851437E-2</c:v>
                </c:pt>
                <c:pt idx="129">
                  <c:v>-4.0828907758065025E-2</c:v>
                </c:pt>
                <c:pt idx="130">
                  <c:v>-5.8902232820686962E-2</c:v>
                </c:pt>
                <c:pt idx="131">
                  <c:v>-4.7630145440960447E-2</c:v>
                </c:pt>
                <c:pt idx="132">
                  <c:v>-3.6386873383560392E-2</c:v>
                </c:pt>
                <c:pt idx="133">
                  <c:v>-3.0491162525802196E-2</c:v>
                </c:pt>
                <c:pt idx="134">
                  <c:v>-3.486339270468708E-3</c:v>
                </c:pt>
                <c:pt idx="135">
                  <c:v>-4.299241501335116E-2</c:v>
                </c:pt>
                <c:pt idx="136">
                  <c:v>-1.8151582249056109E-2</c:v>
                </c:pt>
                <c:pt idx="137">
                  <c:v>-3.9431276124965109E-2</c:v>
                </c:pt>
                <c:pt idx="138">
                  <c:v>-5.3007770078486338E-2</c:v>
                </c:pt>
                <c:pt idx="139">
                  <c:v>-4.7111989451608327E-2</c:v>
                </c:pt>
                <c:pt idx="140">
                  <c:v>-5.2515806648731456E-2</c:v>
                </c:pt>
                <c:pt idx="141">
                  <c:v>-4.0954328110307525E-2</c:v>
                </c:pt>
                <c:pt idx="142">
                  <c:v>-5.5030717488247838E-2</c:v>
                </c:pt>
                <c:pt idx="143">
                  <c:v>-5.7818053987769513E-2</c:v>
                </c:pt>
                <c:pt idx="144">
                  <c:v>-4.9019675712574706E-2</c:v>
                </c:pt>
                <c:pt idx="145">
                  <c:v>-2.8735141381890372E-2</c:v>
                </c:pt>
                <c:pt idx="146">
                  <c:v>-8.167984945653961E-2</c:v>
                </c:pt>
                <c:pt idx="147">
                  <c:v>-6.0746387915039612E-2</c:v>
                </c:pt>
                <c:pt idx="148">
                  <c:v>-5.1869928959115352E-2</c:v>
                </c:pt>
                <c:pt idx="149">
                  <c:v>-5.4942812695585985E-2</c:v>
                </c:pt>
                <c:pt idx="150">
                  <c:v>-6.1131951551983477E-2</c:v>
                </c:pt>
                <c:pt idx="151">
                  <c:v>-6.1333693894885855E-2</c:v>
                </c:pt>
                <c:pt idx="152">
                  <c:v>-5.8500834578329997E-2</c:v>
                </c:pt>
                <c:pt idx="153">
                  <c:v>-4.9542267559144815E-2</c:v>
                </c:pt>
                <c:pt idx="154">
                  <c:v>-5.2863136102724972E-2</c:v>
                </c:pt>
                <c:pt idx="155">
                  <c:v>-5.3159267594237836E-2</c:v>
                </c:pt>
                <c:pt idx="156">
                  <c:v>-5.037417788988563E-2</c:v>
                </c:pt>
                <c:pt idx="157">
                  <c:v>-6.971625953696492E-2</c:v>
                </c:pt>
                <c:pt idx="158">
                  <c:v>-5.4281544751163313E-2</c:v>
                </c:pt>
                <c:pt idx="159">
                  <c:v>-5.792483324503328E-2</c:v>
                </c:pt>
                <c:pt idx="160">
                  <c:v>-4.8839203759484473E-2</c:v>
                </c:pt>
                <c:pt idx="161">
                  <c:v>-5.8995318386901641E-2</c:v>
                </c:pt>
                <c:pt idx="162">
                  <c:v>-5.6341136664176616E-2</c:v>
                </c:pt>
                <c:pt idx="163">
                  <c:v>-4.3972732506805112E-2</c:v>
                </c:pt>
                <c:pt idx="164">
                  <c:v>-5.4337404957945701E-2</c:v>
                </c:pt>
                <c:pt idx="165">
                  <c:v>-5.502092707152384E-2</c:v>
                </c:pt>
                <c:pt idx="166">
                  <c:v>-5.5747538948291986E-2</c:v>
                </c:pt>
                <c:pt idx="167">
                  <c:v>-6.3230022040651424E-2</c:v>
                </c:pt>
                <c:pt idx="168">
                  <c:v>-4.7284045772598482E-2</c:v>
                </c:pt>
                <c:pt idx="169">
                  <c:v>-5.4811160618898125E-2</c:v>
                </c:pt>
                <c:pt idx="170">
                  <c:v>-5.9102307902151541E-2</c:v>
                </c:pt>
                <c:pt idx="171">
                  <c:v>-7.3897134771518935E-2</c:v>
                </c:pt>
                <c:pt idx="172">
                  <c:v>-6.4522940114338123E-2</c:v>
                </c:pt>
                <c:pt idx="173">
                  <c:v>-6.9098544405736817E-2</c:v>
                </c:pt>
                <c:pt idx="174">
                  <c:v>-6.3202898696873788E-2</c:v>
                </c:pt>
                <c:pt idx="175">
                  <c:v>-3.9915354781104195E-2</c:v>
                </c:pt>
                <c:pt idx="176">
                  <c:v>-6.9110935854435507E-2</c:v>
                </c:pt>
                <c:pt idx="177">
                  <c:v>-7.0383713083050026E-2</c:v>
                </c:pt>
                <c:pt idx="178">
                  <c:v>-5.7319509518694467E-2</c:v>
                </c:pt>
                <c:pt idx="179">
                  <c:v>-6.2195631323179956E-2</c:v>
                </c:pt>
                <c:pt idx="180">
                  <c:v>-6.7189568350344508E-2</c:v>
                </c:pt>
                <c:pt idx="181">
                  <c:v>-6.8619759771603839E-2</c:v>
                </c:pt>
                <c:pt idx="182">
                  <c:v>-8.1277408297429687E-2</c:v>
                </c:pt>
                <c:pt idx="183">
                  <c:v>-5.3158734530198704E-2</c:v>
                </c:pt>
                <c:pt idx="184">
                  <c:v>-6.5747596981884815E-2</c:v>
                </c:pt>
                <c:pt idx="185">
                  <c:v>-6.3590103344479232E-2</c:v>
                </c:pt>
                <c:pt idx="186">
                  <c:v>-6.8994203241310448E-2</c:v>
                </c:pt>
                <c:pt idx="187">
                  <c:v>-6.6893359089366555E-2</c:v>
                </c:pt>
                <c:pt idx="188">
                  <c:v>-6.8631231914949797E-2</c:v>
                </c:pt>
                <c:pt idx="189">
                  <c:v>-7.4296401603690665E-2</c:v>
                </c:pt>
                <c:pt idx="190">
                  <c:v>-6.0678546062157057E-2</c:v>
                </c:pt>
                <c:pt idx="191">
                  <c:v>-7.0287010116626192E-2</c:v>
                </c:pt>
                <c:pt idx="192">
                  <c:v>-9.6922019162892781E-5</c:v>
                </c:pt>
                <c:pt idx="193">
                  <c:v>-8.221199187992001E-2</c:v>
                </c:pt>
                <c:pt idx="194">
                  <c:v>-6.0443010347488446E-2</c:v>
                </c:pt>
                <c:pt idx="195">
                  <c:v>-6.642868600337648E-2</c:v>
                </c:pt>
                <c:pt idx="196">
                  <c:v>-8.0654226374523574E-2</c:v>
                </c:pt>
                <c:pt idx="197">
                  <c:v>-3.8826356471766132E-2</c:v>
                </c:pt>
                <c:pt idx="198">
                  <c:v>-7.293619404867524E-2</c:v>
                </c:pt>
                <c:pt idx="199">
                  <c:v>-4.284559417714906E-2</c:v>
                </c:pt>
                <c:pt idx="200">
                  <c:v>-6.5234579947850868E-2</c:v>
                </c:pt>
                <c:pt idx="201">
                  <c:v>-6.3445785447874492E-2</c:v>
                </c:pt>
                <c:pt idx="202">
                  <c:v>-6.5814437840656659E-2</c:v>
                </c:pt>
                <c:pt idx="203">
                  <c:v>-7.6655402412879603E-2</c:v>
                </c:pt>
                <c:pt idx="204">
                  <c:v>-6.2356314947972002E-2</c:v>
                </c:pt>
                <c:pt idx="205">
                  <c:v>-0.10357857683170391</c:v>
                </c:pt>
                <c:pt idx="206">
                  <c:v>-6.319660263831306E-2</c:v>
                </c:pt>
                <c:pt idx="207">
                  <c:v>-9.6182720998464255E-2</c:v>
                </c:pt>
                <c:pt idx="208">
                  <c:v>-5.140517630257202E-2</c:v>
                </c:pt>
                <c:pt idx="209">
                  <c:v>-6.2603781274717107E-2</c:v>
                </c:pt>
                <c:pt idx="210">
                  <c:v>-6.9723495295521243E-2</c:v>
                </c:pt>
                <c:pt idx="211">
                  <c:v>-6.8204162906466692E-2</c:v>
                </c:pt>
                <c:pt idx="212">
                  <c:v>-9.3491252095431854E-2</c:v>
                </c:pt>
                <c:pt idx="213">
                  <c:v>-6.0808422270178131E-2</c:v>
                </c:pt>
                <c:pt idx="214">
                  <c:v>-0.17159498632487136</c:v>
                </c:pt>
                <c:pt idx="215">
                  <c:v>-0.11267459816148984</c:v>
                </c:pt>
                <c:pt idx="216">
                  <c:v>-7.8999405194912331E-2</c:v>
                </c:pt>
                <c:pt idx="217">
                  <c:v>-6.4012737121541541E-2</c:v>
                </c:pt>
                <c:pt idx="218">
                  <c:v>-5.3602082115281835E-2</c:v>
                </c:pt>
                <c:pt idx="219">
                  <c:v>-5.6756424015299345E-2</c:v>
                </c:pt>
                <c:pt idx="220">
                  <c:v>-6.4590707947238535E-2</c:v>
                </c:pt>
                <c:pt idx="221">
                  <c:v>-4.9520636978537258E-2</c:v>
                </c:pt>
                <c:pt idx="222">
                  <c:v>-5.7418426157803903E-2</c:v>
                </c:pt>
                <c:pt idx="223">
                  <c:v>-5.6162982245064885E-2</c:v>
                </c:pt>
                <c:pt idx="224">
                  <c:v>-4.1007961495258094E-2</c:v>
                </c:pt>
                <c:pt idx="225">
                  <c:v>-0.13180580717272594</c:v>
                </c:pt>
                <c:pt idx="226">
                  <c:v>-4.3137867468558078E-2</c:v>
                </c:pt>
                <c:pt idx="227">
                  <c:v>-4.1925770311014077E-2</c:v>
                </c:pt>
                <c:pt idx="228">
                  <c:v>-4.5464068362944143E-2</c:v>
                </c:pt>
                <c:pt idx="229">
                  <c:v>-4.4319094703910711E-2</c:v>
                </c:pt>
                <c:pt idx="230">
                  <c:v>-5.2811917966315569E-2</c:v>
                </c:pt>
                <c:pt idx="231">
                  <c:v>-5.1758851370009573E-2</c:v>
                </c:pt>
                <c:pt idx="232">
                  <c:v>-5.072921458850832E-2</c:v>
                </c:pt>
                <c:pt idx="233">
                  <c:v>-5.9575963922279485E-2</c:v>
                </c:pt>
                <c:pt idx="234">
                  <c:v>-5.8643061777012839E-2</c:v>
                </c:pt>
                <c:pt idx="235">
                  <c:v>-2.8175990720836985E-2</c:v>
                </c:pt>
                <c:pt idx="236">
                  <c:v>-9.266087591041261E-2</c:v>
                </c:pt>
                <c:pt idx="237">
                  <c:v>-6.1057112131498226E-2</c:v>
                </c:pt>
                <c:pt idx="238">
                  <c:v>-7.0506759457168666E-2</c:v>
                </c:pt>
                <c:pt idx="239">
                  <c:v>-5.9469492907152421E-2</c:v>
                </c:pt>
                <c:pt idx="240">
                  <c:v>-5.3573847198288949E-2</c:v>
                </c:pt>
                <c:pt idx="241">
                  <c:v>-5.2819417702252736E-2</c:v>
                </c:pt>
                <c:pt idx="242">
                  <c:v>-5.7286462056594267E-2</c:v>
                </c:pt>
                <c:pt idx="243">
                  <c:v>-6.1862292589598411E-2</c:v>
                </c:pt>
                <c:pt idx="244">
                  <c:v>-6.1243520292406206E-2</c:v>
                </c:pt>
                <c:pt idx="245">
                  <c:v>-3.7897386960223933E-3</c:v>
                </c:pt>
                <c:pt idx="246">
                  <c:v>-5.4757096823421225E-2</c:v>
                </c:pt>
                <c:pt idx="247">
                  <c:v>-7.5817014397483895E-2</c:v>
                </c:pt>
                <c:pt idx="248">
                  <c:v>-5.905180487834949E-2</c:v>
                </c:pt>
                <c:pt idx="249">
                  <c:v>-7.5014894411224553E-2</c:v>
                </c:pt>
                <c:pt idx="250">
                  <c:v>-6.9118969310826728E-2</c:v>
                </c:pt>
                <c:pt idx="251">
                  <c:v>-4.1364315142076613E-2</c:v>
                </c:pt>
                <c:pt idx="252">
                  <c:v>-6.8438955688846725E-2</c:v>
                </c:pt>
                <c:pt idx="253">
                  <c:v>-5.6972181124081089E-2</c:v>
                </c:pt>
                <c:pt idx="254">
                  <c:v>6.4234743791926174E-2</c:v>
                </c:pt>
                <c:pt idx="255">
                  <c:v>-6.1987718037431083E-2</c:v>
                </c:pt>
                <c:pt idx="256">
                  <c:v>-6.7455589572312125E-2</c:v>
                </c:pt>
                <c:pt idx="257">
                  <c:v>-7.3054230733342607E-2</c:v>
                </c:pt>
                <c:pt idx="258">
                  <c:v>-8.465173089261846E-2</c:v>
                </c:pt>
                <c:pt idx="259">
                  <c:v>-6.7060019649043401E-2</c:v>
                </c:pt>
                <c:pt idx="260">
                  <c:v>-0.12725433941590936</c:v>
                </c:pt>
                <c:pt idx="261">
                  <c:v>-5.5268593313302361E-2</c:v>
                </c:pt>
                <c:pt idx="262">
                  <c:v>-9.7000863136523119E-2</c:v>
                </c:pt>
                <c:pt idx="263">
                  <c:v>-6.7007578449442384E-2</c:v>
                </c:pt>
                <c:pt idx="264">
                  <c:v>-5.5176983593140605E-2</c:v>
                </c:pt>
                <c:pt idx="265">
                  <c:v>-5.5216328664959846E-2</c:v>
                </c:pt>
                <c:pt idx="266">
                  <c:v>-5.5290638223131072E-2</c:v>
                </c:pt>
                <c:pt idx="267">
                  <c:v>-5.5400847654695884E-2</c:v>
                </c:pt>
                <c:pt idx="268">
                  <c:v>-5.554761861245483E-2</c:v>
                </c:pt>
                <c:pt idx="269">
                  <c:v>-4.9651814420511364E-2</c:v>
                </c:pt>
                <c:pt idx="270">
                  <c:v>-6.2104864329484588E-2</c:v>
                </c:pt>
                <c:pt idx="271">
                  <c:v>-7.4901665431041042E-2</c:v>
                </c:pt>
                <c:pt idx="272">
                  <c:v>-0.10747211024423109</c:v>
                </c:pt>
                <c:pt idx="273">
                  <c:v>-5.684038523332724E-2</c:v>
                </c:pt>
                <c:pt idx="274">
                  <c:v>-1.4130945666946282E-2</c:v>
                </c:pt>
                <c:pt idx="275">
                  <c:v>-5.7627758092509751E-2</c:v>
                </c:pt>
                <c:pt idx="276">
                  <c:v>-6.4471082640141564E-2</c:v>
                </c:pt>
                <c:pt idx="277">
                  <c:v>-6.5006436546554358E-2</c:v>
                </c:pt>
                <c:pt idx="278">
                  <c:v>-6.5583246119383709E-2</c:v>
                </c:pt>
                <c:pt idx="279">
                  <c:v>-5.968716073581426E-2</c:v>
                </c:pt>
                <c:pt idx="280">
                  <c:v>-7.346444144454356E-2</c:v>
                </c:pt>
                <c:pt idx="281">
                  <c:v>-1.5944398834319973E-2</c:v>
                </c:pt>
                <c:pt idx="282">
                  <c:v>-4.8514573776107905E-2</c:v>
                </c:pt>
                <c:pt idx="283">
                  <c:v>-3.610430809970655E-2</c:v>
                </c:pt>
                <c:pt idx="284">
                  <c:v>-4.3280621028551458E-2</c:v>
                </c:pt>
                <c:pt idx="285">
                  <c:v>-4.3985673283605919E-2</c:v>
                </c:pt>
                <c:pt idx="286">
                  <c:v>-1.1944646862421582E-2</c:v>
                </c:pt>
                <c:pt idx="287">
                  <c:v>-5.2261935568446383E-2</c:v>
                </c:pt>
                <c:pt idx="288">
                  <c:v>-3.9631874037111103E-2</c:v>
                </c:pt>
                <c:pt idx="289">
                  <c:v>-4.724982083934437E-2</c:v>
                </c:pt>
                <c:pt idx="290">
                  <c:v>-2.7840582562728589E-2</c:v>
                </c:pt>
                <c:pt idx="291">
                  <c:v>-4.2284160067421528E-2</c:v>
                </c:pt>
                <c:pt idx="292">
                  <c:v>-5.0182067920509166E-2</c:v>
                </c:pt>
                <c:pt idx="293">
                  <c:v>-2.3667146150303964E-2</c:v>
                </c:pt>
                <c:pt idx="294">
                  <c:v>-4.2574600198430623E-3</c:v>
                </c:pt>
                <c:pt idx="295">
                  <c:v>-3.2494860957890115E-2</c:v>
                </c:pt>
                <c:pt idx="296">
                  <c:v>-3.3567819728482551E-2</c:v>
                </c:pt>
                <c:pt idx="297">
                  <c:v>-3.46894111536038E-2</c:v>
                </c:pt>
                <c:pt idx="298">
                  <c:v>-3.5861051577608549E-2</c:v>
                </c:pt>
                <c:pt idx="299">
                  <c:v>4.8813661326021496E-3</c:v>
                </c:pt>
                <c:pt idx="300">
                  <c:v>-3.1186704964781153E-2</c:v>
                </c:pt>
                <c:pt idx="301">
                  <c:v>-4.695272929515415E-2</c:v>
                </c:pt>
                <c:pt idx="302">
                  <c:v>-4.1057274460076343E-2</c:v>
                </c:pt>
                <c:pt idx="303">
                  <c:v>-2.7888476426305431E-2</c:v>
                </c:pt>
                <c:pt idx="304">
                  <c:v>-5.1406633939295343E-2</c:v>
                </c:pt>
                <c:pt idx="305">
                  <c:v>-3.0695847970074297E-2</c:v>
                </c:pt>
                <c:pt idx="306">
                  <c:v>-2.4799932389807822E-2</c:v>
                </c:pt>
                <c:pt idx="307">
                  <c:v>-1.8904286716319163E-2</c:v>
                </c:pt>
                <c:pt idx="308">
                  <c:v>-8.9381909788352587E-2</c:v>
                </c:pt>
                <c:pt idx="309">
                  <c:v>-2.1927670540506927E-2</c:v>
                </c:pt>
                <c:pt idx="310">
                  <c:v>-2.3523017953928971E-2</c:v>
                </c:pt>
                <c:pt idx="311">
                  <c:v>-1.7627372348166581E-2</c:v>
                </c:pt>
                <c:pt idx="312">
                  <c:v>-4.2268096696259416E-2</c:v>
                </c:pt>
                <c:pt idx="313">
                  <c:v>-2.865027547958654E-2</c:v>
                </c:pt>
                <c:pt idx="314">
                  <c:v>-7.0007689870547729E-2</c:v>
                </c:pt>
                <c:pt idx="315">
                  <c:v>-2.4580687022754955E-2</c:v>
                </c:pt>
                <c:pt idx="316">
                  <c:v>-3.4310415171115327E-2</c:v>
                </c:pt>
                <c:pt idx="317">
                  <c:v>-5.2320693792694328E-2</c:v>
                </c:pt>
                <c:pt idx="318">
                  <c:v>1.6095821605904614E-2</c:v>
                </c:pt>
                <c:pt idx="319">
                  <c:v>-2.4528520000536513E-2</c:v>
                </c:pt>
                <c:pt idx="320">
                  <c:v>-2.6601178452053009E-2</c:v>
                </c:pt>
                <c:pt idx="321">
                  <c:v>-1.2736958711406121E-2</c:v>
                </c:pt>
                <c:pt idx="322">
                  <c:v>-3.0938849402119661E-2</c:v>
                </c:pt>
                <c:pt idx="323">
                  <c:v>3.0306991117134086E-2</c:v>
                </c:pt>
                <c:pt idx="324">
                  <c:v>-3.5541375552905485E-2</c:v>
                </c:pt>
                <c:pt idx="325">
                  <c:v>-1.3251429840287265E-2</c:v>
                </c:pt>
                <c:pt idx="326">
                  <c:v>-1.5519445063940207E-2</c:v>
                </c:pt>
                <c:pt idx="327">
                  <c:v>4.6167735299611046E-2</c:v>
                </c:pt>
                <c:pt idx="328">
                  <c:v>-3.7278838101850731E-3</c:v>
                </c:pt>
                <c:pt idx="329">
                  <c:v>-6.0626610946243886E-3</c:v>
                </c:pt>
                <c:pt idx="330">
                  <c:v>-8.465470916793727E-3</c:v>
                </c:pt>
                <c:pt idx="331">
                  <c:v>-4.5129487064567098E-2</c:v>
                </c:pt>
                <c:pt idx="332">
                  <c:v>6.0020853544411334E-2</c:v>
                </c:pt>
                <c:pt idx="333">
                  <c:v>-1.6095831527602744E-2</c:v>
                </c:pt>
                <c:pt idx="334">
                  <c:v>6.7492108773286041E-3</c:v>
                </c:pt>
                <c:pt idx="335">
                  <c:v>-1.288842644361532E-2</c:v>
                </c:pt>
                <c:pt idx="336">
                  <c:v>-2.4384546415143316E-2</c:v>
                </c:pt>
                <c:pt idx="337">
                  <c:v>-4.5156899688967744E-2</c:v>
                </c:pt>
                <c:pt idx="338">
                  <c:v>-1.2593254912506069E-2</c:v>
                </c:pt>
                <c:pt idx="339">
                  <c:v>2.0364882690402375E-3</c:v>
                </c:pt>
                <c:pt idx="340">
                  <c:v>-3.6519680334668791E-2</c:v>
                </c:pt>
                <c:pt idx="341">
                  <c:v>-8.6713469337786453E-2</c:v>
                </c:pt>
                <c:pt idx="342">
                  <c:v>-5.2379634790184149E-2</c:v>
                </c:pt>
                <c:pt idx="343">
                  <c:v>-2.7964872034574206E-2</c:v>
                </c:pt>
                <c:pt idx="344">
                  <c:v>1.3970841911766563E-2</c:v>
                </c:pt>
                <c:pt idx="345">
                  <c:v>1.0977427676765128E-2</c:v>
                </c:pt>
                <c:pt idx="346">
                  <c:v>-1.1452664094302456E-3</c:v>
                </c:pt>
                <c:pt idx="347">
                  <c:v>-2.2901136573367342E-2</c:v>
                </c:pt>
                <c:pt idx="348">
                  <c:v>1.0646294879700147E-2</c:v>
                </c:pt>
                <c:pt idx="349">
                  <c:v>1.6541940553188805E-2</c:v>
                </c:pt>
                <c:pt idx="350">
                  <c:v>4.0883770945989717E-3</c:v>
                </c:pt>
                <c:pt idx="351">
                  <c:v>6.8198609767300411E-4</c:v>
                </c:pt>
                <c:pt idx="352">
                  <c:v>-2.8120211280437957E-3</c:v>
                </c:pt>
                <c:pt idx="353">
                  <c:v>-1.5964641487311582E-2</c:v>
                </c:pt>
                <c:pt idx="354">
                  <c:v>0.12466401394217197</c:v>
                </c:pt>
                <c:pt idx="355">
                  <c:v>1.4875185834575255E-2</c:v>
                </c:pt>
                <c:pt idx="356">
                  <c:v>1.1292176966438472E-2</c:v>
                </c:pt>
                <c:pt idx="357">
                  <c:v>2.666674725306839E-2</c:v>
                </c:pt>
                <c:pt idx="358">
                  <c:v>-7.6999825266494515E-2</c:v>
                </c:pt>
                <c:pt idx="359">
                  <c:v>-1.9810830081984143E-2</c:v>
                </c:pt>
                <c:pt idx="360">
                  <c:v>-3.9646768214787187E-3</c:v>
                </c:pt>
                <c:pt idx="361">
                  <c:v>4.0770945182812657E-2</c:v>
                </c:pt>
                <c:pt idx="362">
                  <c:v>6.5534898239727468E-2</c:v>
                </c:pt>
                <c:pt idx="363">
                  <c:v>6.2041161178306492E-2</c:v>
                </c:pt>
                <c:pt idx="364">
                  <c:v>4.8888540654301149E-2</c:v>
                </c:pt>
                <c:pt idx="365">
                  <c:v>-8.9797047959306875E-2</c:v>
                </c:pt>
                <c:pt idx="366">
                  <c:v>0.16122135081337197</c:v>
                </c:pt>
                <c:pt idx="367">
                  <c:v>8.5624013814413757E-2</c:v>
                </c:pt>
                <c:pt idx="368">
                  <c:v>6.2809572836815875E-2</c:v>
                </c:pt>
                <c:pt idx="369">
                  <c:v>2.9096201449402059E-2</c:v>
                </c:pt>
                <c:pt idx="370">
                  <c:v>2.4839570098626806E-2</c:v>
                </c:pt>
                <c:pt idx="371">
                  <c:v>3.0735215807490723E-2</c:v>
                </c:pt>
                <c:pt idx="372">
                  <c:v>0.10562412735979976</c:v>
                </c:pt>
                <c:pt idx="373">
                  <c:v>2.1907411962037937E-2</c:v>
                </c:pt>
                <c:pt idx="374">
                  <c:v>1.7332125126867659E-2</c:v>
                </c:pt>
                <c:pt idx="375">
                  <c:v>1.2645761176363512E-2</c:v>
                </c:pt>
                <c:pt idx="376">
                  <c:v>3.9594618924656988E-2</c:v>
                </c:pt>
                <c:pt idx="377">
                  <c:v>9.626291924537167E-2</c:v>
                </c:pt>
                <c:pt idx="378">
                  <c:v>1.9637780836860186E-2</c:v>
                </c:pt>
                <c:pt idx="379">
                  <c:v>3.7933625555104378E-3</c:v>
                </c:pt>
                <c:pt idx="380">
                  <c:v>-9.445121593988115E-2</c:v>
                </c:pt>
                <c:pt idx="381">
                  <c:v>2.6513891189253735E-2</c:v>
                </c:pt>
                <c:pt idx="382">
                  <c:v>-0.13267020612070479</c:v>
                </c:pt>
                <c:pt idx="383">
                  <c:v>1.6326463687810433E-2</c:v>
                </c:pt>
                <c:pt idx="384">
                  <c:v>3.3271843297161263E-2</c:v>
                </c:pt>
                <c:pt idx="385">
                  <c:v>5.6448132969193487E-3</c:v>
                </c:pt>
                <c:pt idx="386">
                  <c:v>2.2840180665930188E-2</c:v>
                </c:pt>
                <c:pt idx="387">
                  <c:v>6.0077847637314274E-3</c:v>
                </c:pt>
                <c:pt idx="388">
                  <c:v>-1.1353212564676474E-2</c:v>
                </c:pt>
                <c:pt idx="389">
                  <c:v>0.12660232353300915</c:v>
                </c:pt>
                <c:pt idx="390">
                  <c:v>3.5123581548668792E-2</c:v>
                </c:pt>
                <c:pt idx="391">
                  <c:v>5.2318972827851695E-2</c:v>
                </c:pt>
                <c:pt idx="392">
                  <c:v>2.3925838886021289E-2</c:v>
                </c:pt>
                <c:pt idx="393">
                  <c:v>6.4110240300031318E-2</c:v>
                </c:pt>
                <c:pt idx="394">
                  <c:v>4.7277844204842934E-2</c:v>
                </c:pt>
                <c:pt idx="395">
                  <c:v>4.161304584864034E-2</c:v>
                </c:pt>
                <c:pt idx="396">
                  <c:v>4.7508387491129733E-2</c:v>
                </c:pt>
                <c:pt idx="397">
                  <c:v>0.13165638695899973</c:v>
                </c:pt>
                <c:pt idx="398">
                  <c:v>5.9299948744885755E-2</c:v>
                </c:pt>
                <c:pt idx="399">
                  <c:v>7.6756612614207187E-2</c:v>
                </c:pt>
                <c:pt idx="400">
                  <c:v>0.11655378988325693</c:v>
                </c:pt>
                <c:pt idx="401">
                  <c:v>7.6987459773879108E-2</c:v>
                </c:pt>
                <c:pt idx="402">
                  <c:v>7.1186868931337521E-2</c:v>
                </c:pt>
                <c:pt idx="403">
                  <c:v>8.8778751156230129E-2</c:v>
                </c:pt>
                <c:pt idx="404">
                  <c:v>-8.3006493688105421E-2</c:v>
                </c:pt>
                <c:pt idx="405">
                  <c:v>0.14603255813500571</c:v>
                </c:pt>
                <c:pt idx="406">
                  <c:v>0.1064659581188494</c:v>
                </c:pt>
                <c:pt idx="407">
                  <c:v>0.10066563714771282</c:v>
                </c:pt>
                <c:pt idx="408">
                  <c:v>8.2750541417472956E-2</c:v>
                </c:pt>
                <c:pt idx="409">
                  <c:v>0.10062258071545327</c:v>
                </c:pt>
                <c:pt idx="410">
                  <c:v>0.10651849629572019</c:v>
                </c:pt>
                <c:pt idx="411">
                  <c:v>0.10043806360202079</c:v>
                </c:pt>
                <c:pt idx="412">
                  <c:v>0.11830978767807232</c:v>
                </c:pt>
                <c:pt idx="413">
                  <c:v>8.783808218949285E-2</c:v>
                </c:pt>
                <c:pt idx="414">
                  <c:v>0.14193569662049055</c:v>
                </c:pt>
                <c:pt idx="415">
                  <c:v>7.4627977290514513E-2</c:v>
                </c:pt>
                <c:pt idx="416">
                  <c:v>0.1055252891521119</c:v>
                </c:pt>
                <c:pt idx="417">
                  <c:v>8.6419538579644906E-2</c:v>
                </c:pt>
                <c:pt idx="418">
                  <c:v>5.3600693892742912E-2</c:v>
                </c:pt>
                <c:pt idx="419">
                  <c:v>0.20610000546599494</c:v>
                </c:pt>
                <c:pt idx="420">
                  <c:v>-2.6612904956091477E-3</c:v>
                </c:pt>
                <c:pt idx="421">
                  <c:v>0.12258105761286187</c:v>
                </c:pt>
                <c:pt idx="422">
                  <c:v>0.11589863797850675</c:v>
                </c:pt>
                <c:pt idx="423">
                  <c:v>0.12179428368736978</c:v>
                </c:pt>
                <c:pt idx="424">
                  <c:v>0.11495069135596059</c:v>
                </c:pt>
                <c:pt idx="425">
                  <c:v>0.12084660693622795</c:v>
                </c:pt>
                <c:pt idx="426">
                  <c:v>8.7521566361243863E-2</c:v>
                </c:pt>
                <c:pt idx="427">
                  <c:v>0.11973461534933194</c:v>
                </c:pt>
                <c:pt idx="428">
                  <c:v>5.8491162012846543E-2</c:v>
                </c:pt>
                <c:pt idx="429">
                  <c:v>0.14442945960771003</c:v>
                </c:pt>
                <c:pt idx="430">
                  <c:v>0.13742148270537391</c:v>
                </c:pt>
                <c:pt idx="431">
                  <c:v>0.13024543732348492</c:v>
                </c:pt>
                <c:pt idx="432">
                  <c:v>-5.1457274225948479E-2</c:v>
                </c:pt>
                <c:pt idx="433">
                  <c:v>0.10176285318164524</c:v>
                </c:pt>
                <c:pt idx="434">
                  <c:v>0.12126464837839479</c:v>
                </c:pt>
                <c:pt idx="435">
                  <c:v>0.21754385363147111</c:v>
                </c:pt>
                <c:pt idx="436">
                  <c:v>0.11945006014426429</c:v>
                </c:pt>
                <c:pt idx="437">
                  <c:v>0.11155278290070325</c:v>
                </c:pt>
                <c:pt idx="438">
                  <c:v>0.13124162143339468</c:v>
                </c:pt>
                <c:pt idx="439">
                  <c:v>0.13713726710688334</c:v>
                </c:pt>
                <c:pt idx="440">
                  <c:v>0.14303318249930852</c:v>
                </c:pt>
                <c:pt idx="441">
                  <c:v>0.10696465473887184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9-4E14-9CB2-8E048722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27584"/>
        <c:axId val="1327537984"/>
      </c:scatterChart>
      <c:valAx>
        <c:axId val="132752758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7537984"/>
        <c:crossesAt val="-0.2"/>
        <c:crossBetween val="midCat"/>
      </c:valAx>
      <c:valAx>
        <c:axId val="1327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75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1.º ajuste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Folha1!$B$126:$B$567</c:f>
              <c:numCache>
                <c:formatCode>0.00</c:formatCode>
                <c:ptCount val="442"/>
                <c:pt idx="0">
                  <c:v>1239.99996186</c:v>
                </c:pt>
                <c:pt idx="1">
                  <c:v>1249.99992372</c:v>
                </c:pt>
                <c:pt idx="2">
                  <c:v>1260</c:v>
                </c:pt>
                <c:pt idx="3">
                  <c:v>1269.99996186</c:v>
                </c:pt>
                <c:pt idx="4">
                  <c:v>1279.99992372</c:v>
                </c:pt>
                <c:pt idx="5">
                  <c:v>1290</c:v>
                </c:pt>
                <c:pt idx="6">
                  <c:v>1299.99996186</c:v>
                </c:pt>
                <c:pt idx="7">
                  <c:v>1309.99992372</c:v>
                </c:pt>
                <c:pt idx="8">
                  <c:v>1320</c:v>
                </c:pt>
                <c:pt idx="9">
                  <c:v>1329.99996186</c:v>
                </c:pt>
                <c:pt idx="10">
                  <c:v>1339.99992372</c:v>
                </c:pt>
                <c:pt idx="11">
                  <c:v>1350</c:v>
                </c:pt>
                <c:pt idx="12">
                  <c:v>1359.99996186</c:v>
                </c:pt>
                <c:pt idx="13">
                  <c:v>1369.99992372</c:v>
                </c:pt>
                <c:pt idx="14">
                  <c:v>1380</c:v>
                </c:pt>
                <c:pt idx="15">
                  <c:v>1389.99996186</c:v>
                </c:pt>
                <c:pt idx="16">
                  <c:v>1399.99992372</c:v>
                </c:pt>
                <c:pt idx="17">
                  <c:v>1410</c:v>
                </c:pt>
                <c:pt idx="18">
                  <c:v>1419.99996186</c:v>
                </c:pt>
                <c:pt idx="19">
                  <c:v>1429.99992372</c:v>
                </c:pt>
                <c:pt idx="20">
                  <c:v>1440</c:v>
                </c:pt>
                <c:pt idx="21">
                  <c:v>1449.99996186</c:v>
                </c:pt>
                <c:pt idx="22">
                  <c:v>1459.99992372</c:v>
                </c:pt>
                <c:pt idx="23">
                  <c:v>1470</c:v>
                </c:pt>
                <c:pt idx="24">
                  <c:v>1479.99996186</c:v>
                </c:pt>
                <c:pt idx="25">
                  <c:v>1489.99992372</c:v>
                </c:pt>
                <c:pt idx="26">
                  <c:v>1500</c:v>
                </c:pt>
                <c:pt idx="27">
                  <c:v>1509.99996186</c:v>
                </c:pt>
                <c:pt idx="28">
                  <c:v>1519.99992372</c:v>
                </c:pt>
                <c:pt idx="29">
                  <c:v>1530</c:v>
                </c:pt>
                <c:pt idx="30">
                  <c:v>1539.99996186</c:v>
                </c:pt>
                <c:pt idx="31">
                  <c:v>1549.99992372</c:v>
                </c:pt>
                <c:pt idx="32">
                  <c:v>1560</c:v>
                </c:pt>
                <c:pt idx="33">
                  <c:v>1569.99996186</c:v>
                </c:pt>
                <c:pt idx="34">
                  <c:v>1579.99992372</c:v>
                </c:pt>
                <c:pt idx="35">
                  <c:v>1590</c:v>
                </c:pt>
                <c:pt idx="36">
                  <c:v>1599.99996186</c:v>
                </c:pt>
                <c:pt idx="37">
                  <c:v>1609.99992372</c:v>
                </c:pt>
                <c:pt idx="38">
                  <c:v>1620</c:v>
                </c:pt>
                <c:pt idx="39">
                  <c:v>1629.99996186</c:v>
                </c:pt>
                <c:pt idx="40">
                  <c:v>1639.99992372</c:v>
                </c:pt>
                <c:pt idx="41">
                  <c:v>1650</c:v>
                </c:pt>
                <c:pt idx="42">
                  <c:v>1659.99996186</c:v>
                </c:pt>
                <c:pt idx="43">
                  <c:v>1669.99992372</c:v>
                </c:pt>
                <c:pt idx="44">
                  <c:v>1680</c:v>
                </c:pt>
                <c:pt idx="45">
                  <c:v>1689.99996186</c:v>
                </c:pt>
                <c:pt idx="46">
                  <c:v>1699.99992372</c:v>
                </c:pt>
                <c:pt idx="47">
                  <c:v>1710</c:v>
                </c:pt>
                <c:pt idx="48">
                  <c:v>1719.99996186</c:v>
                </c:pt>
                <c:pt idx="49">
                  <c:v>1729.99992372</c:v>
                </c:pt>
                <c:pt idx="50">
                  <c:v>1740</c:v>
                </c:pt>
                <c:pt idx="51">
                  <c:v>1749.99996186</c:v>
                </c:pt>
                <c:pt idx="52">
                  <c:v>1759.99992372</c:v>
                </c:pt>
                <c:pt idx="53">
                  <c:v>1770</c:v>
                </c:pt>
                <c:pt idx="54">
                  <c:v>1779.99996186</c:v>
                </c:pt>
                <c:pt idx="55">
                  <c:v>1789.99992372</c:v>
                </c:pt>
                <c:pt idx="56">
                  <c:v>1800</c:v>
                </c:pt>
                <c:pt idx="57">
                  <c:v>1809.99996186</c:v>
                </c:pt>
                <c:pt idx="58">
                  <c:v>1819.99992372</c:v>
                </c:pt>
                <c:pt idx="59">
                  <c:v>1830</c:v>
                </c:pt>
                <c:pt idx="60">
                  <c:v>1839.99996186</c:v>
                </c:pt>
                <c:pt idx="61">
                  <c:v>1849.99992372</c:v>
                </c:pt>
                <c:pt idx="62">
                  <c:v>1860</c:v>
                </c:pt>
                <c:pt idx="63">
                  <c:v>1869.99996186</c:v>
                </c:pt>
                <c:pt idx="64">
                  <c:v>1879.99992372</c:v>
                </c:pt>
                <c:pt idx="65">
                  <c:v>1890</c:v>
                </c:pt>
                <c:pt idx="66">
                  <c:v>1899.99996186</c:v>
                </c:pt>
                <c:pt idx="67">
                  <c:v>1909.99992372</c:v>
                </c:pt>
                <c:pt idx="68">
                  <c:v>1919.99988558</c:v>
                </c:pt>
                <c:pt idx="69">
                  <c:v>1929.9998474399999</c:v>
                </c:pt>
                <c:pt idx="70">
                  <c:v>1939.9999237199997</c:v>
                </c:pt>
                <c:pt idx="71">
                  <c:v>1949.9997711000001</c:v>
                </c:pt>
                <c:pt idx="72">
                  <c:v>1959.9998474399999</c:v>
                </c:pt>
                <c:pt idx="73">
                  <c:v>1969.9999237199997</c:v>
                </c:pt>
                <c:pt idx="74">
                  <c:v>1979.9997711000001</c:v>
                </c:pt>
                <c:pt idx="75">
                  <c:v>1989.9998474399999</c:v>
                </c:pt>
                <c:pt idx="76">
                  <c:v>1999.9999237199997</c:v>
                </c:pt>
                <c:pt idx="77">
                  <c:v>2009.9997711000001</c:v>
                </c:pt>
                <c:pt idx="78">
                  <c:v>2019.9998474399999</c:v>
                </c:pt>
                <c:pt idx="79">
                  <c:v>2029.9999237199997</c:v>
                </c:pt>
                <c:pt idx="80">
                  <c:v>2039.9997711000001</c:v>
                </c:pt>
                <c:pt idx="81">
                  <c:v>2049.9998474399999</c:v>
                </c:pt>
                <c:pt idx="82">
                  <c:v>2059.99992372</c:v>
                </c:pt>
                <c:pt idx="83">
                  <c:v>2069.9997711000001</c:v>
                </c:pt>
                <c:pt idx="84">
                  <c:v>2079.9998474399999</c:v>
                </c:pt>
                <c:pt idx="85">
                  <c:v>2089.99992372</c:v>
                </c:pt>
                <c:pt idx="86">
                  <c:v>2099.9997711000001</c:v>
                </c:pt>
                <c:pt idx="87">
                  <c:v>2109.9998474399999</c:v>
                </c:pt>
                <c:pt idx="88">
                  <c:v>2119.99992372</c:v>
                </c:pt>
                <c:pt idx="89">
                  <c:v>2129.9997711000001</c:v>
                </c:pt>
                <c:pt idx="90">
                  <c:v>2139.9998474399999</c:v>
                </c:pt>
                <c:pt idx="91">
                  <c:v>2149.99992372</c:v>
                </c:pt>
                <c:pt idx="92">
                  <c:v>2159.9997711000001</c:v>
                </c:pt>
                <c:pt idx="93">
                  <c:v>2169.9998474399999</c:v>
                </c:pt>
                <c:pt idx="94">
                  <c:v>2179.99992372</c:v>
                </c:pt>
                <c:pt idx="95">
                  <c:v>2189.9997711000001</c:v>
                </c:pt>
                <c:pt idx="96">
                  <c:v>2199.9998474399999</c:v>
                </c:pt>
                <c:pt idx="97">
                  <c:v>2209.99992372</c:v>
                </c:pt>
                <c:pt idx="98">
                  <c:v>2219.9997711000001</c:v>
                </c:pt>
                <c:pt idx="99">
                  <c:v>2229.9998474399999</c:v>
                </c:pt>
                <c:pt idx="100">
                  <c:v>2239.99992372</c:v>
                </c:pt>
                <c:pt idx="101">
                  <c:v>2249.9997711000001</c:v>
                </c:pt>
                <c:pt idx="102">
                  <c:v>2259.9998474399999</c:v>
                </c:pt>
                <c:pt idx="103">
                  <c:v>2269.99992372</c:v>
                </c:pt>
                <c:pt idx="104">
                  <c:v>2279.9997711000001</c:v>
                </c:pt>
                <c:pt idx="105">
                  <c:v>2289.9998474399999</c:v>
                </c:pt>
                <c:pt idx="106">
                  <c:v>2299.99992372</c:v>
                </c:pt>
                <c:pt idx="107">
                  <c:v>2309.9997711000001</c:v>
                </c:pt>
                <c:pt idx="108">
                  <c:v>2319.9998474399999</c:v>
                </c:pt>
                <c:pt idx="109">
                  <c:v>2329.99992372</c:v>
                </c:pt>
                <c:pt idx="110">
                  <c:v>2339.9997711000001</c:v>
                </c:pt>
                <c:pt idx="111">
                  <c:v>2349.9998474399999</c:v>
                </c:pt>
                <c:pt idx="112">
                  <c:v>2359.99992372</c:v>
                </c:pt>
                <c:pt idx="113">
                  <c:v>2369.9997711000001</c:v>
                </c:pt>
                <c:pt idx="114">
                  <c:v>2379.9998474399999</c:v>
                </c:pt>
                <c:pt idx="115">
                  <c:v>2389.99992372</c:v>
                </c:pt>
                <c:pt idx="116">
                  <c:v>2399.9997711000001</c:v>
                </c:pt>
                <c:pt idx="117">
                  <c:v>2409.9998474399999</c:v>
                </c:pt>
                <c:pt idx="118">
                  <c:v>2419.99992372</c:v>
                </c:pt>
                <c:pt idx="119">
                  <c:v>2429.9997711000001</c:v>
                </c:pt>
                <c:pt idx="120">
                  <c:v>2439.9998474399999</c:v>
                </c:pt>
                <c:pt idx="121">
                  <c:v>2449.99992372</c:v>
                </c:pt>
                <c:pt idx="122">
                  <c:v>2459.9997711000001</c:v>
                </c:pt>
                <c:pt idx="123">
                  <c:v>2469.9998474399999</c:v>
                </c:pt>
                <c:pt idx="124">
                  <c:v>2479.99992372</c:v>
                </c:pt>
                <c:pt idx="125">
                  <c:v>2490</c:v>
                </c:pt>
                <c:pt idx="126">
                  <c:v>2499.9998474399999</c:v>
                </c:pt>
                <c:pt idx="127">
                  <c:v>2509.99992372</c:v>
                </c:pt>
                <c:pt idx="128">
                  <c:v>2520</c:v>
                </c:pt>
                <c:pt idx="129">
                  <c:v>2529.9998474399999</c:v>
                </c:pt>
                <c:pt idx="130">
                  <c:v>2539.99992372</c:v>
                </c:pt>
                <c:pt idx="131">
                  <c:v>2550</c:v>
                </c:pt>
                <c:pt idx="132">
                  <c:v>2559.9998474399999</c:v>
                </c:pt>
                <c:pt idx="133">
                  <c:v>2569.99992372</c:v>
                </c:pt>
                <c:pt idx="134">
                  <c:v>2580</c:v>
                </c:pt>
                <c:pt idx="135">
                  <c:v>2589.9998474399999</c:v>
                </c:pt>
                <c:pt idx="136">
                  <c:v>2599.99992372</c:v>
                </c:pt>
                <c:pt idx="137">
                  <c:v>2610</c:v>
                </c:pt>
                <c:pt idx="138">
                  <c:v>2619.9998474399999</c:v>
                </c:pt>
                <c:pt idx="139">
                  <c:v>2629.99992372</c:v>
                </c:pt>
                <c:pt idx="140">
                  <c:v>2640</c:v>
                </c:pt>
                <c:pt idx="141">
                  <c:v>2649.9998474399999</c:v>
                </c:pt>
                <c:pt idx="142">
                  <c:v>2659.99992372</c:v>
                </c:pt>
                <c:pt idx="143">
                  <c:v>2670</c:v>
                </c:pt>
                <c:pt idx="144">
                  <c:v>2679.9998474399999</c:v>
                </c:pt>
                <c:pt idx="145">
                  <c:v>2689.99992372</c:v>
                </c:pt>
                <c:pt idx="146">
                  <c:v>2700</c:v>
                </c:pt>
                <c:pt idx="147">
                  <c:v>2709.9998474399999</c:v>
                </c:pt>
                <c:pt idx="148">
                  <c:v>2719.99992372</c:v>
                </c:pt>
                <c:pt idx="149">
                  <c:v>2730</c:v>
                </c:pt>
                <c:pt idx="150">
                  <c:v>2739.9998474399999</c:v>
                </c:pt>
                <c:pt idx="151">
                  <c:v>2749.99992372</c:v>
                </c:pt>
                <c:pt idx="152">
                  <c:v>2760</c:v>
                </c:pt>
                <c:pt idx="153">
                  <c:v>2769.9998474399999</c:v>
                </c:pt>
                <c:pt idx="154">
                  <c:v>2779.99992372</c:v>
                </c:pt>
                <c:pt idx="155">
                  <c:v>2790</c:v>
                </c:pt>
                <c:pt idx="156">
                  <c:v>2799.9998474399999</c:v>
                </c:pt>
                <c:pt idx="157">
                  <c:v>2809.99992372</c:v>
                </c:pt>
                <c:pt idx="158">
                  <c:v>2820</c:v>
                </c:pt>
                <c:pt idx="159">
                  <c:v>2829.9998474399999</c:v>
                </c:pt>
                <c:pt idx="160">
                  <c:v>2839.99992372</c:v>
                </c:pt>
                <c:pt idx="161">
                  <c:v>2850</c:v>
                </c:pt>
                <c:pt idx="162">
                  <c:v>2859.9998474399999</c:v>
                </c:pt>
                <c:pt idx="163">
                  <c:v>2869.99992372</c:v>
                </c:pt>
                <c:pt idx="164">
                  <c:v>2880</c:v>
                </c:pt>
                <c:pt idx="165">
                  <c:v>2889.9998474399999</c:v>
                </c:pt>
                <c:pt idx="166">
                  <c:v>2899.99992372</c:v>
                </c:pt>
                <c:pt idx="167">
                  <c:v>2910</c:v>
                </c:pt>
                <c:pt idx="168">
                  <c:v>2919.9998474399999</c:v>
                </c:pt>
                <c:pt idx="169">
                  <c:v>2929.99992372</c:v>
                </c:pt>
                <c:pt idx="170">
                  <c:v>2940</c:v>
                </c:pt>
                <c:pt idx="171">
                  <c:v>2949.9998474399999</c:v>
                </c:pt>
                <c:pt idx="172">
                  <c:v>2959.99992372</c:v>
                </c:pt>
                <c:pt idx="173">
                  <c:v>2970</c:v>
                </c:pt>
                <c:pt idx="174">
                  <c:v>2979.9998474399999</c:v>
                </c:pt>
                <c:pt idx="175">
                  <c:v>2989.99992372</c:v>
                </c:pt>
                <c:pt idx="176">
                  <c:v>3000</c:v>
                </c:pt>
                <c:pt idx="177">
                  <c:v>3009.9998474399999</c:v>
                </c:pt>
                <c:pt idx="178">
                  <c:v>3019.99992372</c:v>
                </c:pt>
                <c:pt idx="179">
                  <c:v>3030</c:v>
                </c:pt>
                <c:pt idx="180">
                  <c:v>3039.9998474399999</c:v>
                </c:pt>
                <c:pt idx="181">
                  <c:v>3049.99992372</c:v>
                </c:pt>
                <c:pt idx="182">
                  <c:v>3060</c:v>
                </c:pt>
                <c:pt idx="183">
                  <c:v>3069.9998474399999</c:v>
                </c:pt>
                <c:pt idx="184">
                  <c:v>3079.99992372</c:v>
                </c:pt>
                <c:pt idx="185">
                  <c:v>3090</c:v>
                </c:pt>
                <c:pt idx="186">
                  <c:v>3099.9998474399999</c:v>
                </c:pt>
                <c:pt idx="187">
                  <c:v>3109.99992372</c:v>
                </c:pt>
                <c:pt idx="188">
                  <c:v>3120</c:v>
                </c:pt>
                <c:pt idx="189">
                  <c:v>3129.9998474399999</c:v>
                </c:pt>
                <c:pt idx="190">
                  <c:v>3139.99992372</c:v>
                </c:pt>
                <c:pt idx="191">
                  <c:v>3150</c:v>
                </c:pt>
                <c:pt idx="192">
                  <c:v>3159.9998474399999</c:v>
                </c:pt>
                <c:pt idx="193">
                  <c:v>3169.99992372</c:v>
                </c:pt>
                <c:pt idx="194">
                  <c:v>3180</c:v>
                </c:pt>
                <c:pt idx="195">
                  <c:v>3189.9998474399999</c:v>
                </c:pt>
                <c:pt idx="196">
                  <c:v>3199.99992372</c:v>
                </c:pt>
                <c:pt idx="197">
                  <c:v>3210</c:v>
                </c:pt>
                <c:pt idx="198">
                  <c:v>3219.9998474399999</c:v>
                </c:pt>
                <c:pt idx="199">
                  <c:v>3229.99992372</c:v>
                </c:pt>
                <c:pt idx="200">
                  <c:v>3240</c:v>
                </c:pt>
                <c:pt idx="201">
                  <c:v>3249.9998474399999</c:v>
                </c:pt>
                <c:pt idx="202">
                  <c:v>3259.99992372</c:v>
                </c:pt>
                <c:pt idx="203">
                  <c:v>3270</c:v>
                </c:pt>
                <c:pt idx="204">
                  <c:v>3279.9998474399999</c:v>
                </c:pt>
                <c:pt idx="205">
                  <c:v>3289.99992372</c:v>
                </c:pt>
                <c:pt idx="206">
                  <c:v>3300</c:v>
                </c:pt>
                <c:pt idx="207">
                  <c:v>3309.9998474399999</c:v>
                </c:pt>
                <c:pt idx="208">
                  <c:v>3319.99992372</c:v>
                </c:pt>
                <c:pt idx="209">
                  <c:v>3330</c:v>
                </c:pt>
                <c:pt idx="210">
                  <c:v>3339.9998474399999</c:v>
                </c:pt>
                <c:pt idx="211">
                  <c:v>3349.99992372</c:v>
                </c:pt>
                <c:pt idx="212">
                  <c:v>3360</c:v>
                </c:pt>
                <c:pt idx="213">
                  <c:v>3369.9998474399999</c:v>
                </c:pt>
                <c:pt idx="214">
                  <c:v>3379.99992372</c:v>
                </c:pt>
                <c:pt idx="215">
                  <c:v>3390</c:v>
                </c:pt>
                <c:pt idx="216">
                  <c:v>3399.9998474399999</c:v>
                </c:pt>
                <c:pt idx="217">
                  <c:v>3409.99992372</c:v>
                </c:pt>
                <c:pt idx="218">
                  <c:v>3420</c:v>
                </c:pt>
                <c:pt idx="219">
                  <c:v>3429.9998474399999</c:v>
                </c:pt>
                <c:pt idx="220">
                  <c:v>3439.99992372</c:v>
                </c:pt>
                <c:pt idx="221">
                  <c:v>3450</c:v>
                </c:pt>
                <c:pt idx="222">
                  <c:v>3459.9998474399999</c:v>
                </c:pt>
                <c:pt idx="223">
                  <c:v>3469.99992372</c:v>
                </c:pt>
                <c:pt idx="224">
                  <c:v>3480</c:v>
                </c:pt>
                <c:pt idx="225">
                  <c:v>3489.9998474399999</c:v>
                </c:pt>
                <c:pt idx="226">
                  <c:v>3499.99992372</c:v>
                </c:pt>
                <c:pt idx="227">
                  <c:v>3510</c:v>
                </c:pt>
                <c:pt idx="228">
                  <c:v>3519.9998474399999</c:v>
                </c:pt>
                <c:pt idx="229">
                  <c:v>3529.99992372</c:v>
                </c:pt>
                <c:pt idx="230">
                  <c:v>3540</c:v>
                </c:pt>
                <c:pt idx="231">
                  <c:v>3549.9998474399999</c:v>
                </c:pt>
                <c:pt idx="232">
                  <c:v>3559.99992372</c:v>
                </c:pt>
                <c:pt idx="233">
                  <c:v>3570</c:v>
                </c:pt>
                <c:pt idx="234">
                  <c:v>3579.9998474399999</c:v>
                </c:pt>
                <c:pt idx="235">
                  <c:v>3589.99992372</c:v>
                </c:pt>
                <c:pt idx="236">
                  <c:v>3600</c:v>
                </c:pt>
                <c:pt idx="237">
                  <c:v>3609.9998474399999</c:v>
                </c:pt>
                <c:pt idx="238">
                  <c:v>3619.99992372</c:v>
                </c:pt>
                <c:pt idx="239">
                  <c:v>3630</c:v>
                </c:pt>
                <c:pt idx="240">
                  <c:v>3639.9998474399999</c:v>
                </c:pt>
                <c:pt idx="241">
                  <c:v>3649.99992372</c:v>
                </c:pt>
                <c:pt idx="242">
                  <c:v>3660</c:v>
                </c:pt>
                <c:pt idx="243">
                  <c:v>3669.9998474399999</c:v>
                </c:pt>
                <c:pt idx="244">
                  <c:v>3679.99992372</c:v>
                </c:pt>
                <c:pt idx="245">
                  <c:v>3690</c:v>
                </c:pt>
                <c:pt idx="246">
                  <c:v>3699.9998474399999</c:v>
                </c:pt>
                <c:pt idx="247">
                  <c:v>3709.99992372</c:v>
                </c:pt>
                <c:pt idx="248">
                  <c:v>3720</c:v>
                </c:pt>
                <c:pt idx="249">
                  <c:v>3729.9998474399999</c:v>
                </c:pt>
                <c:pt idx="250">
                  <c:v>3739.99992372</c:v>
                </c:pt>
                <c:pt idx="251">
                  <c:v>3750</c:v>
                </c:pt>
                <c:pt idx="252">
                  <c:v>3759.9998474399999</c:v>
                </c:pt>
                <c:pt idx="253">
                  <c:v>3769.99992372</c:v>
                </c:pt>
                <c:pt idx="254">
                  <c:v>3780</c:v>
                </c:pt>
                <c:pt idx="255">
                  <c:v>3789.9998474399999</c:v>
                </c:pt>
                <c:pt idx="256">
                  <c:v>3799.99992372</c:v>
                </c:pt>
                <c:pt idx="257">
                  <c:v>3810</c:v>
                </c:pt>
                <c:pt idx="258">
                  <c:v>3819.9998474399999</c:v>
                </c:pt>
                <c:pt idx="259">
                  <c:v>3829.99992372</c:v>
                </c:pt>
                <c:pt idx="260">
                  <c:v>3839.9997711000001</c:v>
                </c:pt>
                <c:pt idx="261">
                  <c:v>3849.9998474399995</c:v>
                </c:pt>
                <c:pt idx="262">
                  <c:v>3859.9996948199996</c:v>
                </c:pt>
                <c:pt idx="263">
                  <c:v>3869.9995422600005</c:v>
                </c:pt>
                <c:pt idx="264">
                  <c:v>3879.9998474399995</c:v>
                </c:pt>
                <c:pt idx="265">
                  <c:v>3889.9996948199996</c:v>
                </c:pt>
                <c:pt idx="266">
                  <c:v>3899.9995422600005</c:v>
                </c:pt>
                <c:pt idx="267">
                  <c:v>3909.9998474399995</c:v>
                </c:pt>
                <c:pt idx="268">
                  <c:v>3919.9996948199996</c:v>
                </c:pt>
                <c:pt idx="269">
                  <c:v>3929.9995422600005</c:v>
                </c:pt>
                <c:pt idx="270">
                  <c:v>3939.9998474399995</c:v>
                </c:pt>
                <c:pt idx="271">
                  <c:v>3949.9996948199996</c:v>
                </c:pt>
                <c:pt idx="272">
                  <c:v>3959.9995422600005</c:v>
                </c:pt>
                <c:pt idx="273">
                  <c:v>3969.9998474399995</c:v>
                </c:pt>
                <c:pt idx="274">
                  <c:v>3979.9996948199996</c:v>
                </c:pt>
                <c:pt idx="275">
                  <c:v>3989.9995422600005</c:v>
                </c:pt>
                <c:pt idx="276">
                  <c:v>3999.9998474399995</c:v>
                </c:pt>
                <c:pt idx="277">
                  <c:v>4009.9996948199996</c:v>
                </c:pt>
                <c:pt idx="278">
                  <c:v>4019.9995422600005</c:v>
                </c:pt>
                <c:pt idx="279">
                  <c:v>4029.9998474399995</c:v>
                </c:pt>
                <c:pt idx="280">
                  <c:v>4039.9996948199996</c:v>
                </c:pt>
                <c:pt idx="281">
                  <c:v>4049.9995422600005</c:v>
                </c:pt>
                <c:pt idx="282">
                  <c:v>4059.9998474399995</c:v>
                </c:pt>
                <c:pt idx="283">
                  <c:v>4069.9996948199996</c:v>
                </c:pt>
                <c:pt idx="284">
                  <c:v>4079.9995422600005</c:v>
                </c:pt>
                <c:pt idx="285">
                  <c:v>4089.9998474399995</c:v>
                </c:pt>
                <c:pt idx="286">
                  <c:v>4099.9996948199996</c:v>
                </c:pt>
                <c:pt idx="287">
                  <c:v>4109.9995422600005</c:v>
                </c:pt>
                <c:pt idx="288">
                  <c:v>4119.9998474399999</c:v>
                </c:pt>
                <c:pt idx="289">
                  <c:v>4129.9996948199996</c:v>
                </c:pt>
                <c:pt idx="290">
                  <c:v>4139.9995422600005</c:v>
                </c:pt>
                <c:pt idx="291">
                  <c:v>4149.9998474399999</c:v>
                </c:pt>
                <c:pt idx="292">
                  <c:v>4159.9996948199996</c:v>
                </c:pt>
                <c:pt idx="293">
                  <c:v>4169.9995422600005</c:v>
                </c:pt>
                <c:pt idx="294">
                  <c:v>4179.9998474399999</c:v>
                </c:pt>
                <c:pt idx="295">
                  <c:v>4189.9996948199996</c:v>
                </c:pt>
                <c:pt idx="296">
                  <c:v>4199.9995422600005</c:v>
                </c:pt>
                <c:pt idx="297">
                  <c:v>4209.9998474399999</c:v>
                </c:pt>
                <c:pt idx="298">
                  <c:v>4219.9996948199996</c:v>
                </c:pt>
                <c:pt idx="299">
                  <c:v>4229.9995422600005</c:v>
                </c:pt>
                <c:pt idx="300">
                  <c:v>4239.9998474399999</c:v>
                </c:pt>
                <c:pt idx="301">
                  <c:v>4249.9996948199996</c:v>
                </c:pt>
                <c:pt idx="302">
                  <c:v>4259.9995422600005</c:v>
                </c:pt>
                <c:pt idx="303">
                  <c:v>4269.9998474399999</c:v>
                </c:pt>
                <c:pt idx="304">
                  <c:v>4279.9996948199996</c:v>
                </c:pt>
                <c:pt idx="305">
                  <c:v>4289.9995422600005</c:v>
                </c:pt>
                <c:pt idx="306">
                  <c:v>4299.9998474399999</c:v>
                </c:pt>
                <c:pt idx="307">
                  <c:v>4309.9996948199996</c:v>
                </c:pt>
                <c:pt idx="308">
                  <c:v>4319.9995422600005</c:v>
                </c:pt>
                <c:pt idx="309">
                  <c:v>4329.9998474399999</c:v>
                </c:pt>
                <c:pt idx="310">
                  <c:v>4339.9996948199996</c:v>
                </c:pt>
                <c:pt idx="311">
                  <c:v>4349.9995422600005</c:v>
                </c:pt>
                <c:pt idx="312">
                  <c:v>4359.9998474399999</c:v>
                </c:pt>
                <c:pt idx="313">
                  <c:v>4369.9996948199996</c:v>
                </c:pt>
                <c:pt idx="314">
                  <c:v>4379.9995422600005</c:v>
                </c:pt>
                <c:pt idx="315">
                  <c:v>4389.9998474399999</c:v>
                </c:pt>
                <c:pt idx="316">
                  <c:v>4399.9996948199996</c:v>
                </c:pt>
                <c:pt idx="317">
                  <c:v>4409.9995422600005</c:v>
                </c:pt>
                <c:pt idx="318">
                  <c:v>4419.9998474399999</c:v>
                </c:pt>
                <c:pt idx="319">
                  <c:v>4429.9996948199996</c:v>
                </c:pt>
                <c:pt idx="320">
                  <c:v>4439.9995422600005</c:v>
                </c:pt>
                <c:pt idx="321">
                  <c:v>4449.9998474399999</c:v>
                </c:pt>
                <c:pt idx="322">
                  <c:v>4459.9996948199996</c:v>
                </c:pt>
                <c:pt idx="323">
                  <c:v>4469.9995422600005</c:v>
                </c:pt>
                <c:pt idx="324">
                  <c:v>4479.9998474399999</c:v>
                </c:pt>
                <c:pt idx="325">
                  <c:v>4489.9996948199996</c:v>
                </c:pt>
                <c:pt idx="326">
                  <c:v>4499.9995422600005</c:v>
                </c:pt>
                <c:pt idx="327">
                  <c:v>4509.9998474399999</c:v>
                </c:pt>
                <c:pt idx="328">
                  <c:v>4519.9996948199996</c:v>
                </c:pt>
                <c:pt idx="329">
                  <c:v>4529.9995422600005</c:v>
                </c:pt>
                <c:pt idx="330">
                  <c:v>4539.9998474399999</c:v>
                </c:pt>
                <c:pt idx="331">
                  <c:v>4549.9996948199996</c:v>
                </c:pt>
                <c:pt idx="332">
                  <c:v>4559.9995422600005</c:v>
                </c:pt>
                <c:pt idx="333">
                  <c:v>4569.9998474399999</c:v>
                </c:pt>
                <c:pt idx="334">
                  <c:v>4579.9996948199996</c:v>
                </c:pt>
                <c:pt idx="335">
                  <c:v>4589.9995422600005</c:v>
                </c:pt>
                <c:pt idx="336">
                  <c:v>4599.9998474399999</c:v>
                </c:pt>
                <c:pt idx="337">
                  <c:v>4609.9996948199996</c:v>
                </c:pt>
                <c:pt idx="338">
                  <c:v>4619.9995422600005</c:v>
                </c:pt>
                <c:pt idx="339">
                  <c:v>4629.9998474399999</c:v>
                </c:pt>
                <c:pt idx="340">
                  <c:v>4639.9996948199996</c:v>
                </c:pt>
                <c:pt idx="341">
                  <c:v>4649.9995422600005</c:v>
                </c:pt>
                <c:pt idx="342">
                  <c:v>4659.9998474399999</c:v>
                </c:pt>
                <c:pt idx="343">
                  <c:v>4669.9996948199996</c:v>
                </c:pt>
                <c:pt idx="344">
                  <c:v>4679.9995422600005</c:v>
                </c:pt>
                <c:pt idx="345">
                  <c:v>4689.9998474399999</c:v>
                </c:pt>
                <c:pt idx="346">
                  <c:v>4699.9996948199996</c:v>
                </c:pt>
                <c:pt idx="347">
                  <c:v>4709.9995422600005</c:v>
                </c:pt>
                <c:pt idx="348">
                  <c:v>4719.9998474399999</c:v>
                </c:pt>
                <c:pt idx="349">
                  <c:v>4729.9996948199996</c:v>
                </c:pt>
                <c:pt idx="350">
                  <c:v>4739.9995422600005</c:v>
                </c:pt>
                <c:pt idx="351">
                  <c:v>4749.9998474399999</c:v>
                </c:pt>
                <c:pt idx="352">
                  <c:v>4759.9996948199996</c:v>
                </c:pt>
                <c:pt idx="353">
                  <c:v>4769.9995422600005</c:v>
                </c:pt>
                <c:pt idx="354">
                  <c:v>4779.9998474399999</c:v>
                </c:pt>
                <c:pt idx="355">
                  <c:v>4789.9996948199996</c:v>
                </c:pt>
                <c:pt idx="356">
                  <c:v>4799.9995422600005</c:v>
                </c:pt>
                <c:pt idx="357">
                  <c:v>4809.9998474399999</c:v>
                </c:pt>
                <c:pt idx="358">
                  <c:v>4819.9996948199996</c:v>
                </c:pt>
                <c:pt idx="359">
                  <c:v>4829.9995422600005</c:v>
                </c:pt>
                <c:pt idx="360">
                  <c:v>4839.9998474399999</c:v>
                </c:pt>
                <c:pt idx="361">
                  <c:v>4849.9996948199996</c:v>
                </c:pt>
                <c:pt idx="362">
                  <c:v>4859.9995422600005</c:v>
                </c:pt>
                <c:pt idx="363">
                  <c:v>4869.9998474399999</c:v>
                </c:pt>
                <c:pt idx="364">
                  <c:v>4879.9996948199996</c:v>
                </c:pt>
                <c:pt idx="365">
                  <c:v>4889.9995422600005</c:v>
                </c:pt>
                <c:pt idx="366">
                  <c:v>4899.9998474399999</c:v>
                </c:pt>
                <c:pt idx="367">
                  <c:v>4909.9996948199996</c:v>
                </c:pt>
                <c:pt idx="368">
                  <c:v>4919.9995422600005</c:v>
                </c:pt>
                <c:pt idx="369">
                  <c:v>4929.9998474399999</c:v>
                </c:pt>
                <c:pt idx="370">
                  <c:v>4939.9996948199996</c:v>
                </c:pt>
                <c:pt idx="371">
                  <c:v>4949.9995422600005</c:v>
                </c:pt>
                <c:pt idx="372">
                  <c:v>4959.9998474399999</c:v>
                </c:pt>
                <c:pt idx="373">
                  <c:v>4969.9996948199996</c:v>
                </c:pt>
                <c:pt idx="374">
                  <c:v>4980</c:v>
                </c:pt>
                <c:pt idx="375">
                  <c:v>4989.9998474399999</c:v>
                </c:pt>
                <c:pt idx="376">
                  <c:v>4999.9996948199996</c:v>
                </c:pt>
                <c:pt idx="377">
                  <c:v>5010</c:v>
                </c:pt>
                <c:pt idx="378">
                  <c:v>5019.9998474399999</c:v>
                </c:pt>
                <c:pt idx="379">
                  <c:v>5029.9996948199996</c:v>
                </c:pt>
                <c:pt idx="380">
                  <c:v>5040</c:v>
                </c:pt>
                <c:pt idx="381">
                  <c:v>5049.9998474399999</c:v>
                </c:pt>
                <c:pt idx="382">
                  <c:v>5059.9996948199996</c:v>
                </c:pt>
                <c:pt idx="383">
                  <c:v>5070</c:v>
                </c:pt>
                <c:pt idx="384">
                  <c:v>5079.9998474399999</c:v>
                </c:pt>
                <c:pt idx="385">
                  <c:v>5089.9996948199996</c:v>
                </c:pt>
                <c:pt idx="386">
                  <c:v>5100</c:v>
                </c:pt>
                <c:pt idx="387">
                  <c:v>5109.9998474399999</c:v>
                </c:pt>
                <c:pt idx="388">
                  <c:v>5119.9996948199996</c:v>
                </c:pt>
                <c:pt idx="389">
                  <c:v>5130</c:v>
                </c:pt>
                <c:pt idx="390">
                  <c:v>5139.9998474399999</c:v>
                </c:pt>
                <c:pt idx="391">
                  <c:v>5149.9996948199996</c:v>
                </c:pt>
                <c:pt idx="392">
                  <c:v>5160</c:v>
                </c:pt>
                <c:pt idx="393">
                  <c:v>5169.9998474399999</c:v>
                </c:pt>
                <c:pt idx="394">
                  <c:v>5179.9996948199996</c:v>
                </c:pt>
                <c:pt idx="395">
                  <c:v>5190</c:v>
                </c:pt>
                <c:pt idx="396">
                  <c:v>5199.9998474399999</c:v>
                </c:pt>
                <c:pt idx="397">
                  <c:v>5209.9996948199996</c:v>
                </c:pt>
                <c:pt idx="398">
                  <c:v>5220</c:v>
                </c:pt>
                <c:pt idx="399">
                  <c:v>5229.9998474399999</c:v>
                </c:pt>
                <c:pt idx="400">
                  <c:v>5239.9996948199996</c:v>
                </c:pt>
                <c:pt idx="401">
                  <c:v>5250</c:v>
                </c:pt>
                <c:pt idx="402">
                  <c:v>5259.9998474399999</c:v>
                </c:pt>
                <c:pt idx="403">
                  <c:v>5269.9996948199996</c:v>
                </c:pt>
                <c:pt idx="404">
                  <c:v>5280</c:v>
                </c:pt>
                <c:pt idx="405">
                  <c:v>5289.9998474399999</c:v>
                </c:pt>
                <c:pt idx="406">
                  <c:v>5299.9996948199996</c:v>
                </c:pt>
                <c:pt idx="407">
                  <c:v>5310</c:v>
                </c:pt>
                <c:pt idx="408">
                  <c:v>5319.9998474399999</c:v>
                </c:pt>
                <c:pt idx="409">
                  <c:v>5329.9996948199996</c:v>
                </c:pt>
                <c:pt idx="410">
                  <c:v>5340</c:v>
                </c:pt>
                <c:pt idx="411">
                  <c:v>5349.9998474399999</c:v>
                </c:pt>
                <c:pt idx="412">
                  <c:v>5359.9996948199996</c:v>
                </c:pt>
                <c:pt idx="413">
                  <c:v>5370</c:v>
                </c:pt>
                <c:pt idx="414">
                  <c:v>5379.9998474399999</c:v>
                </c:pt>
                <c:pt idx="415">
                  <c:v>5389.9996948199996</c:v>
                </c:pt>
                <c:pt idx="416">
                  <c:v>5400</c:v>
                </c:pt>
                <c:pt idx="417">
                  <c:v>5409.9998474399999</c:v>
                </c:pt>
                <c:pt idx="418">
                  <c:v>5419.9996948199996</c:v>
                </c:pt>
                <c:pt idx="419">
                  <c:v>5430</c:v>
                </c:pt>
                <c:pt idx="420">
                  <c:v>5439.9998474399999</c:v>
                </c:pt>
                <c:pt idx="421">
                  <c:v>5449.9996948199996</c:v>
                </c:pt>
                <c:pt idx="422">
                  <c:v>5460</c:v>
                </c:pt>
                <c:pt idx="423">
                  <c:v>5469.9998474399999</c:v>
                </c:pt>
                <c:pt idx="424">
                  <c:v>5479.9996948199996</c:v>
                </c:pt>
                <c:pt idx="425">
                  <c:v>5490</c:v>
                </c:pt>
                <c:pt idx="426">
                  <c:v>5499.9998474399999</c:v>
                </c:pt>
                <c:pt idx="427">
                  <c:v>5509.9996948199996</c:v>
                </c:pt>
                <c:pt idx="428">
                  <c:v>5520</c:v>
                </c:pt>
                <c:pt idx="429">
                  <c:v>5529.9998474399999</c:v>
                </c:pt>
                <c:pt idx="430">
                  <c:v>5539.9996948199996</c:v>
                </c:pt>
                <c:pt idx="431">
                  <c:v>5550</c:v>
                </c:pt>
                <c:pt idx="432">
                  <c:v>5559.9998474399999</c:v>
                </c:pt>
                <c:pt idx="433">
                  <c:v>5569.9996948199996</c:v>
                </c:pt>
                <c:pt idx="434">
                  <c:v>5580</c:v>
                </c:pt>
                <c:pt idx="435">
                  <c:v>5589.9998474399999</c:v>
                </c:pt>
                <c:pt idx="436">
                  <c:v>5599.9996948199996</c:v>
                </c:pt>
                <c:pt idx="437">
                  <c:v>5610</c:v>
                </c:pt>
                <c:pt idx="438">
                  <c:v>5619.9998474399999</c:v>
                </c:pt>
                <c:pt idx="439">
                  <c:v>5629.9996948199996</c:v>
                </c:pt>
                <c:pt idx="440">
                  <c:v>5640</c:v>
                </c:pt>
                <c:pt idx="441">
                  <c:v>5649.9998474399999</c:v>
                </c:pt>
              </c:numCache>
            </c:numRef>
          </c:xVal>
          <c:yVal>
            <c:numRef>
              <c:f>Folha1!$F$126:$F$567</c:f>
              <c:numCache>
                <c:formatCode>0.000</c:formatCode>
                <c:ptCount val="442"/>
                <c:pt idx="0">
                  <c:v>4.3199778399669988</c:v>
                </c:pt>
                <c:pt idx="1">
                  <c:v>4.3003885526932901</c:v>
                </c:pt>
                <c:pt idx="2">
                  <c:v>4.2944362097638136</c:v>
                </c:pt>
                <c:pt idx="3">
                  <c:v>4.2672029970262608</c:v>
                </c:pt>
                <c:pt idx="4">
                  <c:v>4.2712846240874329</c:v>
                </c:pt>
                <c:pt idx="5">
                  <c:v>4.2651559592855772</c:v>
                </c:pt>
                <c:pt idx="6">
                  <c:v>4.2548571955955969</c:v>
                </c:pt>
                <c:pt idx="7">
                  <c:v>4.2339359620412118</c:v>
                </c:pt>
                <c:pt idx="8">
                  <c:v>4.230759677693241</c:v>
                </c:pt>
                <c:pt idx="9">
                  <c:v>4.2233087739817288</c:v>
                </c:pt>
                <c:pt idx="10">
                  <c:v>4.2136469531475624</c:v>
                </c:pt>
                <c:pt idx="11">
                  <c:v>4.2028008478952348</c:v>
                </c:pt>
                <c:pt idx="12">
                  <c:v>4.1896283277987854</c:v>
                </c:pt>
                <c:pt idx="13">
                  <c:v>4.1874159292846969</c:v>
                </c:pt>
                <c:pt idx="14">
                  <c:v>4.1740377238576922</c:v>
                </c:pt>
                <c:pt idx="15">
                  <c:v>4.1661504324666891</c:v>
                </c:pt>
                <c:pt idx="16">
                  <c:v>4.1604782314342375</c:v>
                </c:pt>
                <c:pt idx="17">
                  <c:v>4.1490364157006328</c:v>
                </c:pt>
                <c:pt idx="18">
                  <c:v>4.1570594864452133</c:v>
                </c:pt>
                <c:pt idx="19">
                  <c:v>4.1327947582186502</c:v>
                </c:pt>
                <c:pt idx="20">
                  <c:v>4.1222127165766338</c:v>
                </c:pt>
                <c:pt idx="21">
                  <c:v>4.112711421731464</c:v>
                </c:pt>
                <c:pt idx="22">
                  <c:v>4.10311904865826</c:v>
                </c:pt>
                <c:pt idx="23">
                  <c:v>4.09343377007683</c:v>
                </c:pt>
                <c:pt idx="24">
                  <c:v>4.0873324631014087</c:v>
                </c:pt>
                <c:pt idx="25">
                  <c:v>4.0750169902972475</c:v>
                </c:pt>
                <c:pt idx="26">
                  <c:v>4.0700480823166494</c:v>
                </c:pt>
                <c:pt idx="27">
                  <c:v>4.0638019588373702</c:v>
                </c:pt>
                <c:pt idx="28">
                  <c:v>4.0511914702172724</c:v>
                </c:pt>
                <c:pt idx="29">
                  <c:v>4.0422685470973532</c:v>
                </c:pt>
                <c:pt idx="30">
                  <c:v>4.0306779210822326</c:v>
                </c:pt>
                <c:pt idx="31">
                  <c:v>4.0384198903682513</c:v>
                </c:pt>
                <c:pt idx="32">
                  <c:v>4.0202611554358789</c:v>
                </c:pt>
                <c:pt idx="33">
                  <c:v>4.0044296654592628</c:v>
                </c:pt>
                <c:pt idx="34">
                  <c:v>3.9990962994008799</c:v>
                </c:pt>
                <c:pt idx="35">
                  <c:v>3.9896940345742391</c:v>
                </c:pt>
                <c:pt idx="36">
                  <c:v>3.9829234496554426</c:v>
                </c:pt>
                <c:pt idx="37">
                  <c:v>3.9896939992844875</c:v>
                </c:pt>
                <c:pt idx="38">
                  <c:v>3.9774738957553404</c:v>
                </c:pt>
                <c:pt idx="39">
                  <c:v>3.9637185054571624</c:v>
                </c:pt>
                <c:pt idx="40">
                  <c:v>3.9651025395971158</c:v>
                </c:pt>
                <c:pt idx="41">
                  <c:v>3.9511746848525005</c:v>
                </c:pt>
                <c:pt idx="42">
                  <c:v>3.9370502505301301</c:v>
                </c:pt>
                <c:pt idx="43">
                  <c:v>3.9313440795609167</c:v>
                </c:pt>
                <c:pt idx="44">
                  <c:v>3.9198331932734582</c:v>
                </c:pt>
                <c:pt idx="45">
                  <c:v>3.9111121369133466</c:v>
                </c:pt>
                <c:pt idx="46">
                  <c:v>3.905255697707096</c:v>
                </c:pt>
                <c:pt idx="47">
                  <c:v>3.9008406052335638</c:v>
                </c:pt>
                <c:pt idx="48">
                  <c:v>3.9023144696795855</c:v>
                </c:pt>
                <c:pt idx="49">
                  <c:v>3.8829829982577637</c:v>
                </c:pt>
                <c:pt idx="50">
                  <c:v>3.8784683205734196</c:v>
                </c:pt>
                <c:pt idx="51">
                  <c:v>3.8678540990751746</c:v>
                </c:pt>
                <c:pt idx="52">
                  <c:v>3.8678540591919113</c:v>
                </c:pt>
                <c:pt idx="53">
                  <c:v>3.8493920062558682</c:v>
                </c:pt>
                <c:pt idx="54">
                  <c:v>3.8478380594715031</c:v>
                </c:pt>
                <c:pt idx="55">
                  <c:v>3.8400316915811006</c:v>
                </c:pt>
                <c:pt idx="56">
                  <c:v>3.8321638218930247</c:v>
                </c:pt>
                <c:pt idx="57">
                  <c:v>3.8274131807800136</c:v>
                </c:pt>
                <c:pt idx="58">
                  <c:v>3.8178436938332623</c:v>
                </c:pt>
                <c:pt idx="59">
                  <c:v>3.8049403673683879</c:v>
                </c:pt>
                <c:pt idx="60">
                  <c:v>3.8000583003730006</c:v>
                </c:pt>
                <c:pt idx="61">
                  <c:v>3.7668877698378407</c:v>
                </c:pt>
                <c:pt idx="62">
                  <c:v>3.7836106293501905</c:v>
                </c:pt>
                <c:pt idx="63">
                  <c:v>3.7967902685585146</c:v>
                </c:pt>
                <c:pt idx="64">
                  <c:v>3.7702547010010687</c:v>
                </c:pt>
                <c:pt idx="65">
                  <c:v>3.7601194847664114</c:v>
                </c:pt>
                <c:pt idx="66">
                  <c:v>3.7618157779486103</c:v>
                </c:pt>
                <c:pt idx="67">
                  <c:v>3.7325790487686983</c:v>
                </c:pt>
                <c:pt idx="68">
                  <c:v>3.7412671654150143</c:v>
                </c:pt>
                <c:pt idx="69">
                  <c:v>3.7273296959871658</c:v>
                </c:pt>
                <c:pt idx="70">
                  <c:v>3.6695518173563877</c:v>
                </c:pt>
                <c:pt idx="71">
                  <c:v>3.711414250267655</c:v>
                </c:pt>
                <c:pt idx="72">
                  <c:v>3.7042585107291721</c:v>
                </c:pt>
                <c:pt idx="73">
                  <c:v>3.6988580076628996</c:v>
                </c:pt>
                <c:pt idx="74">
                  <c:v>3.6879687096871057</c:v>
                </c:pt>
                <c:pt idx="75">
                  <c:v>3.6916115716545193</c:v>
                </c:pt>
                <c:pt idx="76">
                  <c:v>3.6751126298569172</c:v>
                </c:pt>
                <c:pt idx="77">
                  <c:v>3.6714089565474759</c:v>
                </c:pt>
                <c:pt idx="78">
                  <c:v>3.6658275015239741</c:v>
                </c:pt>
                <c:pt idx="79">
                  <c:v>3.6545704031630812</c:v>
                </c:pt>
                <c:pt idx="80">
                  <c:v>3.6219691956162197</c:v>
                </c:pt>
                <c:pt idx="81">
                  <c:v>3.6507895672415374</c:v>
                </c:pt>
                <c:pt idx="82">
                  <c:v>3.6374433493452583</c:v>
                </c:pt>
                <c:pt idx="83">
                  <c:v>3.6297362539410254</c:v>
                </c:pt>
                <c:pt idx="84">
                  <c:v>3.625860214869602</c:v>
                </c:pt>
                <c:pt idx="85">
                  <c:v>3.596301377599183</c:v>
                </c:pt>
                <c:pt idx="86">
                  <c:v>3.610204361289159</c:v>
                </c:pt>
                <c:pt idx="87">
                  <c:v>3.5982994661817096</c:v>
                </c:pt>
                <c:pt idx="88">
                  <c:v>3.606251772150507</c:v>
                </c:pt>
                <c:pt idx="89">
                  <c:v>3.606251772150507</c:v>
                </c:pt>
                <c:pt idx="90">
                  <c:v>3.6002934661840165</c:v>
                </c:pt>
                <c:pt idx="91">
                  <c:v>3.5575605887590855</c:v>
                </c:pt>
                <c:pt idx="92">
                  <c:v>3.5760988058751817</c:v>
                </c:pt>
                <c:pt idx="93">
                  <c:v>3.5554794419157703</c:v>
                </c:pt>
                <c:pt idx="94">
                  <c:v>3.5513041094980138</c:v>
                </c:pt>
                <c:pt idx="95">
                  <c:v>3.5429006673089964</c:v>
                </c:pt>
                <c:pt idx="96">
                  <c:v>3.5386722598871772</c:v>
                </c:pt>
                <c:pt idx="97">
                  <c:v>3.5237308192050789</c:v>
                </c:pt>
                <c:pt idx="98">
                  <c:v>3.5450081300274978</c:v>
                </c:pt>
                <c:pt idx="99">
                  <c:v>3.5085625699604104</c:v>
                </c:pt>
                <c:pt idx="100">
                  <c:v>3.5301617052019671</c:v>
                </c:pt>
                <c:pt idx="101">
                  <c:v>3.5429006673089964</c:v>
                </c:pt>
                <c:pt idx="102">
                  <c:v>3.5041861790985074</c:v>
                </c:pt>
                <c:pt idx="103">
                  <c:v>3.5172582524583653</c:v>
                </c:pt>
                <c:pt idx="104">
                  <c:v>3.4909409607443758</c:v>
                </c:pt>
                <c:pt idx="105">
                  <c:v>3.4820122966453289</c:v>
                </c:pt>
                <c:pt idx="106">
                  <c:v>3.4730031927445104</c:v>
                </c:pt>
                <c:pt idx="107">
                  <c:v>3.457039431150521</c:v>
                </c:pt>
                <c:pt idx="108">
                  <c:v>3.4547379557307667</c:v>
                </c:pt>
                <c:pt idx="109">
                  <c:v>3.4454785961600587</c:v>
                </c:pt>
                <c:pt idx="110">
                  <c:v>3.4002865895168841</c:v>
                </c:pt>
                <c:pt idx="111">
                  <c:v>3.3978504937426739</c:v>
                </c:pt>
                <c:pt idx="112">
                  <c:v>3.431426851868276</c:v>
                </c:pt>
                <c:pt idx="113">
                  <c:v>3.4147795249389024</c:v>
                </c:pt>
                <c:pt idx="114">
                  <c:v>3.4195642411878819</c:v>
                </c:pt>
                <c:pt idx="115">
                  <c:v>3.4195643035976833</c:v>
                </c:pt>
                <c:pt idx="116">
                  <c:v>3.4051409226728788</c:v>
                </c:pt>
                <c:pt idx="117">
                  <c:v>3.3978504937426739</c:v>
                </c:pt>
                <c:pt idx="118">
                  <c:v>3.4002865258589292</c:v>
                </c:pt>
                <c:pt idx="119">
                  <c:v>3.388046520980406</c:v>
                </c:pt>
                <c:pt idx="120">
                  <c:v>3.3831081561025091</c:v>
                </c:pt>
                <c:pt idx="121">
                  <c:v>3.4195642411878819</c:v>
                </c:pt>
                <c:pt idx="122">
                  <c:v>3.363107544350346</c:v>
                </c:pt>
                <c:pt idx="123">
                  <c:v>3.3631075443157181</c:v>
                </c:pt>
                <c:pt idx="124">
                  <c:v>3.3555029494759507</c:v>
                </c:pt>
                <c:pt idx="125">
                  <c:v>3.3401179723330556</c:v>
                </c:pt>
                <c:pt idx="126">
                  <c:v>3.3401179723330556</c:v>
                </c:pt>
                <c:pt idx="127">
                  <c:v>3.3244926629246341</c:v>
                </c:pt>
                <c:pt idx="128">
                  <c:v>3.3192295418297095</c:v>
                </c:pt>
                <c:pt idx="129">
                  <c:v>3.3218645649286329</c:v>
                </c:pt>
                <c:pt idx="130">
                  <c:v>3.2978954592391334</c:v>
                </c:pt>
                <c:pt idx="131">
                  <c:v>3.3032717659919815</c:v>
                </c:pt>
                <c:pt idx="132">
                  <c:v>3.3086193923405185</c:v>
                </c:pt>
                <c:pt idx="133">
                  <c:v>3.3086193225713991</c:v>
                </c:pt>
                <c:pt idx="134">
                  <c:v>3.3297283651998546</c:v>
                </c:pt>
                <c:pt idx="135">
                  <c:v>3.2843266437481087</c:v>
                </c:pt>
                <c:pt idx="136">
                  <c:v>3.3032716958855262</c:v>
                </c:pt>
                <c:pt idx="137">
                  <c:v>3.2760962213827391</c:v>
                </c:pt>
                <c:pt idx="138">
                  <c:v>3.2566240817203549</c:v>
                </c:pt>
                <c:pt idx="139">
                  <c:v>3.2566240817203549</c:v>
                </c:pt>
                <c:pt idx="140">
                  <c:v>3.2453244838963542</c:v>
                </c:pt>
                <c:pt idx="141">
                  <c:v>3.2509903167259147</c:v>
                </c:pt>
                <c:pt idx="142">
                  <c:v>3.2310181467210963</c:v>
                </c:pt>
                <c:pt idx="143">
                  <c:v>3.2223350295946971</c:v>
                </c:pt>
                <c:pt idx="144">
                  <c:v>3.2252377621610289</c:v>
                </c:pt>
                <c:pt idx="145">
                  <c:v>3.2396265158648347</c:v>
                </c:pt>
                <c:pt idx="146">
                  <c:v>3.1807860271633079</c:v>
                </c:pt>
                <c:pt idx="147">
                  <c:v>3.1958238429959449</c:v>
                </c:pt>
                <c:pt idx="148">
                  <c:v>3.1988045213249907</c:v>
                </c:pt>
                <c:pt idx="149">
                  <c:v>3.1898358569616425</c:v>
                </c:pt>
                <c:pt idx="150">
                  <c:v>3.177751072396382</c:v>
                </c:pt>
                <c:pt idx="151">
                  <c:v>3.1716535494266016</c:v>
                </c:pt>
                <c:pt idx="152">
                  <c:v>3.1685906281162795</c:v>
                </c:pt>
                <c:pt idx="153">
                  <c:v>3.1716535494266016</c:v>
                </c:pt>
                <c:pt idx="154">
                  <c:v>3.1624369002561434</c:v>
                </c:pt>
                <c:pt idx="155">
                  <c:v>3.1562449881377526</c:v>
                </c:pt>
                <c:pt idx="156">
                  <c:v>3.1531344321332417</c:v>
                </c:pt>
                <c:pt idx="157">
                  <c:v>3.1278965698592849</c:v>
                </c:pt>
                <c:pt idx="158">
                  <c:v>3.137435504018208</c:v>
                </c:pt>
                <c:pt idx="159">
                  <c:v>3.127896569815475</c:v>
                </c:pt>
                <c:pt idx="160">
                  <c:v>3.1310864186741463</c:v>
                </c:pt>
                <c:pt idx="161">
                  <c:v>3.1150345234198511</c:v>
                </c:pt>
                <c:pt idx="162">
                  <c:v>3.1117930594337126</c:v>
                </c:pt>
                <c:pt idx="163">
                  <c:v>3.1182656829642066</c:v>
                </c:pt>
                <c:pt idx="164">
                  <c:v>3.102005229886188</c:v>
                </c:pt>
                <c:pt idx="165">
                  <c:v>3.0954260620637468</c:v>
                </c:pt>
                <c:pt idx="166">
                  <c:v>3.0888036695601007</c:v>
                </c:pt>
                <c:pt idx="167">
                  <c:v>3.0754254058408637</c:v>
                </c:pt>
                <c:pt idx="168">
                  <c:v>3.0854757364000531</c:v>
                </c:pt>
                <c:pt idx="169">
                  <c:v>3.0720528409268755</c:v>
                </c:pt>
                <c:pt idx="170">
                  <c:v>3.0618659130167445</c:v>
                </c:pt>
                <c:pt idx="171">
                  <c:v>3.0411754404385136</c:v>
                </c:pt>
                <c:pt idx="172">
                  <c:v>3.0446538544688164</c:v>
                </c:pt>
                <c:pt idx="173">
                  <c:v>3.0341824695505402</c:v>
                </c:pt>
                <c:pt idx="174">
                  <c:v>3.0341824695505402</c:v>
                </c:pt>
                <c:pt idx="175">
                  <c:v>3.0515742328394313</c:v>
                </c:pt>
                <c:pt idx="176">
                  <c:v>3.0164828711392224</c:v>
                </c:pt>
                <c:pt idx="177">
                  <c:v>3.0093144482017449</c:v>
                </c:pt>
                <c:pt idx="178">
                  <c:v>3.0164828711392224</c:v>
                </c:pt>
                <c:pt idx="179">
                  <c:v>3.0057109687078589</c:v>
                </c:pt>
                <c:pt idx="180">
                  <c:v>2.9948213859718313</c:v>
                </c:pt>
                <c:pt idx="181">
                  <c:v>2.987495413923694</c:v>
                </c:pt>
                <c:pt idx="182">
                  <c:v>2.9689419847709901</c:v>
                </c:pt>
                <c:pt idx="183">
                  <c:v>2.9911650128293581</c:v>
                </c:pt>
                <c:pt idx="184">
                  <c:v>2.9726803697507944</c:v>
                </c:pt>
                <c:pt idx="185">
                  <c:v>2.9689420827613215</c:v>
                </c:pt>
                <c:pt idx="186">
                  <c:v>2.9576423371556273</c:v>
                </c:pt>
                <c:pt idx="187">
                  <c:v>2.9538474006806936</c:v>
                </c:pt>
                <c:pt idx="188">
                  <c:v>2.9462137472282324</c:v>
                </c:pt>
                <c:pt idx="189">
                  <c:v>2.934652931830628</c:v>
                </c:pt>
                <c:pt idx="190">
                  <c:v>2.9423750067452841</c:v>
                </c:pt>
                <c:pt idx="191">
                  <c:v>2.9268707620639369</c:v>
                </c:pt>
                <c:pt idx="192">
                  <c:v>2.9911652044525372</c:v>
                </c:pt>
                <c:pt idx="193">
                  <c:v>2.9031543539649021</c:v>
                </c:pt>
                <c:pt idx="194">
                  <c:v>2.9190275548704556</c:v>
                </c:pt>
                <c:pt idx="195">
                  <c:v>2.9071462335057046</c:v>
                </c:pt>
                <c:pt idx="196">
                  <c:v>2.8870249125076795</c:v>
                </c:pt>
                <c:pt idx="197">
                  <c:v>2.9229570017835593</c:v>
                </c:pt>
                <c:pt idx="198">
                  <c:v>2.8829515184977867</c:v>
                </c:pt>
                <c:pt idx="199">
                  <c:v>2.9071463377424349</c:v>
                </c:pt>
                <c:pt idx="200">
                  <c:v>2.8788615713448555</c:v>
                </c:pt>
                <c:pt idx="201">
                  <c:v>2.8747547201359689</c:v>
                </c:pt>
                <c:pt idx="202">
                  <c:v>2.8664902871163083</c:v>
                </c:pt>
                <c:pt idx="203">
                  <c:v>2.8497535419172078</c:v>
                </c:pt>
                <c:pt idx="204">
                  <c:v>2.8581569836732523</c:v>
                </c:pt>
                <c:pt idx="205">
                  <c:v>2.8110389411626424</c:v>
                </c:pt>
                <c:pt idx="206">
                  <c:v>2.8455251347291552</c:v>
                </c:pt>
                <c:pt idx="207">
                  <c:v>2.806643370660141</c:v>
                </c:pt>
                <c:pt idx="208">
                  <c:v>2.8455251347291552</c:v>
                </c:pt>
                <c:pt idx="209">
                  <c:v>2.8284307491301321</c:v>
                </c:pt>
                <c:pt idx="210">
                  <c:v>2.815415389400465</c:v>
                </c:pt>
                <c:pt idx="211">
                  <c:v>2.811038941162642</c:v>
                </c:pt>
                <c:pt idx="212">
                  <c:v>2.7798560713467984</c:v>
                </c:pt>
                <c:pt idx="213">
                  <c:v>2.806643255463189</c:v>
                </c:pt>
                <c:pt idx="214">
                  <c:v>2.6899609107816183</c:v>
                </c:pt>
                <c:pt idx="215">
                  <c:v>2.7429855183181218</c:v>
                </c:pt>
                <c:pt idx="216">
                  <c:v>2.7707650655758362</c:v>
                </c:pt>
                <c:pt idx="217">
                  <c:v>2.779855953022329</c:v>
                </c:pt>
                <c:pt idx="218">
                  <c:v>2.7843708274017107</c:v>
                </c:pt>
                <c:pt idx="219">
                  <c:v>2.7753208397928302</c:v>
                </c:pt>
                <c:pt idx="220">
                  <c:v>2.761590775234013</c:v>
                </c:pt>
                <c:pt idx="221">
                  <c:v>2.7707650655758362</c:v>
                </c:pt>
                <c:pt idx="222">
                  <c:v>2.7569716306877066</c:v>
                </c:pt>
                <c:pt idx="223">
                  <c:v>2.7523312939735676</c:v>
                </c:pt>
                <c:pt idx="224">
                  <c:v>2.7615905340964964</c:v>
                </c:pt>
                <c:pt idx="225">
                  <c:v>2.6648970427101655</c:v>
                </c:pt>
                <c:pt idx="226">
                  <c:v>2.7476692017874553</c:v>
                </c:pt>
                <c:pt idx="227">
                  <c:v>2.7429855183181218</c:v>
                </c:pt>
                <c:pt idx="228">
                  <c:v>2.7335515745573282</c:v>
                </c:pt>
                <c:pt idx="229">
                  <c:v>2.7288007675894841</c:v>
                </c:pt>
                <c:pt idx="230">
                  <c:v>2.7144121637002012</c:v>
                </c:pt>
                <c:pt idx="231">
                  <c:v>2.7095695845876442</c:v>
                </c:pt>
                <c:pt idx="232">
                  <c:v>2.7047034407422674</c:v>
                </c:pt>
                <c:pt idx="233">
                  <c:v>2.6899609107816183</c:v>
                </c:pt>
                <c:pt idx="234">
                  <c:v>2.6849981672180219</c:v>
                </c:pt>
                <c:pt idx="235">
                  <c:v>2.7095694576473197</c:v>
                </c:pt>
                <c:pt idx="236">
                  <c:v>2.6391887918308661</c:v>
                </c:pt>
                <c:pt idx="237">
                  <c:v>2.6648969099009174</c:v>
                </c:pt>
                <c:pt idx="238">
                  <c:v>2.649551481948369</c:v>
                </c:pt>
                <c:pt idx="239">
                  <c:v>2.6546929678715077</c:v>
                </c:pt>
                <c:pt idx="240">
                  <c:v>2.6546929678715077</c:v>
                </c:pt>
                <c:pt idx="241">
                  <c:v>2.6495516167406663</c:v>
                </c:pt>
                <c:pt idx="242">
                  <c:v>2.6391887917594468</c:v>
                </c:pt>
                <c:pt idx="243">
                  <c:v>2.6287173155175791</c:v>
                </c:pt>
                <c:pt idx="244">
                  <c:v>2.6234403071878938</c:v>
                </c:pt>
                <c:pt idx="245">
                  <c:v>2.6749983081573996</c:v>
                </c:pt>
                <c:pt idx="246">
                  <c:v>2.6181353043211377</c:v>
                </c:pt>
                <c:pt idx="247">
                  <c:v>2.591179606120197</c:v>
                </c:pt>
                <c:pt idx="248">
                  <c:v>2.6020490350124534</c:v>
                </c:pt>
                <c:pt idx="249">
                  <c:v>2.5801902997707153</c:v>
                </c:pt>
                <c:pt idx="250">
                  <c:v>2.5801904442442352</c:v>
                </c:pt>
                <c:pt idx="251">
                  <c:v>2.6020493177861073</c:v>
                </c:pt>
                <c:pt idx="252">
                  <c:v>2.5690790315304741</c:v>
                </c:pt>
                <c:pt idx="253">
                  <c:v>2.5746500254683617</c:v>
                </c:pt>
                <c:pt idx="254">
                  <c:v>2.6899611697574914</c:v>
                </c:pt>
                <c:pt idx="255">
                  <c:v>2.5578430622192707</c:v>
                </c:pt>
                <c:pt idx="256">
                  <c:v>2.5464794100575121</c:v>
                </c:pt>
                <c:pt idx="257">
                  <c:v>2.5349849882696036</c:v>
                </c:pt>
                <c:pt idx="258">
                  <c:v>2.5174918424014647</c:v>
                </c:pt>
                <c:pt idx="259">
                  <c:v>2.5291877730181618</c:v>
                </c:pt>
                <c:pt idx="260">
                  <c:v>2.4630978075778067</c:v>
                </c:pt>
                <c:pt idx="261">
                  <c:v>2.5291877730181618</c:v>
                </c:pt>
                <c:pt idx="262">
                  <c:v>2.4815598575214524</c:v>
                </c:pt>
                <c:pt idx="263">
                  <c:v>2.5056574964996696</c:v>
                </c:pt>
                <c:pt idx="264">
                  <c:v>2.5115921757757049</c:v>
                </c:pt>
                <c:pt idx="265">
                  <c:v>2.5056571850303966</c:v>
                </c:pt>
                <c:pt idx="266">
                  <c:v>2.4996872297633619</c:v>
                </c:pt>
                <c:pt idx="267">
                  <c:v>2.4936811047515306</c:v>
                </c:pt>
                <c:pt idx="268">
                  <c:v>2.4876386881202825</c:v>
                </c:pt>
                <c:pt idx="269">
                  <c:v>2.4876388466033625</c:v>
                </c:pt>
                <c:pt idx="270">
                  <c:v>2.4692898811141228</c:v>
                </c:pt>
                <c:pt idx="271">
                  <c:v>2.4505974343390777</c:v>
                </c:pt>
                <c:pt idx="272">
                  <c:v>2.4121313438170238</c:v>
                </c:pt>
                <c:pt idx="273">
                  <c:v>2.4568671532476611</c:v>
                </c:pt>
                <c:pt idx="274">
                  <c:v>2.4936809471405534</c:v>
                </c:pt>
                <c:pt idx="275">
                  <c:v>2.4442884890061261</c:v>
                </c:pt>
                <c:pt idx="276">
                  <c:v>2.4315492488782282</c:v>
                </c:pt>
                <c:pt idx="277">
                  <c:v>2.4251182492983263</c:v>
                </c:pt>
                <c:pt idx="278">
                  <c:v>2.4186457940166335</c:v>
                </c:pt>
                <c:pt idx="279">
                  <c:v>2.4186459638199365</c:v>
                </c:pt>
                <c:pt idx="280">
                  <c:v>2.3989730374377181</c:v>
                </c:pt>
                <c:pt idx="281">
                  <c:v>2.4505974343390782</c:v>
                </c:pt>
                <c:pt idx="282">
                  <c:v>2.4121313438170238</c:v>
                </c:pt>
                <c:pt idx="283">
                  <c:v>2.4186459638199365</c:v>
                </c:pt>
                <c:pt idx="284">
                  <c:v>2.4055740051822276</c:v>
                </c:pt>
                <c:pt idx="285">
                  <c:v>2.3989730373469067</c:v>
                </c:pt>
                <c:pt idx="286">
                  <c:v>2.4251184180946024</c:v>
                </c:pt>
                <c:pt idx="287">
                  <c:v>2.3789054836797137</c:v>
                </c:pt>
                <c:pt idx="288">
                  <c:v>2.3856396296307825</c:v>
                </c:pt>
                <c:pt idx="289">
                  <c:v>2.3721260371550605</c:v>
                </c:pt>
                <c:pt idx="290">
                  <c:v>2.3856396297228128</c:v>
                </c:pt>
                <c:pt idx="291">
                  <c:v>2.365300136637853</c:v>
                </c:pt>
                <c:pt idx="292">
                  <c:v>2.3515065831112767</c:v>
                </c:pt>
                <c:pt idx="293">
                  <c:v>2.3721258591726184</c:v>
                </c:pt>
                <c:pt idx="294">
                  <c:v>2.3856396297228124</c:v>
                </c:pt>
                <c:pt idx="295">
                  <c:v>2.3515065831112767</c:v>
                </c:pt>
                <c:pt idx="296">
                  <c:v>2.3445379786318208</c:v>
                </c:pt>
                <c:pt idx="297">
                  <c:v>2.3375204716264326</c:v>
                </c:pt>
                <c:pt idx="298">
                  <c:v>2.3304531855289397</c:v>
                </c:pt>
                <c:pt idx="299">
                  <c:v>2.3652999575302864</c:v>
                </c:pt>
                <c:pt idx="300">
                  <c:v>2.3233359708526367</c:v>
                </c:pt>
                <c:pt idx="301">
                  <c:v>2.301674300848775</c:v>
                </c:pt>
                <c:pt idx="302">
                  <c:v>2.3016741099749889</c:v>
                </c:pt>
                <c:pt idx="303">
                  <c:v>2.3089469924284933</c:v>
                </c:pt>
                <c:pt idx="304">
                  <c:v>2.2795331892420148</c:v>
                </c:pt>
                <c:pt idx="305">
                  <c:v>2.2943483295023723</c:v>
                </c:pt>
                <c:pt idx="306">
                  <c:v>2.2943483295023719</c:v>
                </c:pt>
                <c:pt idx="307">
                  <c:v>2.2943483295023719</c:v>
                </c:pt>
                <c:pt idx="308">
                  <c:v>2.217975060721475</c:v>
                </c:pt>
                <c:pt idx="309">
                  <c:v>2.2795333843890537</c:v>
                </c:pt>
                <c:pt idx="310">
                  <c:v>2.2720423913021435</c:v>
                </c:pt>
                <c:pt idx="311">
                  <c:v>2.2720423911990419</c:v>
                </c:pt>
                <c:pt idx="312">
                  <c:v>2.2415057512706826</c:v>
                </c:pt>
                <c:pt idx="313">
                  <c:v>2.2492279268138669</c:v>
                </c:pt>
                <c:pt idx="314">
                  <c:v>2.2019748667140417</c:v>
                </c:pt>
                <c:pt idx="315">
                  <c:v>2.241505953981568</c:v>
                </c:pt>
                <c:pt idx="316">
                  <c:v>2.225880580159719</c:v>
                </c:pt>
                <c:pt idx="317">
                  <c:v>2.2019746558292765</c:v>
                </c:pt>
                <c:pt idx="318">
                  <c:v>2.2644952556476086</c:v>
                </c:pt>
                <c:pt idx="319">
                  <c:v>2.2179752683676788</c:v>
                </c:pt>
                <c:pt idx="320">
                  <c:v>2.2100069642072988</c:v>
                </c:pt>
                <c:pt idx="321">
                  <c:v>2.2179752683676788</c:v>
                </c:pt>
                <c:pt idx="322">
                  <c:v>2.1938777320034766</c:v>
                </c:pt>
                <c:pt idx="323">
                  <c:v>2.2492279268138669</c:v>
                </c:pt>
                <c:pt idx="324">
                  <c:v>2.1774836445635604</c:v>
                </c:pt>
                <c:pt idx="325">
                  <c:v>2.1938779446026904</c:v>
                </c:pt>
                <c:pt idx="326">
                  <c:v>2.1857142836701735</c:v>
                </c:pt>
                <c:pt idx="327">
                  <c:v>2.2415055484534583</c:v>
                </c:pt>
                <c:pt idx="328">
                  <c:v>2.1857142836701735</c:v>
                </c:pt>
                <c:pt idx="329">
                  <c:v>2.1774838606768703</c:v>
                </c:pt>
                <c:pt idx="330">
                  <c:v>2.1691851352744345</c:v>
                </c:pt>
                <c:pt idx="331">
                  <c:v>2.1266254734531724</c:v>
                </c:pt>
                <c:pt idx="332">
                  <c:v>2.2258801683532874</c:v>
                </c:pt>
                <c:pt idx="333">
                  <c:v>2.1438675677010064</c:v>
                </c:pt>
                <c:pt idx="334">
                  <c:v>2.1608169644324491</c:v>
                </c:pt>
                <c:pt idx="335">
                  <c:v>2.1352836814026417</c:v>
                </c:pt>
                <c:pt idx="336">
                  <c:v>2.1178916458508468</c:v>
                </c:pt>
                <c:pt idx="337">
                  <c:v>2.0912236469035337</c:v>
                </c:pt>
                <c:pt idx="338">
                  <c:v>2.1178916459711319</c:v>
                </c:pt>
                <c:pt idx="339">
                  <c:v>2.1266254735724117</c:v>
                </c:pt>
                <c:pt idx="340">
                  <c:v>2.082173659295214</c:v>
                </c:pt>
                <c:pt idx="341">
                  <c:v>2.0260842245832325</c:v>
                </c:pt>
                <c:pt idx="342">
                  <c:v>2.0545221435505683</c:v>
                </c:pt>
                <c:pt idx="343">
                  <c:v>2.0730412606326896</c:v>
                </c:pt>
                <c:pt idx="344">
                  <c:v>2.1090813288701664</c:v>
                </c:pt>
                <c:pt idx="345">
                  <c:v>2.1001919990548985</c:v>
                </c:pt>
                <c:pt idx="346">
                  <c:v>2.0821736592952145</c:v>
                </c:pt>
                <c:pt idx="347">
                  <c:v>2.0545221434224139</c:v>
                </c:pt>
                <c:pt idx="348">
                  <c:v>2.0821736592952145</c:v>
                </c:pt>
                <c:pt idx="349">
                  <c:v>2.0821736592952145</c:v>
                </c:pt>
                <c:pt idx="350">
                  <c:v>2.0638244501277612</c:v>
                </c:pt>
                <c:pt idx="351">
                  <c:v>2.0545221435505683</c:v>
                </c:pt>
                <c:pt idx="352">
                  <c:v>2.0451324906513633</c:v>
                </c:pt>
                <c:pt idx="353">
                  <c:v>2.0260842245832316</c:v>
                </c:pt>
                <c:pt idx="354">
                  <c:v>2.1608169644324486</c:v>
                </c:pt>
                <c:pt idx="355">
                  <c:v>2.0451324906513633</c:v>
                </c:pt>
                <c:pt idx="356">
                  <c:v>2.0356538360743626</c:v>
                </c:pt>
                <c:pt idx="357">
                  <c:v>2.045132490780726</c:v>
                </c:pt>
                <c:pt idx="358">
                  <c:v>1.9355702725876744</c:v>
                </c:pt>
                <c:pt idx="359">
                  <c:v>1.9868636220633213</c:v>
                </c:pt>
                <c:pt idx="360">
                  <c:v>1.9968138597435598</c:v>
                </c:pt>
                <c:pt idx="361">
                  <c:v>2.0356538360743626</c:v>
                </c:pt>
                <c:pt idx="362">
                  <c:v>2.0545221434224139</c:v>
                </c:pt>
                <c:pt idx="363">
                  <c:v>2.045132490780726</c:v>
                </c:pt>
                <c:pt idx="364">
                  <c:v>2.026084224583232</c:v>
                </c:pt>
                <c:pt idx="365">
                  <c:v>1.8815029902607605</c:v>
                </c:pt>
                <c:pt idx="366">
                  <c:v>2.1266254734531724</c:v>
                </c:pt>
                <c:pt idx="367">
                  <c:v>2.045132490780726</c:v>
                </c:pt>
                <c:pt idx="368">
                  <c:v>2.0164224040942642</c:v>
                </c:pt>
                <c:pt idx="369">
                  <c:v>1.9768131171265839</c:v>
                </c:pt>
                <c:pt idx="370">
                  <c:v>1.96666084010232</c:v>
                </c:pt>
                <c:pt idx="371">
                  <c:v>1.96666084010232</c:v>
                </c:pt>
                <c:pt idx="372">
                  <c:v>2.0356538360743626</c:v>
                </c:pt>
                <c:pt idx="373">
                  <c:v>1.9460414750031121</c:v>
                </c:pt>
                <c:pt idx="374">
                  <c:v>1.9355702725876744</c:v>
                </c:pt>
                <c:pt idx="375">
                  <c:v>1.9249882629283073</c:v>
                </c:pt>
                <c:pt idx="376">
                  <c:v>1.9460414750031121</c:v>
                </c:pt>
                <c:pt idx="377">
                  <c:v>1.9968138597435598</c:v>
                </c:pt>
                <c:pt idx="378">
                  <c:v>1.9142930756261849</c:v>
                </c:pt>
                <c:pt idx="379">
                  <c:v>1.8925530116713469</c:v>
                </c:pt>
                <c:pt idx="380">
                  <c:v>1.788412517595688</c:v>
                </c:pt>
                <c:pt idx="381">
                  <c:v>1.9034819790159598</c:v>
                </c:pt>
                <c:pt idx="382">
                  <c:v>1.7384022360325126</c:v>
                </c:pt>
                <c:pt idx="383">
                  <c:v>1.8815029902607605</c:v>
                </c:pt>
                <c:pt idx="384">
                  <c:v>1.8925527241612483</c:v>
                </c:pt>
                <c:pt idx="385">
                  <c:v>1.8590300484875177</c:v>
                </c:pt>
                <c:pt idx="386">
                  <c:v>1.8703295002762612</c:v>
                </c:pt>
                <c:pt idx="387">
                  <c:v>1.8476014586651994</c:v>
                </c:pt>
                <c:pt idx="388">
                  <c:v>1.8243448156633029</c:v>
                </c:pt>
                <c:pt idx="389">
                  <c:v>1.9564044361807211</c:v>
                </c:pt>
                <c:pt idx="390">
                  <c:v>1.8590300484875177</c:v>
                </c:pt>
                <c:pt idx="391">
                  <c:v>1.870329794093212</c:v>
                </c:pt>
                <c:pt idx="392">
                  <c:v>1.8360407445711147</c:v>
                </c:pt>
                <c:pt idx="393">
                  <c:v>1.8703295002762612</c:v>
                </c:pt>
                <c:pt idx="394">
                  <c:v>1.8476014585075846</c:v>
                </c:pt>
                <c:pt idx="395">
                  <c:v>1.8360407445711147</c:v>
                </c:pt>
                <c:pt idx="396">
                  <c:v>1.836040440504741</c:v>
                </c:pt>
                <c:pt idx="397">
                  <c:v>1.9142927942991224</c:v>
                </c:pt>
                <c:pt idx="398">
                  <c:v>1.836040440504741</c:v>
                </c:pt>
                <c:pt idx="399">
                  <c:v>1.8476014586651994</c:v>
                </c:pt>
                <c:pt idx="400">
                  <c:v>1.8815029902607605</c:v>
                </c:pt>
                <c:pt idx="401">
                  <c:v>1.8360407445711153</c:v>
                </c:pt>
                <c:pt idx="402">
                  <c:v>1.8243445080197107</c:v>
                </c:pt>
                <c:pt idx="403">
                  <c:v>1.8360407445711147</c:v>
                </c:pt>
                <c:pt idx="404">
                  <c:v>1.6583595841465122</c:v>
                </c:pt>
                <c:pt idx="405">
                  <c:v>1.8815029902607598</c:v>
                </c:pt>
                <c:pt idx="406">
                  <c:v>1.8360407445711153</c:v>
                </c:pt>
                <c:pt idx="407">
                  <c:v>1.8243445080197114</c:v>
                </c:pt>
                <c:pt idx="408">
                  <c:v>1.8005337665806085</c:v>
                </c:pt>
                <c:pt idx="409">
                  <c:v>1.8125101602051001</c:v>
                </c:pt>
                <c:pt idx="410">
                  <c:v>1.8125101602050997</c:v>
                </c:pt>
                <c:pt idx="411">
                  <c:v>1.8005340818025373</c:v>
                </c:pt>
                <c:pt idx="412">
                  <c:v>1.8125101602051001</c:v>
                </c:pt>
                <c:pt idx="413">
                  <c:v>1.7761425391362533</c:v>
                </c:pt>
                <c:pt idx="414">
                  <c:v>1.824344507858388</c:v>
                </c:pt>
                <c:pt idx="415">
                  <c:v>1.7511411428549233</c:v>
                </c:pt>
                <c:pt idx="416">
                  <c:v>1.7761425391362533</c:v>
                </c:pt>
                <c:pt idx="417">
                  <c:v>1.7511411428549233</c:v>
                </c:pt>
                <c:pt idx="418">
                  <c:v>1.7124266524945326</c:v>
                </c:pt>
                <c:pt idx="419">
                  <c:v>1.8590300484875177</c:v>
                </c:pt>
                <c:pt idx="420">
                  <c:v>1.6443731068170502</c:v>
                </c:pt>
                <c:pt idx="421">
                  <c:v>1.763719809252033</c:v>
                </c:pt>
                <c:pt idx="422">
                  <c:v>1.7511414740374105</c:v>
                </c:pt>
                <c:pt idx="423">
                  <c:v>1.7511414740374105</c:v>
                </c:pt>
                <c:pt idx="424">
                  <c:v>1.7384022360325126</c:v>
                </c:pt>
                <c:pt idx="425">
                  <c:v>1.7384022360325126</c:v>
                </c:pt>
                <c:pt idx="426">
                  <c:v>1.6991815497486655</c:v>
                </c:pt>
                <c:pt idx="427">
                  <c:v>1.725498953063265</c:v>
                </c:pt>
                <c:pt idx="428">
                  <c:v>1.6583595841465122</c:v>
                </c:pt>
                <c:pt idx="429">
                  <c:v>1.7384022360325126</c:v>
                </c:pt>
                <c:pt idx="430">
                  <c:v>1.7254986134566879</c:v>
                </c:pt>
                <c:pt idx="431">
                  <c:v>1.712426652494532</c:v>
                </c:pt>
                <c:pt idx="432">
                  <c:v>1.5248282952362351</c:v>
                </c:pt>
                <c:pt idx="433">
                  <c:v>1.6721527769703406</c:v>
                </c:pt>
                <c:pt idx="434">
                  <c:v>1.6857586565868228</c:v>
                </c:pt>
                <c:pt idx="435">
                  <c:v>1.7761422161310361</c:v>
                </c:pt>
                <c:pt idx="436">
                  <c:v>1.6721527769703406</c:v>
                </c:pt>
                <c:pt idx="437">
                  <c:v>1.6583595841465122</c:v>
                </c:pt>
                <c:pt idx="438">
                  <c:v>1.6721527769703406</c:v>
                </c:pt>
                <c:pt idx="439">
                  <c:v>1.6721527769703406</c:v>
                </c:pt>
                <c:pt idx="440">
                  <c:v>1.6721527767824984</c:v>
                </c:pt>
                <c:pt idx="441">
                  <c:v>1.6301886033131987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4-4DE1-9203-A94B3EE5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3616"/>
        <c:axId val="1168790688"/>
      </c:scatterChart>
      <c:valAx>
        <c:axId val="1168783616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8790688"/>
        <c:crosses val="autoZero"/>
        <c:crossBetween val="midCat"/>
      </c:valAx>
      <c:valAx>
        <c:axId val="116879068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ln(</a:t>
                </a:r>
                <a:r>
                  <a:rPr lang="el-GR" sz="1400"/>
                  <a:t>θ-θ</a:t>
                </a:r>
                <a:r>
                  <a:rPr lang="pt-PT" sz="1400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87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Gráfico</a:t>
            </a:r>
            <a:r>
              <a:rPr lang="pt-PT" sz="1600" baseline="0"/>
              <a:t> de resíduos - ajuste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Folha1!$B$303:$B$567</c:f>
              <c:numCache>
                <c:formatCode>0.00</c:formatCode>
                <c:ptCount val="265"/>
                <c:pt idx="0">
                  <c:v>3009.9998474399999</c:v>
                </c:pt>
                <c:pt idx="1">
                  <c:v>3019.99992372</c:v>
                </c:pt>
                <c:pt idx="2">
                  <c:v>3030</c:v>
                </c:pt>
                <c:pt idx="3">
                  <c:v>3039.9998474399999</c:v>
                </c:pt>
                <c:pt idx="4">
                  <c:v>3049.99992372</c:v>
                </c:pt>
                <c:pt idx="5">
                  <c:v>3060</c:v>
                </c:pt>
                <c:pt idx="6">
                  <c:v>3069.9998474399999</c:v>
                </c:pt>
                <c:pt idx="7">
                  <c:v>3079.99992372</c:v>
                </c:pt>
                <c:pt idx="8">
                  <c:v>3090</c:v>
                </c:pt>
                <c:pt idx="9">
                  <c:v>3099.9998474399999</c:v>
                </c:pt>
                <c:pt idx="10">
                  <c:v>3109.99992372</c:v>
                </c:pt>
                <c:pt idx="11">
                  <c:v>3120</c:v>
                </c:pt>
                <c:pt idx="12">
                  <c:v>3129.9998474399999</c:v>
                </c:pt>
                <c:pt idx="13">
                  <c:v>3139.99992372</c:v>
                </c:pt>
                <c:pt idx="14">
                  <c:v>3150</c:v>
                </c:pt>
                <c:pt idx="15">
                  <c:v>3159.9998474399999</c:v>
                </c:pt>
                <c:pt idx="16">
                  <c:v>3169.99992372</c:v>
                </c:pt>
                <c:pt idx="17">
                  <c:v>3180</c:v>
                </c:pt>
                <c:pt idx="18">
                  <c:v>3189.9998474399999</c:v>
                </c:pt>
                <c:pt idx="19">
                  <c:v>3199.99992372</c:v>
                </c:pt>
                <c:pt idx="20">
                  <c:v>3210</c:v>
                </c:pt>
                <c:pt idx="21">
                  <c:v>3219.9998474399999</c:v>
                </c:pt>
                <c:pt idx="22">
                  <c:v>3229.99992372</c:v>
                </c:pt>
                <c:pt idx="23">
                  <c:v>3240</c:v>
                </c:pt>
                <c:pt idx="24">
                  <c:v>3249.9998474399999</c:v>
                </c:pt>
                <c:pt idx="25">
                  <c:v>3259.99992372</c:v>
                </c:pt>
                <c:pt idx="26">
                  <c:v>3270</c:v>
                </c:pt>
                <c:pt idx="27">
                  <c:v>3279.9998474399999</c:v>
                </c:pt>
                <c:pt idx="28">
                  <c:v>3289.99992372</c:v>
                </c:pt>
                <c:pt idx="29">
                  <c:v>3300</c:v>
                </c:pt>
                <c:pt idx="30">
                  <c:v>3309.9998474399999</c:v>
                </c:pt>
                <c:pt idx="31">
                  <c:v>3319.99992372</c:v>
                </c:pt>
                <c:pt idx="32">
                  <c:v>3330</c:v>
                </c:pt>
                <c:pt idx="33">
                  <c:v>3339.9998474399999</c:v>
                </c:pt>
                <c:pt idx="34">
                  <c:v>3349.99992372</c:v>
                </c:pt>
                <c:pt idx="35">
                  <c:v>3360</c:v>
                </c:pt>
                <c:pt idx="36">
                  <c:v>3369.9998474399999</c:v>
                </c:pt>
                <c:pt idx="37">
                  <c:v>3379.99992372</c:v>
                </c:pt>
                <c:pt idx="38">
                  <c:v>3390</c:v>
                </c:pt>
                <c:pt idx="39">
                  <c:v>3399.9998474399999</c:v>
                </c:pt>
                <c:pt idx="40">
                  <c:v>3409.99992372</c:v>
                </c:pt>
                <c:pt idx="41">
                  <c:v>3420</c:v>
                </c:pt>
                <c:pt idx="42">
                  <c:v>3429.9998474399999</c:v>
                </c:pt>
                <c:pt idx="43">
                  <c:v>3439.99992372</c:v>
                </c:pt>
                <c:pt idx="44">
                  <c:v>3450</c:v>
                </c:pt>
                <c:pt idx="45">
                  <c:v>3459.9998474399999</c:v>
                </c:pt>
                <c:pt idx="46">
                  <c:v>3469.99992372</c:v>
                </c:pt>
                <c:pt idx="47">
                  <c:v>3480</c:v>
                </c:pt>
                <c:pt idx="48">
                  <c:v>3489.9998474399999</c:v>
                </c:pt>
                <c:pt idx="49">
                  <c:v>3499.99992372</c:v>
                </c:pt>
                <c:pt idx="50">
                  <c:v>3510</c:v>
                </c:pt>
                <c:pt idx="51">
                  <c:v>3519.9998474399999</c:v>
                </c:pt>
                <c:pt idx="52">
                  <c:v>3529.99992372</c:v>
                </c:pt>
                <c:pt idx="53">
                  <c:v>3540</c:v>
                </c:pt>
                <c:pt idx="54">
                  <c:v>3549.9998474399999</c:v>
                </c:pt>
                <c:pt idx="55">
                  <c:v>3559.99992372</c:v>
                </c:pt>
                <c:pt idx="56">
                  <c:v>3570</c:v>
                </c:pt>
                <c:pt idx="57">
                  <c:v>3579.9998474399999</c:v>
                </c:pt>
                <c:pt idx="58">
                  <c:v>3589.99992372</c:v>
                </c:pt>
                <c:pt idx="59">
                  <c:v>3600</c:v>
                </c:pt>
                <c:pt idx="60">
                  <c:v>3609.9998474399999</c:v>
                </c:pt>
                <c:pt idx="61">
                  <c:v>3619.99992372</c:v>
                </c:pt>
                <c:pt idx="62">
                  <c:v>3630</c:v>
                </c:pt>
                <c:pt idx="63">
                  <c:v>3639.9998474399999</c:v>
                </c:pt>
                <c:pt idx="64">
                  <c:v>3649.99992372</c:v>
                </c:pt>
                <c:pt idx="65">
                  <c:v>3660</c:v>
                </c:pt>
                <c:pt idx="66">
                  <c:v>3669.9998474399999</c:v>
                </c:pt>
                <c:pt idx="67">
                  <c:v>3679.99992372</c:v>
                </c:pt>
                <c:pt idx="68">
                  <c:v>3690</c:v>
                </c:pt>
                <c:pt idx="69">
                  <c:v>3699.9998474399999</c:v>
                </c:pt>
                <c:pt idx="70">
                  <c:v>3709.99992372</c:v>
                </c:pt>
                <c:pt idx="71">
                  <c:v>3720</c:v>
                </c:pt>
                <c:pt idx="72">
                  <c:v>3729.9998474399999</c:v>
                </c:pt>
                <c:pt idx="73">
                  <c:v>3739.99992372</c:v>
                </c:pt>
                <c:pt idx="74">
                  <c:v>3750</c:v>
                </c:pt>
                <c:pt idx="75">
                  <c:v>3759.9998474399999</c:v>
                </c:pt>
                <c:pt idx="76">
                  <c:v>3769.99992372</c:v>
                </c:pt>
                <c:pt idx="77">
                  <c:v>3780</c:v>
                </c:pt>
                <c:pt idx="78">
                  <c:v>3789.9998474399999</c:v>
                </c:pt>
                <c:pt idx="79">
                  <c:v>3799.99992372</c:v>
                </c:pt>
                <c:pt idx="80">
                  <c:v>3810</c:v>
                </c:pt>
                <c:pt idx="81">
                  <c:v>3819.9998474399999</c:v>
                </c:pt>
                <c:pt idx="82">
                  <c:v>3829.99992372</c:v>
                </c:pt>
                <c:pt idx="83">
                  <c:v>3839.9997711000001</c:v>
                </c:pt>
                <c:pt idx="84">
                  <c:v>3849.9998474399995</c:v>
                </c:pt>
                <c:pt idx="85">
                  <c:v>3859.9996948199996</c:v>
                </c:pt>
                <c:pt idx="86">
                  <c:v>3869.9995422600005</c:v>
                </c:pt>
                <c:pt idx="87">
                  <c:v>3879.9998474399995</c:v>
                </c:pt>
                <c:pt idx="88">
                  <c:v>3889.9996948199996</c:v>
                </c:pt>
                <c:pt idx="89">
                  <c:v>3899.9995422600005</c:v>
                </c:pt>
                <c:pt idx="90">
                  <c:v>3909.9998474399995</c:v>
                </c:pt>
                <c:pt idx="91">
                  <c:v>3919.9996948199996</c:v>
                </c:pt>
                <c:pt idx="92">
                  <c:v>3929.9995422600005</c:v>
                </c:pt>
                <c:pt idx="93">
                  <c:v>3939.9998474399995</c:v>
                </c:pt>
                <c:pt idx="94">
                  <c:v>3949.9996948199996</c:v>
                </c:pt>
                <c:pt idx="95">
                  <c:v>3959.9995422600005</c:v>
                </c:pt>
                <c:pt idx="96">
                  <c:v>3969.9998474399995</c:v>
                </c:pt>
                <c:pt idx="97">
                  <c:v>3979.9996948199996</c:v>
                </c:pt>
                <c:pt idx="98">
                  <c:v>3989.9995422600005</c:v>
                </c:pt>
                <c:pt idx="99">
                  <c:v>3999.9998474399995</c:v>
                </c:pt>
                <c:pt idx="100">
                  <c:v>4009.9996948199996</c:v>
                </c:pt>
                <c:pt idx="101">
                  <c:v>4019.9995422600005</c:v>
                </c:pt>
                <c:pt idx="102">
                  <c:v>4029.9998474399995</c:v>
                </c:pt>
                <c:pt idx="103">
                  <c:v>4039.9996948199996</c:v>
                </c:pt>
                <c:pt idx="104">
                  <c:v>4049.9995422600005</c:v>
                </c:pt>
                <c:pt idx="105">
                  <c:v>4059.9998474399995</c:v>
                </c:pt>
                <c:pt idx="106">
                  <c:v>4069.9996948199996</c:v>
                </c:pt>
                <c:pt idx="107">
                  <c:v>4079.9995422600005</c:v>
                </c:pt>
                <c:pt idx="108">
                  <c:v>4089.9998474399995</c:v>
                </c:pt>
                <c:pt idx="109">
                  <c:v>4099.9996948199996</c:v>
                </c:pt>
                <c:pt idx="110">
                  <c:v>4109.9995422600005</c:v>
                </c:pt>
                <c:pt idx="111">
                  <c:v>4119.9998474399999</c:v>
                </c:pt>
                <c:pt idx="112">
                  <c:v>4129.9996948199996</c:v>
                </c:pt>
                <c:pt idx="113">
                  <c:v>4139.9995422600005</c:v>
                </c:pt>
                <c:pt idx="114">
                  <c:v>4149.9998474399999</c:v>
                </c:pt>
                <c:pt idx="115">
                  <c:v>4159.9996948199996</c:v>
                </c:pt>
                <c:pt idx="116">
                  <c:v>4169.9995422600005</c:v>
                </c:pt>
                <c:pt idx="117">
                  <c:v>4179.9998474399999</c:v>
                </c:pt>
                <c:pt idx="118">
                  <c:v>4189.9996948199996</c:v>
                </c:pt>
                <c:pt idx="119">
                  <c:v>4199.9995422600005</c:v>
                </c:pt>
                <c:pt idx="120">
                  <c:v>4209.9998474399999</c:v>
                </c:pt>
                <c:pt idx="121">
                  <c:v>4219.9996948199996</c:v>
                </c:pt>
                <c:pt idx="122">
                  <c:v>4229.9995422600005</c:v>
                </c:pt>
                <c:pt idx="123">
                  <c:v>4239.9998474399999</c:v>
                </c:pt>
                <c:pt idx="124">
                  <c:v>4249.9996948199996</c:v>
                </c:pt>
                <c:pt idx="125">
                  <c:v>4259.9995422600005</c:v>
                </c:pt>
                <c:pt idx="126">
                  <c:v>4269.9998474399999</c:v>
                </c:pt>
                <c:pt idx="127">
                  <c:v>4279.9996948199996</c:v>
                </c:pt>
                <c:pt idx="128">
                  <c:v>4289.9995422600005</c:v>
                </c:pt>
                <c:pt idx="129">
                  <c:v>4299.9998474399999</c:v>
                </c:pt>
                <c:pt idx="130">
                  <c:v>4309.9996948199996</c:v>
                </c:pt>
                <c:pt idx="131">
                  <c:v>4319.9995422600005</c:v>
                </c:pt>
                <c:pt idx="132">
                  <c:v>4329.9998474399999</c:v>
                </c:pt>
                <c:pt idx="133">
                  <c:v>4339.9996948199996</c:v>
                </c:pt>
                <c:pt idx="134">
                  <c:v>4349.9995422600005</c:v>
                </c:pt>
                <c:pt idx="135">
                  <c:v>4359.9998474399999</c:v>
                </c:pt>
                <c:pt idx="136">
                  <c:v>4369.9996948199996</c:v>
                </c:pt>
                <c:pt idx="137">
                  <c:v>4379.9995422600005</c:v>
                </c:pt>
                <c:pt idx="138">
                  <c:v>4389.9998474399999</c:v>
                </c:pt>
                <c:pt idx="139">
                  <c:v>4399.9996948199996</c:v>
                </c:pt>
                <c:pt idx="140">
                  <c:v>4409.9995422600005</c:v>
                </c:pt>
                <c:pt idx="141">
                  <c:v>4419.9998474399999</c:v>
                </c:pt>
                <c:pt idx="142">
                  <c:v>4429.9996948199996</c:v>
                </c:pt>
                <c:pt idx="143">
                  <c:v>4439.9995422600005</c:v>
                </c:pt>
                <c:pt idx="144">
                  <c:v>4449.9998474399999</c:v>
                </c:pt>
                <c:pt idx="145">
                  <c:v>4459.9996948199996</c:v>
                </c:pt>
                <c:pt idx="146">
                  <c:v>4469.9995422600005</c:v>
                </c:pt>
                <c:pt idx="147">
                  <c:v>4479.9998474399999</c:v>
                </c:pt>
                <c:pt idx="148">
                  <c:v>4489.9996948199996</c:v>
                </c:pt>
                <c:pt idx="149">
                  <c:v>4499.9995422600005</c:v>
                </c:pt>
                <c:pt idx="150">
                  <c:v>4509.9998474399999</c:v>
                </c:pt>
                <c:pt idx="151">
                  <c:v>4519.9996948199996</c:v>
                </c:pt>
                <c:pt idx="152">
                  <c:v>4529.9995422600005</c:v>
                </c:pt>
                <c:pt idx="153">
                  <c:v>4539.9998474399999</c:v>
                </c:pt>
                <c:pt idx="154">
                  <c:v>4549.9996948199996</c:v>
                </c:pt>
                <c:pt idx="155">
                  <c:v>4559.9995422600005</c:v>
                </c:pt>
                <c:pt idx="156">
                  <c:v>4569.9998474399999</c:v>
                </c:pt>
                <c:pt idx="157">
                  <c:v>4579.9996948199996</c:v>
                </c:pt>
                <c:pt idx="158">
                  <c:v>4589.9995422600005</c:v>
                </c:pt>
                <c:pt idx="159">
                  <c:v>4599.9998474399999</c:v>
                </c:pt>
                <c:pt idx="160">
                  <c:v>4609.9996948199996</c:v>
                </c:pt>
                <c:pt idx="161">
                  <c:v>4619.9995422600005</c:v>
                </c:pt>
                <c:pt idx="162">
                  <c:v>4629.9998474399999</c:v>
                </c:pt>
                <c:pt idx="163">
                  <c:v>4639.9996948199996</c:v>
                </c:pt>
                <c:pt idx="164">
                  <c:v>4649.9995422600005</c:v>
                </c:pt>
                <c:pt idx="165">
                  <c:v>4659.9998474399999</c:v>
                </c:pt>
                <c:pt idx="166">
                  <c:v>4669.9996948199996</c:v>
                </c:pt>
                <c:pt idx="167">
                  <c:v>4679.9995422600005</c:v>
                </c:pt>
                <c:pt idx="168">
                  <c:v>4689.9998474399999</c:v>
                </c:pt>
                <c:pt idx="169">
                  <c:v>4699.9996948199996</c:v>
                </c:pt>
                <c:pt idx="170">
                  <c:v>4709.9995422600005</c:v>
                </c:pt>
                <c:pt idx="171">
                  <c:v>4719.9998474399999</c:v>
                </c:pt>
                <c:pt idx="172">
                  <c:v>4729.9996948199996</c:v>
                </c:pt>
                <c:pt idx="173">
                  <c:v>4739.9995422600005</c:v>
                </c:pt>
                <c:pt idx="174">
                  <c:v>4749.9998474399999</c:v>
                </c:pt>
                <c:pt idx="175">
                  <c:v>4759.9996948199996</c:v>
                </c:pt>
                <c:pt idx="176">
                  <c:v>4769.9995422600005</c:v>
                </c:pt>
                <c:pt idx="177">
                  <c:v>4779.9998474399999</c:v>
                </c:pt>
                <c:pt idx="178">
                  <c:v>4789.9996948199996</c:v>
                </c:pt>
                <c:pt idx="179">
                  <c:v>4799.9995422600005</c:v>
                </c:pt>
                <c:pt idx="180">
                  <c:v>4809.9998474399999</c:v>
                </c:pt>
                <c:pt idx="181">
                  <c:v>4819.9996948199996</c:v>
                </c:pt>
                <c:pt idx="182">
                  <c:v>4829.9995422600005</c:v>
                </c:pt>
                <c:pt idx="183">
                  <c:v>4839.9998474399999</c:v>
                </c:pt>
                <c:pt idx="184">
                  <c:v>4849.9996948199996</c:v>
                </c:pt>
                <c:pt idx="185">
                  <c:v>4859.9995422600005</c:v>
                </c:pt>
                <c:pt idx="186">
                  <c:v>4869.9998474399999</c:v>
                </c:pt>
                <c:pt idx="187">
                  <c:v>4879.9996948199996</c:v>
                </c:pt>
                <c:pt idx="188">
                  <c:v>4889.9995422600005</c:v>
                </c:pt>
                <c:pt idx="189">
                  <c:v>4899.9998474399999</c:v>
                </c:pt>
                <c:pt idx="190">
                  <c:v>4909.9996948199996</c:v>
                </c:pt>
                <c:pt idx="191">
                  <c:v>4919.9995422600005</c:v>
                </c:pt>
                <c:pt idx="192">
                  <c:v>4929.9998474399999</c:v>
                </c:pt>
                <c:pt idx="193">
                  <c:v>4939.9996948199996</c:v>
                </c:pt>
                <c:pt idx="194">
                  <c:v>4949.9995422600005</c:v>
                </c:pt>
                <c:pt idx="195">
                  <c:v>4959.9998474399999</c:v>
                </c:pt>
                <c:pt idx="196">
                  <c:v>4969.9996948199996</c:v>
                </c:pt>
                <c:pt idx="197">
                  <c:v>4980</c:v>
                </c:pt>
                <c:pt idx="198">
                  <c:v>4989.9998474399999</c:v>
                </c:pt>
                <c:pt idx="199">
                  <c:v>4999.9996948199996</c:v>
                </c:pt>
                <c:pt idx="200">
                  <c:v>5010</c:v>
                </c:pt>
                <c:pt idx="201">
                  <c:v>5019.9998474399999</c:v>
                </c:pt>
                <c:pt idx="202">
                  <c:v>5029.9996948199996</c:v>
                </c:pt>
                <c:pt idx="203">
                  <c:v>5040</c:v>
                </c:pt>
                <c:pt idx="204">
                  <c:v>5049.9998474399999</c:v>
                </c:pt>
                <c:pt idx="205">
                  <c:v>5059.9996948199996</c:v>
                </c:pt>
                <c:pt idx="206">
                  <c:v>5070</c:v>
                </c:pt>
                <c:pt idx="207">
                  <c:v>5079.9998474399999</c:v>
                </c:pt>
                <c:pt idx="208">
                  <c:v>5089.9996948199996</c:v>
                </c:pt>
                <c:pt idx="209">
                  <c:v>5100</c:v>
                </c:pt>
                <c:pt idx="210">
                  <c:v>5109.9998474399999</c:v>
                </c:pt>
                <c:pt idx="211">
                  <c:v>5119.9996948199996</c:v>
                </c:pt>
                <c:pt idx="212">
                  <c:v>5130</c:v>
                </c:pt>
                <c:pt idx="213">
                  <c:v>5139.9998474399999</c:v>
                </c:pt>
                <c:pt idx="214">
                  <c:v>5149.9996948199996</c:v>
                </c:pt>
                <c:pt idx="215">
                  <c:v>5160</c:v>
                </c:pt>
                <c:pt idx="216">
                  <c:v>5169.9998474399999</c:v>
                </c:pt>
                <c:pt idx="217">
                  <c:v>5179.9996948199996</c:v>
                </c:pt>
                <c:pt idx="218">
                  <c:v>5190</c:v>
                </c:pt>
                <c:pt idx="219">
                  <c:v>5199.9998474399999</c:v>
                </c:pt>
                <c:pt idx="220">
                  <c:v>5209.9996948199996</c:v>
                </c:pt>
                <c:pt idx="221">
                  <c:v>5220</c:v>
                </c:pt>
                <c:pt idx="222">
                  <c:v>5229.9998474399999</c:v>
                </c:pt>
                <c:pt idx="223">
                  <c:v>5239.9996948199996</c:v>
                </c:pt>
                <c:pt idx="224">
                  <c:v>5250</c:v>
                </c:pt>
                <c:pt idx="225">
                  <c:v>5259.9998474399999</c:v>
                </c:pt>
                <c:pt idx="226">
                  <c:v>5269.9996948199996</c:v>
                </c:pt>
                <c:pt idx="227">
                  <c:v>5280</c:v>
                </c:pt>
                <c:pt idx="228">
                  <c:v>5289.9998474399999</c:v>
                </c:pt>
                <c:pt idx="229">
                  <c:v>5299.9996948199996</c:v>
                </c:pt>
                <c:pt idx="230">
                  <c:v>5310</c:v>
                </c:pt>
                <c:pt idx="231">
                  <c:v>5319.9998474399999</c:v>
                </c:pt>
                <c:pt idx="232">
                  <c:v>5329.9996948199996</c:v>
                </c:pt>
                <c:pt idx="233">
                  <c:v>5340</c:v>
                </c:pt>
                <c:pt idx="234">
                  <c:v>5349.9998474399999</c:v>
                </c:pt>
                <c:pt idx="235">
                  <c:v>5359.9996948199996</c:v>
                </c:pt>
                <c:pt idx="236">
                  <c:v>5370</c:v>
                </c:pt>
                <c:pt idx="237">
                  <c:v>5379.9998474399999</c:v>
                </c:pt>
                <c:pt idx="238">
                  <c:v>5389.9996948199996</c:v>
                </c:pt>
                <c:pt idx="239">
                  <c:v>5400</c:v>
                </c:pt>
                <c:pt idx="240">
                  <c:v>5409.9998474399999</c:v>
                </c:pt>
                <c:pt idx="241">
                  <c:v>5419.9996948199996</c:v>
                </c:pt>
                <c:pt idx="242">
                  <c:v>5430</c:v>
                </c:pt>
                <c:pt idx="243">
                  <c:v>5439.9998474399999</c:v>
                </c:pt>
                <c:pt idx="244">
                  <c:v>5449.9996948199996</c:v>
                </c:pt>
                <c:pt idx="245">
                  <c:v>5460</c:v>
                </c:pt>
                <c:pt idx="246">
                  <c:v>5469.9998474399999</c:v>
                </c:pt>
                <c:pt idx="247">
                  <c:v>5479.9996948199996</c:v>
                </c:pt>
                <c:pt idx="248">
                  <c:v>5490</c:v>
                </c:pt>
                <c:pt idx="249">
                  <c:v>5499.9998474399999</c:v>
                </c:pt>
                <c:pt idx="250">
                  <c:v>5509.9996948199996</c:v>
                </c:pt>
                <c:pt idx="251">
                  <c:v>5520</c:v>
                </c:pt>
                <c:pt idx="252">
                  <c:v>5529.9998474399999</c:v>
                </c:pt>
                <c:pt idx="253">
                  <c:v>5539.9996948199996</c:v>
                </c:pt>
                <c:pt idx="254">
                  <c:v>5550</c:v>
                </c:pt>
                <c:pt idx="255">
                  <c:v>5559.9998474399999</c:v>
                </c:pt>
                <c:pt idx="256">
                  <c:v>5569.9996948199996</c:v>
                </c:pt>
                <c:pt idx="257">
                  <c:v>5580</c:v>
                </c:pt>
                <c:pt idx="258">
                  <c:v>5589.9998474399999</c:v>
                </c:pt>
                <c:pt idx="259">
                  <c:v>5599.9996948199996</c:v>
                </c:pt>
                <c:pt idx="260">
                  <c:v>5610</c:v>
                </c:pt>
                <c:pt idx="261">
                  <c:v>5619.9998474399999</c:v>
                </c:pt>
                <c:pt idx="262">
                  <c:v>5629.9996948199996</c:v>
                </c:pt>
                <c:pt idx="263">
                  <c:v>5640</c:v>
                </c:pt>
                <c:pt idx="264">
                  <c:v>5649.9998474399999</c:v>
                </c:pt>
              </c:numCache>
            </c:numRef>
          </c:xVal>
          <c:yVal>
            <c:numRef>
              <c:f>Folha1!$K$303:$K$567</c:f>
              <c:numCache>
                <c:formatCode>0.000</c:formatCode>
                <c:ptCount val="265"/>
                <c:pt idx="0">
                  <c:v>3.5320611289465287E-2</c:v>
                </c:pt>
                <c:pt idx="1">
                  <c:v>4.7654527279894499E-2</c:v>
                </c:pt>
                <c:pt idx="2">
                  <c:v>4.2048117901483106E-2</c:v>
                </c:pt>
                <c:pt idx="3">
                  <c:v>3.6323910012165506E-2</c:v>
                </c:pt>
                <c:pt idx="4">
                  <c:v>3.4163431016980272E-2</c:v>
                </c:pt>
                <c:pt idx="5">
                  <c:v>2.0775494917228077E-2</c:v>
                </c:pt>
                <c:pt idx="6">
                  <c:v>4.8163897822306456E-2</c:v>
                </c:pt>
                <c:pt idx="7">
                  <c:v>3.4844747796694442E-2</c:v>
                </c:pt>
                <c:pt idx="8">
                  <c:v>3.6271953860173234E-2</c:v>
                </c:pt>
                <c:pt idx="9">
                  <c:v>3.0137583101189414E-2</c:v>
                </c:pt>
                <c:pt idx="10">
                  <c:v>3.1508139679207403E-2</c:v>
                </c:pt>
                <c:pt idx="11">
                  <c:v>2.9039979279698258E-2</c:v>
                </c:pt>
                <c:pt idx="12">
                  <c:v>2.2644538728803898E-2</c:v>
                </c:pt>
                <c:pt idx="13">
                  <c:v>3.5532106696412047E-2</c:v>
                </c:pt>
                <c:pt idx="14">
                  <c:v>2.5193355068016565E-2</c:v>
                </c:pt>
                <c:pt idx="15">
                  <c:v>9.465317230332726E-2</c:v>
                </c:pt>
                <c:pt idx="16">
                  <c:v>1.1807814868643796E-2</c:v>
                </c:pt>
                <c:pt idx="17">
                  <c:v>3.2846508827149012E-2</c:v>
                </c:pt>
                <c:pt idx="18">
                  <c:v>2.6130562309108374E-2</c:v>
                </c:pt>
                <c:pt idx="19">
                  <c:v>1.1174734364034933E-2</c:v>
                </c:pt>
                <c:pt idx="20">
                  <c:v>5.2272316692866916E-2</c:v>
                </c:pt>
                <c:pt idx="21">
                  <c:v>1.7432208253804315E-2</c:v>
                </c:pt>
                <c:pt idx="22">
                  <c:v>4.6792520551404593E-2</c:v>
                </c:pt>
                <c:pt idx="23">
                  <c:v>2.3673247206776882E-2</c:v>
                </c:pt>
                <c:pt idx="24">
                  <c:v>2.4731770844600653E-2</c:v>
                </c:pt>
                <c:pt idx="25">
                  <c:v>2.1632830877891696E-2</c:v>
                </c:pt>
                <c:pt idx="26">
                  <c:v>1.0061578731742848E-2</c:v>
                </c:pt>
                <c:pt idx="27">
                  <c:v>2.3630395334498289E-2</c:v>
                </c:pt>
                <c:pt idx="28">
                  <c:v>-1.8322154123160406E-2</c:v>
                </c:pt>
                <c:pt idx="29">
                  <c:v>2.1329532496304537E-2</c:v>
                </c:pt>
                <c:pt idx="30">
                  <c:v>-1.2386856725999706E-2</c:v>
                </c:pt>
                <c:pt idx="31">
                  <c:v>3.1660400395966626E-2</c:v>
                </c:pt>
                <c:pt idx="32">
                  <c:v>1.9731507849895191E-2</c:v>
                </c:pt>
                <c:pt idx="33">
                  <c:v>1.1881522966938451E-2</c:v>
                </c:pt>
                <c:pt idx="34">
                  <c:v>1.2670567782067099E-2</c:v>
                </c:pt>
                <c:pt idx="35">
                  <c:v>-1.3346808980824854E-2</c:v>
                </c:pt>
                <c:pt idx="36">
                  <c:v>1.8605749982276709E-2</c:v>
                </c:pt>
                <c:pt idx="37">
                  <c:v>-9.2911101646342864E-2</c:v>
                </c:pt>
                <c:pt idx="38">
                  <c:v>-3.4721001056887246E-2</c:v>
                </c:pt>
                <c:pt idx="39">
                  <c:v>-1.7760789524627896E-3</c:v>
                </c:pt>
                <c:pt idx="40">
                  <c:v>1.2480301546982098E-2</c:v>
                </c:pt>
                <c:pt idx="41">
                  <c:v>2.2160668979315457E-2</c:v>
                </c:pt>
                <c:pt idx="42">
                  <c:v>1.8276056217145342E-2</c:v>
                </c:pt>
                <c:pt idx="43">
                  <c:v>9.7114847112802494E-3</c:v>
                </c:pt>
                <c:pt idx="44">
                  <c:v>2.4051268106054735E-2</c:v>
                </c:pt>
                <c:pt idx="45">
                  <c:v>1.5423208064635929E-2</c:v>
                </c:pt>
                <c:pt idx="46">
                  <c:v>1.5948364403448156E-2</c:v>
                </c:pt>
                <c:pt idx="47">
                  <c:v>3.0373097579329045E-2</c:v>
                </c:pt>
                <c:pt idx="48">
                  <c:v>-6.1155018960291407E-2</c:v>
                </c:pt>
                <c:pt idx="49">
                  <c:v>2.678263316995011E-2</c:v>
                </c:pt>
                <c:pt idx="50">
                  <c:v>2.7264442753568652E-2</c:v>
                </c:pt>
                <c:pt idx="51">
                  <c:v>2.2995873839485093E-2</c:v>
                </c:pt>
                <c:pt idx="52">
                  <c:v>2.3410559924593066E-2</c:v>
                </c:pt>
                <c:pt idx="53">
                  <c:v>1.4187449088261417E-2</c:v>
                </c:pt>
                <c:pt idx="54">
                  <c:v>1.4510244822415252E-2</c:v>
                </c:pt>
                <c:pt idx="55">
                  <c:v>1.4809594029990159E-2</c:v>
                </c:pt>
                <c:pt idx="56">
                  <c:v>5.232557122292647E-3</c:v>
                </c:pt>
                <c:pt idx="57">
                  <c:v>5.4351884054066879E-3</c:v>
                </c:pt>
                <c:pt idx="58">
                  <c:v>3.5171971887656195E-2</c:v>
                </c:pt>
                <c:pt idx="59">
                  <c:v>-3.0043200875845333E-2</c:v>
                </c:pt>
                <c:pt idx="60">
                  <c:v>8.3029204091600306E-4</c:v>
                </c:pt>
                <c:pt idx="61">
                  <c:v>-9.3496428586803404E-3</c:v>
                </c:pt>
                <c:pt idx="62">
                  <c:v>9.5733611740955737E-4</c:v>
                </c:pt>
                <c:pt idx="63">
                  <c:v>6.1227109641204258E-3</c:v>
                </c:pt>
                <c:pt idx="64">
                  <c:v>6.1468528862307359E-3</c:v>
                </c:pt>
                <c:pt idx="65">
                  <c:v>9.4952095796285718E-4</c:v>
                </c:pt>
                <c:pt idx="66">
                  <c:v>-4.3565804371943351E-3</c:v>
                </c:pt>
                <c:pt idx="67">
                  <c:v>-4.4680957139280331E-3</c:v>
                </c:pt>
                <c:pt idx="68">
                  <c:v>5.2255398308529877E-2</c:v>
                </c:pt>
                <c:pt idx="69">
                  <c:v>5.5776931897799642E-4</c:v>
                </c:pt>
                <c:pt idx="70">
                  <c:v>-2.1232435829010576E-2</c:v>
                </c:pt>
                <c:pt idx="71">
                  <c:v>-5.1975138838025181E-3</c:v>
                </c:pt>
                <c:pt idx="72">
                  <c:v>-2.1890874278830186E-2</c:v>
                </c:pt>
                <c:pt idx="73">
                  <c:v>-1.6725236752358708E-2</c:v>
                </c:pt>
                <c:pt idx="74">
                  <c:v>1.029912984246506E-2</c:v>
                </c:pt>
                <c:pt idx="75">
                  <c:v>-1.7505781566457657E-2</c:v>
                </c:pt>
                <c:pt idx="76">
                  <c:v>-6.7692945756183676E-3</c:v>
                </c:pt>
                <c:pt idx="77">
                  <c:v>0.11370734276646344</c:v>
                </c:pt>
                <c:pt idx="78">
                  <c:v>-1.3245389925047313E-2</c:v>
                </c:pt>
                <c:pt idx="79">
                  <c:v>-1.9443549033853813E-2</c:v>
                </c:pt>
                <c:pt idx="80">
                  <c:v>-2.5772477768810642E-2</c:v>
                </c:pt>
                <c:pt idx="81">
                  <c:v>-3.81002487902391E-2</c:v>
                </c:pt>
                <c:pt idx="82">
                  <c:v>-2.1238825120590388E-2</c:v>
                </c:pt>
                <c:pt idx="83">
                  <c:v>-8.2163415745228008E-2</c:v>
                </c:pt>
                <c:pt idx="84">
                  <c:v>-1.0907957220928743E-2</c:v>
                </c:pt>
                <c:pt idx="85">
                  <c:v>-5.3370497901920277E-2</c:v>
                </c:pt>
                <c:pt idx="86">
                  <c:v>-2.4107484076992147E-2</c:v>
                </c:pt>
                <c:pt idx="87">
                  <c:v>-1.3007193510771398E-2</c:v>
                </c:pt>
                <c:pt idx="88">
                  <c:v>-1.3776809440361859E-2</c:v>
                </c:pt>
                <c:pt idx="89">
                  <c:v>-1.458138986068569E-2</c:v>
                </c:pt>
                <c:pt idx="90">
                  <c:v>-1.5421903582331975E-2</c:v>
                </c:pt>
                <c:pt idx="91">
                  <c:v>-1.6298945397862141E-2</c:v>
                </c:pt>
                <c:pt idx="92">
                  <c:v>-1.113341206807128E-2</c:v>
                </c:pt>
                <c:pt idx="93">
                  <c:v>-2.4316766267125534E-2</c:v>
                </c:pt>
                <c:pt idx="94">
                  <c:v>-3.7843838226453208E-2</c:v>
                </c:pt>
                <c:pt idx="95">
                  <c:v>-7.1144553901796304E-2</c:v>
                </c:pt>
                <c:pt idx="96">
                  <c:v>-2.1243133180973484E-2</c:v>
                </c:pt>
                <c:pt idx="97">
                  <c:v>2.0736035527636698E-2</c:v>
                </c:pt>
                <c:pt idx="98">
                  <c:v>-2.349104776007982E-2</c:v>
                </c:pt>
                <c:pt idx="99">
                  <c:v>-3.1064676597792662E-2</c:v>
                </c:pt>
                <c:pt idx="100">
                  <c:v>-3.2330301361976677E-2</c:v>
                </c:pt>
                <c:pt idx="101">
                  <c:v>-3.3637381796958632E-2</c:v>
                </c:pt>
                <c:pt idx="102">
                  <c:v>-2.8471600703470212E-2</c:v>
                </c:pt>
                <c:pt idx="103">
                  <c:v>-4.2979152269971177E-2</c:v>
                </c:pt>
                <c:pt idx="104">
                  <c:v>1.3810619478099806E-2</c:v>
                </c:pt>
                <c:pt idx="105">
                  <c:v>-1.9489859753769156E-2</c:v>
                </c:pt>
                <c:pt idx="106">
                  <c:v>-7.8098649351385774E-3</c:v>
                </c:pt>
                <c:pt idx="107">
                  <c:v>-1.5716448726136534E-2</c:v>
                </c:pt>
                <c:pt idx="108">
                  <c:v>-1.7151805271272025E-2</c:v>
                </c:pt>
                <c:pt idx="109">
                  <c:v>1.4158950292141093E-2</c:v>
                </c:pt>
                <c:pt idx="110">
                  <c:v>-2.6888609276036757E-2</c:v>
                </c:pt>
                <c:pt idx="111">
                  <c:v>-1.4988852034782507E-2</c:v>
                </c:pt>
                <c:pt idx="112">
                  <c:v>-2.333706969478655E-2</c:v>
                </c:pt>
                <c:pt idx="113">
                  <c:v>-4.6581022803233729E-3</c:v>
                </c:pt>
                <c:pt idx="114">
                  <c:v>-1.9831984075097786E-2</c:v>
                </c:pt>
                <c:pt idx="115">
                  <c:v>-2.8460162785956644E-2</c:v>
                </c:pt>
                <c:pt idx="116">
                  <c:v>-2.6755118779040465E-3</c:v>
                </c:pt>
                <c:pt idx="117">
                  <c:v>1.6003869962475381E-2</c:v>
                </c:pt>
                <c:pt idx="118">
                  <c:v>-1.2963801833342892E-2</c:v>
                </c:pt>
                <c:pt idx="119">
                  <c:v>-1.4767031466087932E-2</c:v>
                </c:pt>
                <c:pt idx="120">
                  <c:v>-1.6618927181290655E-2</c:v>
                </c:pt>
                <c:pt idx="121">
                  <c:v>-1.8520838463065736E-2</c:v>
                </c:pt>
                <c:pt idx="122">
                  <c:v>2.1491308384991914E-2</c:v>
                </c:pt>
                <c:pt idx="123">
                  <c:v>-1.5307067002472419E-2</c:v>
                </c:pt>
                <c:pt idx="124">
                  <c:v>-3.1803362190616635E-2</c:v>
                </c:pt>
                <c:pt idx="125">
                  <c:v>-2.6638178217691877E-2</c:v>
                </c:pt>
                <c:pt idx="126">
                  <c:v>-1.4199684474001995E-2</c:v>
                </c:pt>
                <c:pt idx="127">
                  <c:v>-3.8448112844763127E-2</c:v>
                </c:pt>
                <c:pt idx="128">
                  <c:v>-1.8467597737694685E-2</c:v>
                </c:pt>
                <c:pt idx="129">
                  <c:v>-1.330198644750924E-2</c:v>
                </c:pt>
                <c:pt idx="130">
                  <c:v>-8.1366116317918014E-3</c:v>
                </c:pt>
                <c:pt idx="131">
                  <c:v>-7.934450556597783E-2</c:v>
                </c:pt>
                <c:pt idx="132">
                  <c:v>-1.2620570608213644E-2</c:v>
                </c:pt>
                <c:pt idx="133">
                  <c:v>-1.4946188879406463E-2</c:v>
                </c:pt>
                <c:pt idx="134">
                  <c:v>-9.7808141357971223E-3</c:v>
                </c:pt>
                <c:pt idx="135">
                  <c:v>-3.5151842773970987E-2</c:v>
                </c:pt>
                <c:pt idx="136">
                  <c:v>-2.2264292415069331E-2</c:v>
                </c:pt>
                <c:pt idx="137">
                  <c:v>-6.4351977668183569E-2</c:v>
                </c:pt>
                <c:pt idx="138">
                  <c:v>-1.965527911047138E-2</c:v>
                </c:pt>
                <c:pt idx="139">
                  <c:v>-3.0115278116602973E-2</c:v>
                </c:pt>
                <c:pt idx="140">
                  <c:v>-4.8855827600334578E-2</c:v>
                </c:pt>
                <c:pt idx="141">
                  <c:v>1.8830383508182891E-2</c:v>
                </c:pt>
                <c:pt idx="142">
                  <c:v>-2.2524228956029457E-2</c:v>
                </c:pt>
                <c:pt idx="143">
                  <c:v>-2.5327158269698558E-2</c:v>
                </c:pt>
                <c:pt idx="144">
                  <c:v>-1.2193242819133143E-2</c:v>
                </c:pt>
                <c:pt idx="145">
                  <c:v>-3.112540436761746E-2</c:v>
                </c:pt>
                <c:pt idx="146">
                  <c:v>2.9390165289483239E-2</c:v>
                </c:pt>
                <c:pt idx="147">
                  <c:v>-3.7188505670637362E-2</c:v>
                </c:pt>
                <c:pt idx="148">
                  <c:v>-1.5628830815789918E-2</c:v>
                </c:pt>
                <c:pt idx="149">
                  <c:v>-1.8627116901595908E-2</c:v>
                </c:pt>
                <c:pt idx="150">
                  <c:v>4.2329759171874315E-2</c:v>
                </c:pt>
                <c:pt idx="151">
                  <c:v>-8.2961307956930241E-3</c:v>
                </c:pt>
                <c:pt idx="152">
                  <c:v>-1.1361178942285388E-2</c:v>
                </c:pt>
                <c:pt idx="153">
                  <c:v>-1.4494293054535756E-2</c:v>
                </c:pt>
                <c:pt idx="154">
                  <c:v>-5.1888580060079903E-2</c:v>
                </c:pt>
                <c:pt idx="155">
                  <c:v>5.2531489686745925E-2</c:v>
                </c:pt>
                <c:pt idx="156">
                  <c:v>-2.4315499675349628E-2</c:v>
                </c:pt>
                <c:pt idx="157">
                  <c:v>-2.2007281281894997E-3</c:v>
                </c:pt>
                <c:pt idx="158">
                  <c:v>-2.2568636311286028E-2</c:v>
                </c:pt>
                <c:pt idx="159">
                  <c:v>-3.4795060572895498E-2</c:v>
                </c:pt>
                <c:pt idx="160">
                  <c:v>-5.6297684704491147E-2</c:v>
                </c:pt>
                <c:pt idx="161">
                  <c:v>-2.4464310790182076E-2</c:v>
                </c:pt>
                <c:pt idx="162">
                  <c:v>-1.0564871898716355E-2</c:v>
                </c:pt>
                <c:pt idx="163">
                  <c:v>-4.9851311360196604E-2</c:v>
                </c:pt>
                <c:pt idx="164">
                  <c:v>-0.10077537122546731</c:v>
                </c:pt>
                <c:pt idx="165">
                  <c:v>-6.7171840967946039E-2</c:v>
                </c:pt>
                <c:pt idx="166">
                  <c:v>-4.3487349070107317E-2</c:v>
                </c:pt>
                <c:pt idx="167">
                  <c:v>-2.2819059859195967E-3</c:v>
                </c:pt>
                <c:pt idx="168">
                  <c:v>-6.0056245110020612E-3</c:v>
                </c:pt>
                <c:pt idx="169">
                  <c:v>-1.8858589454968655E-2</c:v>
                </c:pt>
                <c:pt idx="170">
                  <c:v>-4.1344730481058356E-2</c:v>
                </c:pt>
                <c:pt idx="171">
                  <c:v>-8.5276033180718969E-3</c:v>
                </c:pt>
                <c:pt idx="172">
                  <c:v>-3.3622285023544585E-3</c:v>
                </c:pt>
                <c:pt idx="173">
                  <c:v>-1.6546062823096896E-2</c:v>
                </c:pt>
                <c:pt idx="174">
                  <c:v>-2.0682758110104338E-2</c:v>
                </c:pt>
                <c:pt idx="175">
                  <c:v>-2.4907036193591914E-2</c:v>
                </c:pt>
                <c:pt idx="176">
                  <c:v>-3.8789927415012748E-2</c:v>
                </c:pt>
                <c:pt idx="177">
                  <c:v>0.10110842372438977</c:v>
                </c:pt>
                <c:pt idx="178">
                  <c:v>-9.4106752409777172E-3</c:v>
                </c:pt>
                <c:pt idx="179">
                  <c:v>-1.3723954971267993E-2</c:v>
                </c:pt>
                <c:pt idx="180">
                  <c:v>9.2031102528133957E-4</c:v>
                </c:pt>
                <c:pt idx="181">
                  <c:v>-0.10347653235205279</c:v>
                </c:pt>
                <c:pt idx="182">
                  <c:v>-4.7017808029695018E-2</c:v>
                </c:pt>
                <c:pt idx="183">
                  <c:v>-3.1901959059271068E-2</c:v>
                </c:pt>
                <c:pt idx="184">
                  <c:v>1.2103392087249087E-2</c:v>
                </c:pt>
                <c:pt idx="185">
                  <c:v>3.6137074282011294E-2</c:v>
                </c:pt>
                <c:pt idx="186">
                  <c:v>3.1913032930508844E-2</c:v>
                </c:pt>
                <c:pt idx="187">
                  <c:v>1.8030141548732725E-2</c:v>
                </c:pt>
                <c:pt idx="188">
                  <c:v>-0.1213857179270279</c:v>
                </c:pt>
                <c:pt idx="189">
                  <c:v>0.12890237655556946</c:v>
                </c:pt>
                <c:pt idx="190">
                  <c:v>5.2574768698840479E-2</c:v>
                </c:pt>
                <c:pt idx="191">
                  <c:v>2.9030056859089548E-2</c:v>
                </c:pt>
                <c:pt idx="192">
                  <c:v>-5.4136188184052969E-3</c:v>
                </c:pt>
                <c:pt idx="193">
                  <c:v>-1.040052102695177E-2</c:v>
                </c:pt>
                <c:pt idx="194">
                  <c:v>-5.2351461802409016E-3</c:v>
                </c:pt>
                <c:pt idx="195">
                  <c:v>6.8923461081987547E-2</c:v>
                </c:pt>
                <c:pt idx="196">
                  <c:v>-1.5523525173545494E-2</c:v>
                </c:pt>
                <c:pt idx="197">
                  <c:v>-2.0829116298797246E-2</c:v>
                </c:pt>
                <c:pt idx="198">
                  <c:v>-2.6245751111453997E-2</c:v>
                </c:pt>
                <c:pt idx="199">
                  <c:v>-2.7164220931741312E-5</c:v>
                </c:pt>
                <c:pt idx="200">
                  <c:v>5.5910831809701911E-2</c:v>
                </c:pt>
                <c:pt idx="201">
                  <c:v>-2.1444577460962622E-2</c:v>
                </c:pt>
                <c:pt idx="202">
                  <c:v>-3.8019266600083146E-2</c:v>
                </c:pt>
                <c:pt idx="203">
                  <c:v>-0.13699414938555576</c:v>
                </c:pt>
                <c:pt idx="204">
                  <c:v>-1.6759313118573482E-2</c:v>
                </c:pt>
                <c:pt idx="205">
                  <c:v>-0.17667368128630323</c:v>
                </c:pt>
                <c:pt idx="206">
                  <c:v>-2.8407315767869479E-2</c:v>
                </c:pt>
                <c:pt idx="207">
                  <c:v>-1.2192207020671253E-2</c:v>
                </c:pt>
                <c:pt idx="208">
                  <c:v>-4.0549507878684388E-2</c:v>
                </c:pt>
                <c:pt idx="209">
                  <c:v>-2.4084444799755023E-2</c:v>
                </c:pt>
                <c:pt idx="210">
                  <c:v>-4.1647111564106387E-2</c:v>
                </c:pt>
                <c:pt idx="211">
                  <c:v>-5.9738379750285509E-2</c:v>
                </c:pt>
                <c:pt idx="212">
                  <c:v>7.7486852057319089E-2</c:v>
                </c:pt>
                <c:pt idx="213">
                  <c:v>-1.4722160789173877E-2</c:v>
                </c:pt>
                <c:pt idx="214">
                  <c:v>1.742959632237806E-3</c:v>
                </c:pt>
                <c:pt idx="215">
                  <c:v>-2.738047859967363E-2</c:v>
                </c:pt>
                <c:pt idx="216">
                  <c:v>1.2073651952183351E-2</c:v>
                </c:pt>
                <c:pt idx="217">
                  <c:v>-5.4890150007758098E-3</c:v>
                </c:pt>
                <c:pt idx="218">
                  <c:v>-1.1884117647059433E-2</c:v>
                </c:pt>
                <c:pt idx="219">
                  <c:v>-6.7190468667230885E-3</c:v>
                </c:pt>
                <c:pt idx="220">
                  <c:v>7.6698681743376129E-2</c:v>
                </c:pt>
                <c:pt idx="221">
                  <c:v>3.6119392391806837E-3</c:v>
                </c:pt>
                <c:pt idx="222">
                  <c:v>2.0338332246349511E-2</c:v>
                </c:pt>
                <c:pt idx="223">
                  <c:v>5.9405238657628034E-2</c:v>
                </c:pt>
                <c:pt idx="224">
                  <c:v>1.9108604258168738E-2</c:v>
                </c:pt>
                <c:pt idx="225">
                  <c:v>1.2577742553474547E-2</c:v>
                </c:pt>
                <c:pt idx="226">
                  <c:v>2.9439353920595934E-2</c:v>
                </c:pt>
                <c:pt idx="227">
                  <c:v>-0.1430761952138202</c:v>
                </c:pt>
                <c:pt idx="228">
                  <c:v>8.5232585747137435E-2</c:v>
                </c:pt>
                <c:pt idx="229">
                  <c:v>4.4935714873210797E-2</c:v>
                </c:pt>
                <c:pt idx="230">
                  <c:v>3.8405089611992738E-2</c:v>
                </c:pt>
                <c:pt idx="231">
                  <c:v>1.9759723019600273E-2</c:v>
                </c:pt>
                <c:pt idx="232">
                  <c:v>3.6901491459809366E-2</c:v>
                </c:pt>
                <c:pt idx="233">
                  <c:v>4.2067102749994811E-2</c:v>
                </c:pt>
                <c:pt idx="234">
                  <c:v>3.5256399194142807E-2</c:v>
                </c:pt>
                <c:pt idx="235">
                  <c:v>5.2397852412423118E-2</c:v>
                </c:pt>
                <c:pt idx="236">
                  <c:v>2.1195842633762618E-2</c:v>
                </c:pt>
                <c:pt idx="237">
                  <c:v>7.4563186202607712E-2</c:v>
                </c:pt>
                <c:pt idx="238">
                  <c:v>6.5251960148604571E-3</c:v>
                </c:pt>
                <c:pt idx="239">
                  <c:v>3.6692203586376371E-2</c:v>
                </c:pt>
                <c:pt idx="240">
                  <c:v>1.6856182151756771E-2</c:v>
                </c:pt>
                <c:pt idx="241">
                  <c:v>-1.6692933392916443E-2</c:v>
                </c:pt>
                <c:pt idx="242">
                  <c:v>0.13507607389025456</c:v>
                </c:pt>
                <c:pt idx="243">
                  <c:v>-7.4415492933502581E-2</c:v>
                </c:pt>
                <c:pt idx="244">
                  <c:v>5.0096584317197657E-2</c:v>
                </c:pt>
                <c:pt idx="245">
                  <c:v>4.2683860392761508E-2</c:v>
                </c:pt>
                <c:pt idx="246">
                  <c:v>4.7849235239471932E-2</c:v>
                </c:pt>
                <c:pt idx="247">
                  <c:v>4.0275372050291525E-2</c:v>
                </c:pt>
                <c:pt idx="248">
                  <c:v>4.5440983340477414E-2</c:v>
                </c:pt>
                <c:pt idx="249">
                  <c:v>1.1385671903340722E-2</c:v>
                </c:pt>
                <c:pt idx="250">
                  <c:v>4.2868450033657579E-2</c:v>
                </c:pt>
                <c:pt idx="251">
                  <c:v>-1.9105307592909293E-2</c:v>
                </c:pt>
                <c:pt idx="252">
                  <c:v>6.6102719139801591E-2</c:v>
                </c:pt>
                <c:pt idx="253">
                  <c:v>5.8364471379694693E-2</c:v>
                </c:pt>
                <c:pt idx="254">
                  <c:v>5.0458121707724679E-2</c:v>
                </c:pt>
                <c:pt idx="255">
                  <c:v>-0.13197486070386177</c:v>
                </c:pt>
                <c:pt idx="256">
                  <c:v>2.051499584596117E-2</c:v>
                </c:pt>
                <c:pt idx="257">
                  <c:v>3.9286486752629246E-2</c:v>
                </c:pt>
                <c:pt idx="258">
                  <c:v>0.13483542114355296</c:v>
                </c:pt>
                <c:pt idx="259">
                  <c:v>3.6011356798574923E-2</c:v>
                </c:pt>
                <c:pt idx="260">
                  <c:v>2.7383775264932853E-2</c:v>
                </c:pt>
                <c:pt idx="261">
                  <c:v>4.6342342935471237E-2</c:v>
                </c:pt>
                <c:pt idx="262">
                  <c:v>5.1507717751189119E-2</c:v>
                </c:pt>
                <c:pt idx="263">
                  <c:v>5.6673328853532823E-2</c:v>
                </c:pt>
                <c:pt idx="264">
                  <c:v>1.9874530230943543E-2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B-4D6A-A6DB-775CAC5E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45488"/>
        <c:axId val="880946736"/>
      </c:scatterChart>
      <c:valAx>
        <c:axId val="880945488"/>
        <c:scaling>
          <c:orientation val="minMax"/>
          <c:max val="575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0946736"/>
        <c:crossesAt val="-0.15000000000000002"/>
        <c:crossBetween val="midCat"/>
      </c:valAx>
      <c:valAx>
        <c:axId val="880946736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09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2.º ajuste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Folha1!$B$303:$B$567</c:f>
              <c:numCache>
                <c:formatCode>0.00</c:formatCode>
                <c:ptCount val="265"/>
                <c:pt idx="0">
                  <c:v>3009.9998474399999</c:v>
                </c:pt>
                <c:pt idx="1">
                  <c:v>3019.99992372</c:v>
                </c:pt>
                <c:pt idx="2">
                  <c:v>3030</c:v>
                </c:pt>
                <c:pt idx="3">
                  <c:v>3039.9998474399999</c:v>
                </c:pt>
                <c:pt idx="4">
                  <c:v>3049.99992372</c:v>
                </c:pt>
                <c:pt idx="5">
                  <c:v>3060</c:v>
                </c:pt>
                <c:pt idx="6">
                  <c:v>3069.9998474399999</c:v>
                </c:pt>
                <c:pt idx="7">
                  <c:v>3079.99992372</c:v>
                </c:pt>
                <c:pt idx="8">
                  <c:v>3090</c:v>
                </c:pt>
                <c:pt idx="9">
                  <c:v>3099.9998474399999</c:v>
                </c:pt>
                <c:pt idx="10">
                  <c:v>3109.99992372</c:v>
                </c:pt>
                <c:pt idx="11">
                  <c:v>3120</c:v>
                </c:pt>
                <c:pt idx="12">
                  <c:v>3129.9998474399999</c:v>
                </c:pt>
                <c:pt idx="13">
                  <c:v>3139.99992372</c:v>
                </c:pt>
                <c:pt idx="14">
                  <c:v>3150</c:v>
                </c:pt>
                <c:pt idx="15">
                  <c:v>3159.9998474399999</c:v>
                </c:pt>
                <c:pt idx="16">
                  <c:v>3169.99992372</c:v>
                </c:pt>
                <c:pt idx="17">
                  <c:v>3180</c:v>
                </c:pt>
                <c:pt idx="18">
                  <c:v>3189.9998474399999</c:v>
                </c:pt>
                <c:pt idx="19">
                  <c:v>3199.99992372</c:v>
                </c:pt>
                <c:pt idx="20">
                  <c:v>3210</c:v>
                </c:pt>
                <c:pt idx="21">
                  <c:v>3219.9998474399999</c:v>
                </c:pt>
                <c:pt idx="22">
                  <c:v>3229.99992372</c:v>
                </c:pt>
                <c:pt idx="23">
                  <c:v>3240</c:v>
                </c:pt>
                <c:pt idx="24">
                  <c:v>3249.9998474399999</c:v>
                </c:pt>
                <c:pt idx="25">
                  <c:v>3259.99992372</c:v>
                </c:pt>
                <c:pt idx="26">
                  <c:v>3270</c:v>
                </c:pt>
                <c:pt idx="27">
                  <c:v>3279.9998474399999</c:v>
                </c:pt>
                <c:pt idx="28">
                  <c:v>3289.99992372</c:v>
                </c:pt>
                <c:pt idx="29">
                  <c:v>3300</c:v>
                </c:pt>
                <c:pt idx="30">
                  <c:v>3309.9998474399999</c:v>
                </c:pt>
                <c:pt idx="31">
                  <c:v>3319.99992372</c:v>
                </c:pt>
                <c:pt idx="32">
                  <c:v>3330</c:v>
                </c:pt>
                <c:pt idx="33">
                  <c:v>3339.9998474399999</c:v>
                </c:pt>
                <c:pt idx="34">
                  <c:v>3349.99992372</c:v>
                </c:pt>
                <c:pt idx="35">
                  <c:v>3360</c:v>
                </c:pt>
                <c:pt idx="36">
                  <c:v>3369.9998474399999</c:v>
                </c:pt>
                <c:pt idx="37">
                  <c:v>3379.99992372</c:v>
                </c:pt>
                <c:pt idx="38">
                  <c:v>3390</c:v>
                </c:pt>
                <c:pt idx="39">
                  <c:v>3399.9998474399999</c:v>
                </c:pt>
                <c:pt idx="40">
                  <c:v>3409.99992372</c:v>
                </c:pt>
                <c:pt idx="41">
                  <c:v>3420</c:v>
                </c:pt>
                <c:pt idx="42">
                  <c:v>3429.9998474399999</c:v>
                </c:pt>
                <c:pt idx="43">
                  <c:v>3439.99992372</c:v>
                </c:pt>
                <c:pt idx="44">
                  <c:v>3450</c:v>
                </c:pt>
                <c:pt idx="45">
                  <c:v>3459.9998474399999</c:v>
                </c:pt>
                <c:pt idx="46">
                  <c:v>3469.99992372</c:v>
                </c:pt>
                <c:pt idx="47">
                  <c:v>3480</c:v>
                </c:pt>
                <c:pt idx="48">
                  <c:v>3489.9998474399999</c:v>
                </c:pt>
                <c:pt idx="49">
                  <c:v>3499.99992372</c:v>
                </c:pt>
                <c:pt idx="50">
                  <c:v>3510</c:v>
                </c:pt>
                <c:pt idx="51">
                  <c:v>3519.9998474399999</c:v>
                </c:pt>
                <c:pt idx="52">
                  <c:v>3529.99992372</c:v>
                </c:pt>
                <c:pt idx="53">
                  <c:v>3540</c:v>
                </c:pt>
                <c:pt idx="54">
                  <c:v>3549.9998474399999</c:v>
                </c:pt>
                <c:pt idx="55">
                  <c:v>3559.99992372</c:v>
                </c:pt>
                <c:pt idx="56">
                  <c:v>3570</c:v>
                </c:pt>
                <c:pt idx="57">
                  <c:v>3579.9998474399999</c:v>
                </c:pt>
                <c:pt idx="58">
                  <c:v>3589.99992372</c:v>
                </c:pt>
                <c:pt idx="59">
                  <c:v>3600</c:v>
                </c:pt>
                <c:pt idx="60">
                  <c:v>3609.9998474399999</c:v>
                </c:pt>
                <c:pt idx="61">
                  <c:v>3619.99992372</c:v>
                </c:pt>
                <c:pt idx="62">
                  <c:v>3630</c:v>
                </c:pt>
                <c:pt idx="63">
                  <c:v>3639.9998474399999</c:v>
                </c:pt>
                <c:pt idx="64">
                  <c:v>3649.99992372</c:v>
                </c:pt>
                <c:pt idx="65">
                  <c:v>3660</c:v>
                </c:pt>
                <c:pt idx="66">
                  <c:v>3669.9998474399999</c:v>
                </c:pt>
                <c:pt idx="67">
                  <c:v>3679.99992372</c:v>
                </c:pt>
                <c:pt idx="68">
                  <c:v>3690</c:v>
                </c:pt>
                <c:pt idx="69">
                  <c:v>3699.9998474399999</c:v>
                </c:pt>
                <c:pt idx="70">
                  <c:v>3709.99992372</c:v>
                </c:pt>
                <c:pt idx="71">
                  <c:v>3720</c:v>
                </c:pt>
                <c:pt idx="72">
                  <c:v>3729.9998474399999</c:v>
                </c:pt>
                <c:pt idx="73">
                  <c:v>3739.99992372</c:v>
                </c:pt>
                <c:pt idx="74">
                  <c:v>3750</c:v>
                </c:pt>
                <c:pt idx="75">
                  <c:v>3759.9998474399999</c:v>
                </c:pt>
                <c:pt idx="76">
                  <c:v>3769.99992372</c:v>
                </c:pt>
                <c:pt idx="77">
                  <c:v>3780</c:v>
                </c:pt>
                <c:pt idx="78">
                  <c:v>3789.9998474399999</c:v>
                </c:pt>
                <c:pt idx="79">
                  <c:v>3799.99992372</c:v>
                </c:pt>
                <c:pt idx="80">
                  <c:v>3810</c:v>
                </c:pt>
                <c:pt idx="81">
                  <c:v>3819.9998474399999</c:v>
                </c:pt>
                <c:pt idx="82">
                  <c:v>3829.99992372</c:v>
                </c:pt>
                <c:pt idx="83">
                  <c:v>3839.9997711000001</c:v>
                </c:pt>
                <c:pt idx="84">
                  <c:v>3849.9998474399995</c:v>
                </c:pt>
                <c:pt idx="85">
                  <c:v>3859.9996948199996</c:v>
                </c:pt>
                <c:pt idx="86">
                  <c:v>3869.9995422600005</c:v>
                </c:pt>
                <c:pt idx="87">
                  <c:v>3879.9998474399995</c:v>
                </c:pt>
                <c:pt idx="88">
                  <c:v>3889.9996948199996</c:v>
                </c:pt>
                <c:pt idx="89">
                  <c:v>3899.9995422600005</c:v>
                </c:pt>
                <c:pt idx="90">
                  <c:v>3909.9998474399995</c:v>
                </c:pt>
                <c:pt idx="91">
                  <c:v>3919.9996948199996</c:v>
                </c:pt>
                <c:pt idx="92">
                  <c:v>3929.9995422600005</c:v>
                </c:pt>
                <c:pt idx="93">
                  <c:v>3939.9998474399995</c:v>
                </c:pt>
                <c:pt idx="94">
                  <c:v>3949.9996948199996</c:v>
                </c:pt>
                <c:pt idx="95">
                  <c:v>3959.9995422600005</c:v>
                </c:pt>
                <c:pt idx="96">
                  <c:v>3969.9998474399995</c:v>
                </c:pt>
                <c:pt idx="97">
                  <c:v>3979.9996948199996</c:v>
                </c:pt>
                <c:pt idx="98">
                  <c:v>3989.9995422600005</c:v>
                </c:pt>
                <c:pt idx="99">
                  <c:v>3999.9998474399995</c:v>
                </c:pt>
                <c:pt idx="100">
                  <c:v>4009.9996948199996</c:v>
                </c:pt>
                <c:pt idx="101">
                  <c:v>4019.9995422600005</c:v>
                </c:pt>
                <c:pt idx="102">
                  <c:v>4029.9998474399995</c:v>
                </c:pt>
                <c:pt idx="103">
                  <c:v>4039.9996948199996</c:v>
                </c:pt>
                <c:pt idx="104">
                  <c:v>4049.9995422600005</c:v>
                </c:pt>
                <c:pt idx="105">
                  <c:v>4059.9998474399995</c:v>
                </c:pt>
                <c:pt idx="106">
                  <c:v>4069.9996948199996</c:v>
                </c:pt>
                <c:pt idx="107">
                  <c:v>4079.9995422600005</c:v>
                </c:pt>
                <c:pt idx="108">
                  <c:v>4089.9998474399995</c:v>
                </c:pt>
                <c:pt idx="109">
                  <c:v>4099.9996948199996</c:v>
                </c:pt>
                <c:pt idx="110">
                  <c:v>4109.9995422600005</c:v>
                </c:pt>
                <c:pt idx="111">
                  <c:v>4119.9998474399999</c:v>
                </c:pt>
                <c:pt idx="112">
                  <c:v>4129.9996948199996</c:v>
                </c:pt>
                <c:pt idx="113">
                  <c:v>4139.9995422600005</c:v>
                </c:pt>
                <c:pt idx="114">
                  <c:v>4149.9998474399999</c:v>
                </c:pt>
                <c:pt idx="115">
                  <c:v>4159.9996948199996</c:v>
                </c:pt>
                <c:pt idx="116">
                  <c:v>4169.9995422600005</c:v>
                </c:pt>
                <c:pt idx="117">
                  <c:v>4179.9998474399999</c:v>
                </c:pt>
                <c:pt idx="118">
                  <c:v>4189.9996948199996</c:v>
                </c:pt>
                <c:pt idx="119">
                  <c:v>4199.9995422600005</c:v>
                </c:pt>
                <c:pt idx="120">
                  <c:v>4209.9998474399999</c:v>
                </c:pt>
                <c:pt idx="121">
                  <c:v>4219.9996948199996</c:v>
                </c:pt>
                <c:pt idx="122">
                  <c:v>4229.9995422600005</c:v>
                </c:pt>
                <c:pt idx="123">
                  <c:v>4239.9998474399999</c:v>
                </c:pt>
                <c:pt idx="124">
                  <c:v>4249.9996948199996</c:v>
                </c:pt>
                <c:pt idx="125">
                  <c:v>4259.9995422600005</c:v>
                </c:pt>
                <c:pt idx="126">
                  <c:v>4269.9998474399999</c:v>
                </c:pt>
                <c:pt idx="127">
                  <c:v>4279.9996948199996</c:v>
                </c:pt>
                <c:pt idx="128">
                  <c:v>4289.9995422600005</c:v>
                </c:pt>
                <c:pt idx="129">
                  <c:v>4299.9998474399999</c:v>
                </c:pt>
                <c:pt idx="130">
                  <c:v>4309.9996948199996</c:v>
                </c:pt>
                <c:pt idx="131">
                  <c:v>4319.9995422600005</c:v>
                </c:pt>
                <c:pt idx="132">
                  <c:v>4329.9998474399999</c:v>
                </c:pt>
                <c:pt idx="133">
                  <c:v>4339.9996948199996</c:v>
                </c:pt>
                <c:pt idx="134">
                  <c:v>4349.9995422600005</c:v>
                </c:pt>
                <c:pt idx="135">
                  <c:v>4359.9998474399999</c:v>
                </c:pt>
                <c:pt idx="136">
                  <c:v>4369.9996948199996</c:v>
                </c:pt>
                <c:pt idx="137">
                  <c:v>4379.9995422600005</c:v>
                </c:pt>
                <c:pt idx="138">
                  <c:v>4389.9998474399999</c:v>
                </c:pt>
                <c:pt idx="139">
                  <c:v>4399.9996948199996</c:v>
                </c:pt>
                <c:pt idx="140">
                  <c:v>4409.9995422600005</c:v>
                </c:pt>
                <c:pt idx="141">
                  <c:v>4419.9998474399999</c:v>
                </c:pt>
                <c:pt idx="142">
                  <c:v>4429.9996948199996</c:v>
                </c:pt>
                <c:pt idx="143">
                  <c:v>4439.9995422600005</c:v>
                </c:pt>
                <c:pt idx="144">
                  <c:v>4449.9998474399999</c:v>
                </c:pt>
                <c:pt idx="145">
                  <c:v>4459.9996948199996</c:v>
                </c:pt>
                <c:pt idx="146">
                  <c:v>4469.9995422600005</c:v>
                </c:pt>
                <c:pt idx="147">
                  <c:v>4479.9998474399999</c:v>
                </c:pt>
                <c:pt idx="148">
                  <c:v>4489.9996948199996</c:v>
                </c:pt>
                <c:pt idx="149">
                  <c:v>4499.9995422600005</c:v>
                </c:pt>
                <c:pt idx="150">
                  <c:v>4509.9998474399999</c:v>
                </c:pt>
                <c:pt idx="151">
                  <c:v>4519.9996948199996</c:v>
                </c:pt>
                <c:pt idx="152">
                  <c:v>4529.9995422600005</c:v>
                </c:pt>
                <c:pt idx="153">
                  <c:v>4539.9998474399999</c:v>
                </c:pt>
                <c:pt idx="154">
                  <c:v>4549.9996948199996</c:v>
                </c:pt>
                <c:pt idx="155">
                  <c:v>4559.9995422600005</c:v>
                </c:pt>
                <c:pt idx="156">
                  <c:v>4569.9998474399999</c:v>
                </c:pt>
                <c:pt idx="157">
                  <c:v>4579.9996948199996</c:v>
                </c:pt>
                <c:pt idx="158">
                  <c:v>4589.9995422600005</c:v>
                </c:pt>
                <c:pt idx="159">
                  <c:v>4599.9998474399999</c:v>
                </c:pt>
                <c:pt idx="160">
                  <c:v>4609.9996948199996</c:v>
                </c:pt>
                <c:pt idx="161">
                  <c:v>4619.9995422600005</c:v>
                </c:pt>
                <c:pt idx="162">
                  <c:v>4629.9998474399999</c:v>
                </c:pt>
                <c:pt idx="163">
                  <c:v>4639.9996948199996</c:v>
                </c:pt>
                <c:pt idx="164">
                  <c:v>4649.9995422600005</c:v>
                </c:pt>
                <c:pt idx="165">
                  <c:v>4659.9998474399999</c:v>
                </c:pt>
                <c:pt idx="166">
                  <c:v>4669.9996948199996</c:v>
                </c:pt>
                <c:pt idx="167">
                  <c:v>4679.9995422600005</c:v>
                </c:pt>
                <c:pt idx="168">
                  <c:v>4689.9998474399999</c:v>
                </c:pt>
                <c:pt idx="169">
                  <c:v>4699.9996948199996</c:v>
                </c:pt>
                <c:pt idx="170">
                  <c:v>4709.9995422600005</c:v>
                </c:pt>
                <c:pt idx="171">
                  <c:v>4719.9998474399999</c:v>
                </c:pt>
                <c:pt idx="172">
                  <c:v>4729.9996948199996</c:v>
                </c:pt>
                <c:pt idx="173">
                  <c:v>4739.9995422600005</c:v>
                </c:pt>
                <c:pt idx="174">
                  <c:v>4749.9998474399999</c:v>
                </c:pt>
                <c:pt idx="175">
                  <c:v>4759.9996948199996</c:v>
                </c:pt>
                <c:pt idx="176">
                  <c:v>4769.9995422600005</c:v>
                </c:pt>
                <c:pt idx="177">
                  <c:v>4779.9998474399999</c:v>
                </c:pt>
                <c:pt idx="178">
                  <c:v>4789.9996948199996</c:v>
                </c:pt>
                <c:pt idx="179">
                  <c:v>4799.9995422600005</c:v>
                </c:pt>
                <c:pt idx="180">
                  <c:v>4809.9998474399999</c:v>
                </c:pt>
                <c:pt idx="181">
                  <c:v>4819.9996948199996</c:v>
                </c:pt>
                <c:pt idx="182">
                  <c:v>4829.9995422600005</c:v>
                </c:pt>
                <c:pt idx="183">
                  <c:v>4839.9998474399999</c:v>
                </c:pt>
                <c:pt idx="184">
                  <c:v>4849.9996948199996</c:v>
                </c:pt>
                <c:pt idx="185">
                  <c:v>4859.9995422600005</c:v>
                </c:pt>
                <c:pt idx="186">
                  <c:v>4869.9998474399999</c:v>
                </c:pt>
                <c:pt idx="187">
                  <c:v>4879.9996948199996</c:v>
                </c:pt>
                <c:pt idx="188">
                  <c:v>4889.9995422600005</c:v>
                </c:pt>
                <c:pt idx="189">
                  <c:v>4899.9998474399999</c:v>
                </c:pt>
                <c:pt idx="190">
                  <c:v>4909.9996948199996</c:v>
                </c:pt>
                <c:pt idx="191">
                  <c:v>4919.9995422600005</c:v>
                </c:pt>
                <c:pt idx="192">
                  <c:v>4929.9998474399999</c:v>
                </c:pt>
                <c:pt idx="193">
                  <c:v>4939.9996948199996</c:v>
                </c:pt>
                <c:pt idx="194">
                  <c:v>4949.9995422600005</c:v>
                </c:pt>
                <c:pt idx="195">
                  <c:v>4959.9998474399999</c:v>
                </c:pt>
                <c:pt idx="196">
                  <c:v>4969.9996948199996</c:v>
                </c:pt>
                <c:pt idx="197">
                  <c:v>4980</c:v>
                </c:pt>
                <c:pt idx="198">
                  <c:v>4989.9998474399999</c:v>
                </c:pt>
                <c:pt idx="199">
                  <c:v>4999.9996948199996</c:v>
                </c:pt>
                <c:pt idx="200">
                  <c:v>5010</c:v>
                </c:pt>
                <c:pt idx="201">
                  <c:v>5019.9998474399999</c:v>
                </c:pt>
                <c:pt idx="202">
                  <c:v>5029.9996948199996</c:v>
                </c:pt>
                <c:pt idx="203">
                  <c:v>5040</c:v>
                </c:pt>
                <c:pt idx="204">
                  <c:v>5049.9998474399999</c:v>
                </c:pt>
                <c:pt idx="205">
                  <c:v>5059.9996948199996</c:v>
                </c:pt>
                <c:pt idx="206">
                  <c:v>5070</c:v>
                </c:pt>
                <c:pt idx="207">
                  <c:v>5079.9998474399999</c:v>
                </c:pt>
                <c:pt idx="208">
                  <c:v>5089.9996948199996</c:v>
                </c:pt>
                <c:pt idx="209">
                  <c:v>5100</c:v>
                </c:pt>
                <c:pt idx="210">
                  <c:v>5109.9998474399999</c:v>
                </c:pt>
                <c:pt idx="211">
                  <c:v>5119.9996948199996</c:v>
                </c:pt>
                <c:pt idx="212">
                  <c:v>5130</c:v>
                </c:pt>
                <c:pt idx="213">
                  <c:v>5139.9998474399999</c:v>
                </c:pt>
                <c:pt idx="214">
                  <c:v>5149.9996948199996</c:v>
                </c:pt>
                <c:pt idx="215">
                  <c:v>5160</c:v>
                </c:pt>
                <c:pt idx="216">
                  <c:v>5169.9998474399999</c:v>
                </c:pt>
                <c:pt idx="217">
                  <c:v>5179.9996948199996</c:v>
                </c:pt>
                <c:pt idx="218">
                  <c:v>5190</c:v>
                </c:pt>
                <c:pt idx="219">
                  <c:v>5199.9998474399999</c:v>
                </c:pt>
                <c:pt idx="220">
                  <c:v>5209.9996948199996</c:v>
                </c:pt>
                <c:pt idx="221">
                  <c:v>5220</c:v>
                </c:pt>
                <c:pt idx="222">
                  <c:v>5229.9998474399999</c:v>
                </c:pt>
                <c:pt idx="223">
                  <c:v>5239.9996948199996</c:v>
                </c:pt>
                <c:pt idx="224">
                  <c:v>5250</c:v>
                </c:pt>
                <c:pt idx="225">
                  <c:v>5259.9998474399999</c:v>
                </c:pt>
                <c:pt idx="226">
                  <c:v>5269.9996948199996</c:v>
                </c:pt>
                <c:pt idx="227">
                  <c:v>5280</c:v>
                </c:pt>
                <c:pt idx="228">
                  <c:v>5289.9998474399999</c:v>
                </c:pt>
                <c:pt idx="229">
                  <c:v>5299.9996948199996</c:v>
                </c:pt>
                <c:pt idx="230">
                  <c:v>5310</c:v>
                </c:pt>
                <c:pt idx="231">
                  <c:v>5319.9998474399999</c:v>
                </c:pt>
                <c:pt idx="232">
                  <c:v>5329.9996948199996</c:v>
                </c:pt>
                <c:pt idx="233">
                  <c:v>5340</c:v>
                </c:pt>
                <c:pt idx="234">
                  <c:v>5349.9998474399999</c:v>
                </c:pt>
                <c:pt idx="235">
                  <c:v>5359.9996948199996</c:v>
                </c:pt>
                <c:pt idx="236">
                  <c:v>5370</c:v>
                </c:pt>
                <c:pt idx="237">
                  <c:v>5379.9998474399999</c:v>
                </c:pt>
                <c:pt idx="238">
                  <c:v>5389.9996948199996</c:v>
                </c:pt>
                <c:pt idx="239">
                  <c:v>5400</c:v>
                </c:pt>
                <c:pt idx="240">
                  <c:v>5409.9998474399999</c:v>
                </c:pt>
                <c:pt idx="241">
                  <c:v>5419.9996948199996</c:v>
                </c:pt>
                <c:pt idx="242">
                  <c:v>5430</c:v>
                </c:pt>
                <c:pt idx="243">
                  <c:v>5439.9998474399999</c:v>
                </c:pt>
                <c:pt idx="244">
                  <c:v>5449.9996948199996</c:v>
                </c:pt>
                <c:pt idx="245">
                  <c:v>5460</c:v>
                </c:pt>
                <c:pt idx="246">
                  <c:v>5469.9998474399999</c:v>
                </c:pt>
                <c:pt idx="247">
                  <c:v>5479.9996948199996</c:v>
                </c:pt>
                <c:pt idx="248">
                  <c:v>5490</c:v>
                </c:pt>
                <c:pt idx="249">
                  <c:v>5499.9998474399999</c:v>
                </c:pt>
                <c:pt idx="250">
                  <c:v>5509.9996948199996</c:v>
                </c:pt>
                <c:pt idx="251">
                  <c:v>5520</c:v>
                </c:pt>
                <c:pt idx="252">
                  <c:v>5529.9998474399999</c:v>
                </c:pt>
                <c:pt idx="253">
                  <c:v>5539.9996948199996</c:v>
                </c:pt>
                <c:pt idx="254">
                  <c:v>5550</c:v>
                </c:pt>
                <c:pt idx="255">
                  <c:v>5559.9998474399999</c:v>
                </c:pt>
                <c:pt idx="256">
                  <c:v>5569.9996948199996</c:v>
                </c:pt>
                <c:pt idx="257">
                  <c:v>5580</c:v>
                </c:pt>
                <c:pt idx="258">
                  <c:v>5589.9998474399999</c:v>
                </c:pt>
                <c:pt idx="259">
                  <c:v>5599.9996948199996</c:v>
                </c:pt>
                <c:pt idx="260">
                  <c:v>5610</c:v>
                </c:pt>
                <c:pt idx="261">
                  <c:v>5619.9998474399999</c:v>
                </c:pt>
                <c:pt idx="262">
                  <c:v>5629.9996948199996</c:v>
                </c:pt>
                <c:pt idx="263">
                  <c:v>5640</c:v>
                </c:pt>
                <c:pt idx="264">
                  <c:v>5649.9998474399999</c:v>
                </c:pt>
              </c:numCache>
            </c:numRef>
          </c:xVal>
          <c:yVal>
            <c:numRef>
              <c:f>Folha1!$F$303:$F$567</c:f>
              <c:numCache>
                <c:formatCode>0.000</c:formatCode>
                <c:ptCount val="265"/>
                <c:pt idx="0">
                  <c:v>3.0093144482017449</c:v>
                </c:pt>
                <c:pt idx="1">
                  <c:v>3.0164828711392224</c:v>
                </c:pt>
                <c:pt idx="2">
                  <c:v>3.0057109687078589</c:v>
                </c:pt>
                <c:pt idx="3">
                  <c:v>2.9948213859718313</c:v>
                </c:pt>
                <c:pt idx="4">
                  <c:v>2.987495413923694</c:v>
                </c:pt>
                <c:pt idx="5">
                  <c:v>2.9689419847709901</c:v>
                </c:pt>
                <c:pt idx="6">
                  <c:v>2.9911650128293581</c:v>
                </c:pt>
                <c:pt idx="7">
                  <c:v>2.9726803697507944</c:v>
                </c:pt>
                <c:pt idx="8">
                  <c:v>2.9689420827613215</c:v>
                </c:pt>
                <c:pt idx="9">
                  <c:v>2.9576423371556273</c:v>
                </c:pt>
                <c:pt idx="10">
                  <c:v>2.9538474006806936</c:v>
                </c:pt>
                <c:pt idx="11">
                  <c:v>2.9462137472282324</c:v>
                </c:pt>
                <c:pt idx="12">
                  <c:v>2.934652931830628</c:v>
                </c:pt>
                <c:pt idx="13">
                  <c:v>2.9423750067452841</c:v>
                </c:pt>
                <c:pt idx="14">
                  <c:v>2.9268707620639369</c:v>
                </c:pt>
                <c:pt idx="15">
                  <c:v>2.9911652044525372</c:v>
                </c:pt>
                <c:pt idx="16">
                  <c:v>2.9031543539649021</c:v>
                </c:pt>
                <c:pt idx="17">
                  <c:v>2.9190275548704556</c:v>
                </c:pt>
                <c:pt idx="18">
                  <c:v>2.9071462335057046</c:v>
                </c:pt>
                <c:pt idx="19">
                  <c:v>2.8870249125076795</c:v>
                </c:pt>
                <c:pt idx="20">
                  <c:v>2.9229570017835593</c:v>
                </c:pt>
                <c:pt idx="21">
                  <c:v>2.8829515184977867</c:v>
                </c:pt>
                <c:pt idx="22">
                  <c:v>2.9071463377424349</c:v>
                </c:pt>
                <c:pt idx="23">
                  <c:v>2.8788615713448555</c:v>
                </c:pt>
                <c:pt idx="24">
                  <c:v>2.8747547201359689</c:v>
                </c:pt>
                <c:pt idx="25">
                  <c:v>2.8664902871163083</c:v>
                </c:pt>
                <c:pt idx="26">
                  <c:v>2.8497535419172078</c:v>
                </c:pt>
                <c:pt idx="27">
                  <c:v>2.8581569836732523</c:v>
                </c:pt>
                <c:pt idx="28">
                  <c:v>2.8110389411626424</c:v>
                </c:pt>
                <c:pt idx="29">
                  <c:v>2.8455251347291552</c:v>
                </c:pt>
                <c:pt idx="30">
                  <c:v>2.806643370660141</c:v>
                </c:pt>
                <c:pt idx="31">
                  <c:v>2.8455251347291552</c:v>
                </c:pt>
                <c:pt idx="32">
                  <c:v>2.8284307491301321</c:v>
                </c:pt>
                <c:pt idx="33">
                  <c:v>2.815415389400465</c:v>
                </c:pt>
                <c:pt idx="34">
                  <c:v>2.811038941162642</c:v>
                </c:pt>
                <c:pt idx="35">
                  <c:v>2.7798560713467984</c:v>
                </c:pt>
                <c:pt idx="36">
                  <c:v>2.806643255463189</c:v>
                </c:pt>
                <c:pt idx="37">
                  <c:v>2.6899609107816183</c:v>
                </c:pt>
                <c:pt idx="38">
                  <c:v>2.7429855183181218</c:v>
                </c:pt>
                <c:pt idx="39">
                  <c:v>2.7707650655758362</c:v>
                </c:pt>
                <c:pt idx="40">
                  <c:v>2.779855953022329</c:v>
                </c:pt>
                <c:pt idx="41">
                  <c:v>2.7843708274017107</c:v>
                </c:pt>
                <c:pt idx="42">
                  <c:v>2.7753208397928302</c:v>
                </c:pt>
                <c:pt idx="43">
                  <c:v>2.761590775234013</c:v>
                </c:pt>
                <c:pt idx="44">
                  <c:v>2.7707650655758362</c:v>
                </c:pt>
                <c:pt idx="45">
                  <c:v>2.7569716306877066</c:v>
                </c:pt>
                <c:pt idx="46">
                  <c:v>2.7523312939735676</c:v>
                </c:pt>
                <c:pt idx="47">
                  <c:v>2.7615905340964964</c:v>
                </c:pt>
                <c:pt idx="48">
                  <c:v>2.6648970427101655</c:v>
                </c:pt>
                <c:pt idx="49">
                  <c:v>2.7476692017874553</c:v>
                </c:pt>
                <c:pt idx="50">
                  <c:v>2.7429855183181218</c:v>
                </c:pt>
                <c:pt idx="51">
                  <c:v>2.7335515745573282</c:v>
                </c:pt>
                <c:pt idx="52">
                  <c:v>2.7288007675894841</c:v>
                </c:pt>
                <c:pt idx="53">
                  <c:v>2.7144121637002012</c:v>
                </c:pt>
                <c:pt idx="54">
                  <c:v>2.7095695845876442</c:v>
                </c:pt>
                <c:pt idx="55">
                  <c:v>2.7047034407422674</c:v>
                </c:pt>
                <c:pt idx="56">
                  <c:v>2.6899609107816183</c:v>
                </c:pt>
                <c:pt idx="57">
                  <c:v>2.6849981672180219</c:v>
                </c:pt>
                <c:pt idx="58">
                  <c:v>2.7095694576473197</c:v>
                </c:pt>
                <c:pt idx="59">
                  <c:v>2.6391887918308661</c:v>
                </c:pt>
                <c:pt idx="60">
                  <c:v>2.6648969099009174</c:v>
                </c:pt>
                <c:pt idx="61">
                  <c:v>2.649551481948369</c:v>
                </c:pt>
                <c:pt idx="62">
                  <c:v>2.6546929678715077</c:v>
                </c:pt>
                <c:pt idx="63">
                  <c:v>2.6546929678715077</c:v>
                </c:pt>
                <c:pt idx="64">
                  <c:v>2.6495516167406663</c:v>
                </c:pt>
                <c:pt idx="65">
                  <c:v>2.6391887917594468</c:v>
                </c:pt>
                <c:pt idx="66">
                  <c:v>2.6287173155175791</c:v>
                </c:pt>
                <c:pt idx="67">
                  <c:v>2.6234403071878938</c:v>
                </c:pt>
                <c:pt idx="68">
                  <c:v>2.6749983081573996</c:v>
                </c:pt>
                <c:pt idx="69">
                  <c:v>2.6181353043211377</c:v>
                </c:pt>
                <c:pt idx="70">
                  <c:v>2.591179606120197</c:v>
                </c:pt>
                <c:pt idx="71">
                  <c:v>2.6020490350124534</c:v>
                </c:pt>
                <c:pt idx="72">
                  <c:v>2.5801902997707153</c:v>
                </c:pt>
                <c:pt idx="73">
                  <c:v>2.5801904442442352</c:v>
                </c:pt>
                <c:pt idx="74">
                  <c:v>2.6020493177861073</c:v>
                </c:pt>
                <c:pt idx="75">
                  <c:v>2.5690790315304741</c:v>
                </c:pt>
                <c:pt idx="76">
                  <c:v>2.5746500254683617</c:v>
                </c:pt>
                <c:pt idx="77">
                  <c:v>2.6899611697574914</c:v>
                </c:pt>
                <c:pt idx="78">
                  <c:v>2.5578430622192707</c:v>
                </c:pt>
                <c:pt idx="79">
                  <c:v>2.5464794100575121</c:v>
                </c:pt>
                <c:pt idx="80">
                  <c:v>2.5349849882696036</c:v>
                </c:pt>
                <c:pt idx="81">
                  <c:v>2.5174918424014647</c:v>
                </c:pt>
                <c:pt idx="82">
                  <c:v>2.5291877730181618</c:v>
                </c:pt>
                <c:pt idx="83">
                  <c:v>2.4630978075778067</c:v>
                </c:pt>
                <c:pt idx="84">
                  <c:v>2.5291877730181618</c:v>
                </c:pt>
                <c:pt idx="85">
                  <c:v>2.4815598575214524</c:v>
                </c:pt>
                <c:pt idx="86">
                  <c:v>2.5056574964996696</c:v>
                </c:pt>
                <c:pt idx="87">
                  <c:v>2.5115921757757049</c:v>
                </c:pt>
                <c:pt idx="88">
                  <c:v>2.5056571850303966</c:v>
                </c:pt>
                <c:pt idx="89">
                  <c:v>2.4996872297633619</c:v>
                </c:pt>
                <c:pt idx="90">
                  <c:v>2.4936811047515306</c:v>
                </c:pt>
                <c:pt idx="91">
                  <c:v>2.4876386881202825</c:v>
                </c:pt>
                <c:pt idx="92">
                  <c:v>2.4876388466033625</c:v>
                </c:pt>
                <c:pt idx="93">
                  <c:v>2.4692898811141228</c:v>
                </c:pt>
                <c:pt idx="94">
                  <c:v>2.4505974343390777</c:v>
                </c:pt>
                <c:pt idx="95">
                  <c:v>2.4121313438170238</c:v>
                </c:pt>
                <c:pt idx="96">
                  <c:v>2.4568671532476611</c:v>
                </c:pt>
                <c:pt idx="97">
                  <c:v>2.4936809471405534</c:v>
                </c:pt>
                <c:pt idx="98">
                  <c:v>2.4442884890061261</c:v>
                </c:pt>
                <c:pt idx="99">
                  <c:v>2.4315492488782282</c:v>
                </c:pt>
                <c:pt idx="100">
                  <c:v>2.4251182492983263</c:v>
                </c:pt>
                <c:pt idx="101">
                  <c:v>2.4186457940166335</c:v>
                </c:pt>
                <c:pt idx="102">
                  <c:v>2.4186459638199365</c:v>
                </c:pt>
                <c:pt idx="103">
                  <c:v>2.3989730374377181</c:v>
                </c:pt>
                <c:pt idx="104">
                  <c:v>2.4505974343390782</c:v>
                </c:pt>
                <c:pt idx="105">
                  <c:v>2.4121313438170238</c:v>
                </c:pt>
                <c:pt idx="106">
                  <c:v>2.4186459638199365</c:v>
                </c:pt>
                <c:pt idx="107">
                  <c:v>2.4055740051822276</c:v>
                </c:pt>
                <c:pt idx="108">
                  <c:v>2.3989730373469067</c:v>
                </c:pt>
                <c:pt idx="109">
                  <c:v>2.4251184180946024</c:v>
                </c:pt>
                <c:pt idx="110">
                  <c:v>2.3789054836797137</c:v>
                </c:pt>
                <c:pt idx="111">
                  <c:v>2.3856396296307825</c:v>
                </c:pt>
                <c:pt idx="112">
                  <c:v>2.3721260371550605</c:v>
                </c:pt>
                <c:pt idx="113">
                  <c:v>2.3856396297228128</c:v>
                </c:pt>
                <c:pt idx="114">
                  <c:v>2.365300136637853</c:v>
                </c:pt>
                <c:pt idx="115">
                  <c:v>2.3515065831112767</c:v>
                </c:pt>
                <c:pt idx="116">
                  <c:v>2.3721258591726184</c:v>
                </c:pt>
                <c:pt idx="117">
                  <c:v>2.3856396297228124</c:v>
                </c:pt>
                <c:pt idx="118">
                  <c:v>2.3515065831112767</c:v>
                </c:pt>
                <c:pt idx="119">
                  <c:v>2.3445379786318208</c:v>
                </c:pt>
                <c:pt idx="120">
                  <c:v>2.3375204716264326</c:v>
                </c:pt>
                <c:pt idx="121">
                  <c:v>2.3304531855289397</c:v>
                </c:pt>
                <c:pt idx="122">
                  <c:v>2.3652999575302864</c:v>
                </c:pt>
                <c:pt idx="123">
                  <c:v>2.3233359708526367</c:v>
                </c:pt>
                <c:pt idx="124">
                  <c:v>2.301674300848775</c:v>
                </c:pt>
                <c:pt idx="125">
                  <c:v>2.3016741099749889</c:v>
                </c:pt>
                <c:pt idx="126">
                  <c:v>2.3089469924284933</c:v>
                </c:pt>
                <c:pt idx="127">
                  <c:v>2.2795331892420148</c:v>
                </c:pt>
                <c:pt idx="128">
                  <c:v>2.2943483295023723</c:v>
                </c:pt>
                <c:pt idx="129">
                  <c:v>2.2943483295023719</c:v>
                </c:pt>
                <c:pt idx="130">
                  <c:v>2.2943483295023719</c:v>
                </c:pt>
                <c:pt idx="131">
                  <c:v>2.217975060721475</c:v>
                </c:pt>
                <c:pt idx="132">
                  <c:v>2.2795333843890537</c:v>
                </c:pt>
                <c:pt idx="133">
                  <c:v>2.2720423913021435</c:v>
                </c:pt>
                <c:pt idx="134">
                  <c:v>2.2720423911990419</c:v>
                </c:pt>
                <c:pt idx="135">
                  <c:v>2.2415057512706826</c:v>
                </c:pt>
                <c:pt idx="136">
                  <c:v>2.2492279268138669</c:v>
                </c:pt>
                <c:pt idx="137">
                  <c:v>2.2019748667140417</c:v>
                </c:pt>
                <c:pt idx="138">
                  <c:v>2.241505953981568</c:v>
                </c:pt>
                <c:pt idx="139">
                  <c:v>2.225880580159719</c:v>
                </c:pt>
                <c:pt idx="140">
                  <c:v>2.2019746558292765</c:v>
                </c:pt>
                <c:pt idx="141">
                  <c:v>2.2644952556476086</c:v>
                </c:pt>
                <c:pt idx="142">
                  <c:v>2.2179752683676788</c:v>
                </c:pt>
                <c:pt idx="143">
                  <c:v>2.2100069642072988</c:v>
                </c:pt>
                <c:pt idx="144">
                  <c:v>2.2179752683676788</c:v>
                </c:pt>
                <c:pt idx="145">
                  <c:v>2.1938777320034766</c:v>
                </c:pt>
                <c:pt idx="146">
                  <c:v>2.2492279268138669</c:v>
                </c:pt>
                <c:pt idx="147">
                  <c:v>2.1774836445635604</c:v>
                </c:pt>
                <c:pt idx="148">
                  <c:v>2.1938779446026904</c:v>
                </c:pt>
                <c:pt idx="149">
                  <c:v>2.1857142836701735</c:v>
                </c:pt>
                <c:pt idx="150">
                  <c:v>2.2415055484534583</c:v>
                </c:pt>
                <c:pt idx="151">
                  <c:v>2.1857142836701735</c:v>
                </c:pt>
                <c:pt idx="152">
                  <c:v>2.1774838606768703</c:v>
                </c:pt>
                <c:pt idx="153">
                  <c:v>2.1691851352744345</c:v>
                </c:pt>
                <c:pt idx="154">
                  <c:v>2.1266254734531724</c:v>
                </c:pt>
                <c:pt idx="155">
                  <c:v>2.2258801683532874</c:v>
                </c:pt>
                <c:pt idx="156">
                  <c:v>2.1438675677010064</c:v>
                </c:pt>
                <c:pt idx="157">
                  <c:v>2.1608169644324491</c:v>
                </c:pt>
                <c:pt idx="158">
                  <c:v>2.1352836814026417</c:v>
                </c:pt>
                <c:pt idx="159">
                  <c:v>2.1178916458508468</c:v>
                </c:pt>
                <c:pt idx="160">
                  <c:v>2.0912236469035337</c:v>
                </c:pt>
                <c:pt idx="161">
                  <c:v>2.1178916459711319</c:v>
                </c:pt>
                <c:pt idx="162">
                  <c:v>2.1266254735724117</c:v>
                </c:pt>
                <c:pt idx="163">
                  <c:v>2.082173659295214</c:v>
                </c:pt>
                <c:pt idx="164">
                  <c:v>2.0260842245832325</c:v>
                </c:pt>
                <c:pt idx="165">
                  <c:v>2.0545221435505683</c:v>
                </c:pt>
                <c:pt idx="166">
                  <c:v>2.0730412606326896</c:v>
                </c:pt>
                <c:pt idx="167">
                  <c:v>2.1090813288701664</c:v>
                </c:pt>
                <c:pt idx="168">
                  <c:v>2.1001919990548985</c:v>
                </c:pt>
                <c:pt idx="169">
                  <c:v>2.0821736592952145</c:v>
                </c:pt>
                <c:pt idx="170">
                  <c:v>2.0545221434224139</c:v>
                </c:pt>
                <c:pt idx="171">
                  <c:v>2.0821736592952145</c:v>
                </c:pt>
                <c:pt idx="172">
                  <c:v>2.0821736592952145</c:v>
                </c:pt>
                <c:pt idx="173">
                  <c:v>2.0638244501277612</c:v>
                </c:pt>
                <c:pt idx="174">
                  <c:v>2.0545221435505683</c:v>
                </c:pt>
                <c:pt idx="175">
                  <c:v>2.0451324906513633</c:v>
                </c:pt>
                <c:pt idx="176">
                  <c:v>2.0260842245832316</c:v>
                </c:pt>
                <c:pt idx="177">
                  <c:v>2.1608169644324486</c:v>
                </c:pt>
                <c:pt idx="178">
                  <c:v>2.0451324906513633</c:v>
                </c:pt>
                <c:pt idx="179">
                  <c:v>2.0356538360743626</c:v>
                </c:pt>
                <c:pt idx="180">
                  <c:v>2.045132490780726</c:v>
                </c:pt>
                <c:pt idx="181">
                  <c:v>1.9355702725876744</c:v>
                </c:pt>
                <c:pt idx="182">
                  <c:v>1.9868636220633213</c:v>
                </c:pt>
                <c:pt idx="183">
                  <c:v>1.9968138597435598</c:v>
                </c:pt>
                <c:pt idx="184">
                  <c:v>2.0356538360743626</c:v>
                </c:pt>
                <c:pt idx="185">
                  <c:v>2.0545221434224139</c:v>
                </c:pt>
                <c:pt idx="186">
                  <c:v>2.045132490780726</c:v>
                </c:pt>
                <c:pt idx="187">
                  <c:v>2.026084224583232</c:v>
                </c:pt>
                <c:pt idx="188">
                  <c:v>1.8815029902607605</c:v>
                </c:pt>
                <c:pt idx="189">
                  <c:v>2.1266254734531724</c:v>
                </c:pt>
                <c:pt idx="190">
                  <c:v>2.045132490780726</c:v>
                </c:pt>
                <c:pt idx="191">
                  <c:v>2.0164224040942642</c:v>
                </c:pt>
                <c:pt idx="192">
                  <c:v>1.9768131171265839</c:v>
                </c:pt>
                <c:pt idx="193">
                  <c:v>1.96666084010232</c:v>
                </c:pt>
                <c:pt idx="194">
                  <c:v>1.96666084010232</c:v>
                </c:pt>
                <c:pt idx="195">
                  <c:v>2.0356538360743626</c:v>
                </c:pt>
                <c:pt idx="196">
                  <c:v>1.9460414750031121</c:v>
                </c:pt>
                <c:pt idx="197">
                  <c:v>1.9355702725876744</c:v>
                </c:pt>
                <c:pt idx="198">
                  <c:v>1.9249882629283073</c:v>
                </c:pt>
                <c:pt idx="199">
                  <c:v>1.9460414750031121</c:v>
                </c:pt>
                <c:pt idx="200">
                  <c:v>1.9968138597435598</c:v>
                </c:pt>
                <c:pt idx="201">
                  <c:v>1.9142930756261849</c:v>
                </c:pt>
                <c:pt idx="202">
                  <c:v>1.8925530116713469</c:v>
                </c:pt>
                <c:pt idx="203">
                  <c:v>1.788412517595688</c:v>
                </c:pt>
                <c:pt idx="204">
                  <c:v>1.9034819790159598</c:v>
                </c:pt>
                <c:pt idx="205">
                  <c:v>1.7384022360325126</c:v>
                </c:pt>
                <c:pt idx="206">
                  <c:v>1.8815029902607605</c:v>
                </c:pt>
                <c:pt idx="207">
                  <c:v>1.8925527241612483</c:v>
                </c:pt>
                <c:pt idx="208">
                  <c:v>1.8590300484875177</c:v>
                </c:pt>
                <c:pt idx="209">
                  <c:v>1.8703295002762612</c:v>
                </c:pt>
                <c:pt idx="210">
                  <c:v>1.8476014586651994</c:v>
                </c:pt>
                <c:pt idx="211">
                  <c:v>1.8243448156633029</c:v>
                </c:pt>
                <c:pt idx="212">
                  <c:v>1.9564044361807211</c:v>
                </c:pt>
                <c:pt idx="213">
                  <c:v>1.8590300484875177</c:v>
                </c:pt>
                <c:pt idx="214">
                  <c:v>1.870329794093212</c:v>
                </c:pt>
                <c:pt idx="215">
                  <c:v>1.8360407445711147</c:v>
                </c:pt>
                <c:pt idx="216">
                  <c:v>1.8703295002762612</c:v>
                </c:pt>
                <c:pt idx="217">
                  <c:v>1.8476014585075846</c:v>
                </c:pt>
                <c:pt idx="218">
                  <c:v>1.8360407445711147</c:v>
                </c:pt>
                <c:pt idx="219">
                  <c:v>1.836040440504741</c:v>
                </c:pt>
                <c:pt idx="220">
                  <c:v>1.9142927942991224</c:v>
                </c:pt>
                <c:pt idx="221">
                  <c:v>1.836040440504741</c:v>
                </c:pt>
                <c:pt idx="222">
                  <c:v>1.8476014586651994</c:v>
                </c:pt>
                <c:pt idx="223">
                  <c:v>1.8815029902607605</c:v>
                </c:pt>
                <c:pt idx="224">
                  <c:v>1.8360407445711153</c:v>
                </c:pt>
                <c:pt idx="225">
                  <c:v>1.8243445080197107</c:v>
                </c:pt>
                <c:pt idx="226">
                  <c:v>1.8360407445711147</c:v>
                </c:pt>
                <c:pt idx="227">
                  <c:v>1.6583595841465122</c:v>
                </c:pt>
                <c:pt idx="228">
                  <c:v>1.8815029902607598</c:v>
                </c:pt>
                <c:pt idx="229">
                  <c:v>1.8360407445711153</c:v>
                </c:pt>
                <c:pt idx="230">
                  <c:v>1.8243445080197114</c:v>
                </c:pt>
                <c:pt idx="231">
                  <c:v>1.8005337665806085</c:v>
                </c:pt>
                <c:pt idx="232">
                  <c:v>1.8125101602051001</c:v>
                </c:pt>
                <c:pt idx="233">
                  <c:v>1.8125101602050997</c:v>
                </c:pt>
                <c:pt idx="234">
                  <c:v>1.8005340818025373</c:v>
                </c:pt>
                <c:pt idx="235">
                  <c:v>1.8125101602051001</c:v>
                </c:pt>
                <c:pt idx="236">
                  <c:v>1.7761425391362533</c:v>
                </c:pt>
                <c:pt idx="237">
                  <c:v>1.824344507858388</c:v>
                </c:pt>
                <c:pt idx="238">
                  <c:v>1.7511411428549233</c:v>
                </c:pt>
                <c:pt idx="239">
                  <c:v>1.7761425391362533</c:v>
                </c:pt>
                <c:pt idx="240">
                  <c:v>1.7511411428549233</c:v>
                </c:pt>
                <c:pt idx="241">
                  <c:v>1.7124266524945326</c:v>
                </c:pt>
                <c:pt idx="242">
                  <c:v>1.8590300484875177</c:v>
                </c:pt>
                <c:pt idx="243">
                  <c:v>1.6443731068170502</c:v>
                </c:pt>
                <c:pt idx="244">
                  <c:v>1.763719809252033</c:v>
                </c:pt>
                <c:pt idx="245">
                  <c:v>1.7511414740374105</c:v>
                </c:pt>
                <c:pt idx="246">
                  <c:v>1.7511414740374105</c:v>
                </c:pt>
                <c:pt idx="247">
                  <c:v>1.7384022360325126</c:v>
                </c:pt>
                <c:pt idx="248">
                  <c:v>1.7384022360325126</c:v>
                </c:pt>
                <c:pt idx="249">
                  <c:v>1.6991815497486655</c:v>
                </c:pt>
                <c:pt idx="250">
                  <c:v>1.725498953063265</c:v>
                </c:pt>
                <c:pt idx="251">
                  <c:v>1.6583595841465122</c:v>
                </c:pt>
                <c:pt idx="252">
                  <c:v>1.7384022360325126</c:v>
                </c:pt>
                <c:pt idx="253">
                  <c:v>1.7254986134566879</c:v>
                </c:pt>
                <c:pt idx="254">
                  <c:v>1.712426652494532</c:v>
                </c:pt>
                <c:pt idx="255">
                  <c:v>1.5248282952362351</c:v>
                </c:pt>
                <c:pt idx="256">
                  <c:v>1.6721527769703406</c:v>
                </c:pt>
                <c:pt idx="257">
                  <c:v>1.6857586565868228</c:v>
                </c:pt>
                <c:pt idx="258">
                  <c:v>1.7761422161310361</c:v>
                </c:pt>
                <c:pt idx="259">
                  <c:v>1.6721527769703406</c:v>
                </c:pt>
                <c:pt idx="260">
                  <c:v>1.6583595841465122</c:v>
                </c:pt>
                <c:pt idx="261">
                  <c:v>1.6721527769703406</c:v>
                </c:pt>
                <c:pt idx="262">
                  <c:v>1.6721527769703406</c:v>
                </c:pt>
                <c:pt idx="263">
                  <c:v>1.6721527767824984</c:v>
                </c:pt>
                <c:pt idx="264">
                  <c:v>1.6301886033131987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D-4925-B50B-F7E2583E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383600"/>
        <c:axId val="1224387760"/>
      </c:scatterChart>
      <c:valAx>
        <c:axId val="1224383600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4387760"/>
        <c:crosses val="autoZero"/>
        <c:crossBetween val="midCat"/>
      </c:valAx>
      <c:valAx>
        <c:axId val="122438776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ln(</a:t>
                </a:r>
                <a:r>
                  <a:rPr lang="el-GR" sz="1400"/>
                  <a:t>θ-θ</a:t>
                </a:r>
                <a:r>
                  <a:rPr lang="pt-PT" sz="1400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438360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605246</xdr:colOff>
      <xdr:row>0</xdr:row>
      <xdr:rowOff>134386</xdr:rowOff>
    </xdr:from>
    <xdr:to>
      <xdr:col>19</xdr:col>
      <xdr:colOff>653380</xdr:colOff>
      <xdr:row>19</xdr:row>
      <xdr:rowOff>134649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0AF27-3188-69EA-958A-978DF1EA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693420</xdr:colOff>
      <xdr:row>25</xdr:row>
      <xdr:rowOff>123823</xdr:rowOff>
    </xdr:from>
    <xdr:to>
      <xdr:col>17</xdr:col>
      <xdr:colOff>246540</xdr:colOff>
      <xdr:row>44</xdr:row>
      <xdr:rowOff>104323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3AAD6F-9622-DF32-7B85-7F73D5390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677700</xdr:colOff>
      <xdr:row>53</xdr:row>
      <xdr:rowOff>60606</xdr:rowOff>
    </xdr:from>
    <xdr:to>
      <xdr:col>15</xdr:col>
      <xdr:colOff>319452</xdr:colOff>
      <xdr:row>73</xdr:row>
      <xdr:rowOff>51132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EDE60-BC61-3C12-3452-40C85116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192041</xdr:colOff>
      <xdr:row>121</xdr:row>
      <xdr:rowOff>30270</xdr:rowOff>
    </xdr:from>
    <xdr:to>
      <xdr:col>22</xdr:col>
      <xdr:colOff>102213</xdr:colOff>
      <xdr:row>140</xdr:row>
      <xdr:rowOff>59756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3EB627D-531A-FA40-DCA2-F717805C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574467</xdr:colOff>
      <xdr:row>140</xdr:row>
      <xdr:rowOff>134461</xdr:rowOff>
    </xdr:from>
    <xdr:to>
      <xdr:col>16</xdr:col>
      <xdr:colOff>256039</xdr:colOff>
      <xdr:row>160</xdr:row>
      <xdr:rowOff>33318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4B3E4E-8883-E0DC-DAEF-B591F914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325580</xdr:colOff>
      <xdr:row>316</xdr:row>
      <xdr:rowOff>12700</xdr:rowOff>
    </xdr:from>
    <xdr:to>
      <xdr:col>19</xdr:col>
      <xdr:colOff>540552</xdr:colOff>
      <xdr:row>335</xdr:row>
      <xdr:rowOff>96614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163F46-2E4B-469D-6E38-E20942B81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903514</xdr:colOff>
      <xdr:row>338</xdr:row>
      <xdr:rowOff>140154</xdr:rowOff>
    </xdr:from>
    <xdr:to>
      <xdr:col>19</xdr:col>
      <xdr:colOff>1118486</xdr:colOff>
      <xdr:row>358</xdr:row>
      <xdr:rowOff>39011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D1D1F3-D0F5-D639-A89F-AEFC5D29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F4AC-919C-4004-8A7F-01F324459E41}">
  <dimension ref="A1:T170"/>
  <sheetViews>
    <sheetView zoomScale="70" zoomScaleNormal="70" workbookViewId="0">
      <selection activeCell="A115" sqref="A115:C170"/>
    </sheetView>
  </sheetViews>
  <sheetFormatPr defaultRowHeight="14.4" x14ac:dyDescent="0.3"/>
  <cols>
    <col min="1" max="1" width="12.109375" bestFit="1" customWidth="1"/>
    <col min="2" max="2" width="18.88671875" bestFit="1" customWidth="1"/>
    <col min="3" max="4" width="14.21875" bestFit="1" customWidth="1"/>
    <col min="6" max="6" width="10" bestFit="1" customWidth="1"/>
    <col min="7" max="8" width="10.21875" bestFit="1" customWidth="1"/>
    <col min="11" max="11" width="10.21875" bestFit="1" customWidth="1"/>
    <col min="18" max="18" width="11.88671875" bestFit="1" customWidth="1"/>
    <col min="20" max="20" width="13" bestFit="1" customWidth="1"/>
    <col min="22" max="22" width="13" bestFit="1" customWidth="1"/>
    <col min="23" max="23" width="14.109375" bestFit="1" customWidth="1"/>
  </cols>
  <sheetData>
    <row r="1" spans="1:20" ht="21.6" thickBot="1" x14ac:dyDescent="0.45">
      <c r="A1" s="38" t="s">
        <v>3</v>
      </c>
      <c r="B1" s="39" t="s">
        <v>4</v>
      </c>
      <c r="C1" s="39" t="s">
        <v>6</v>
      </c>
    </row>
    <row r="2" spans="1:20" x14ac:dyDescent="0.3">
      <c r="A2" s="19">
        <v>0</v>
      </c>
      <c r="B2" s="18">
        <v>97.1</v>
      </c>
      <c r="C2" s="18">
        <f>B2-$I$5</f>
        <v>73.110793831180928</v>
      </c>
    </row>
    <row r="3" spans="1:20" x14ac:dyDescent="0.3">
      <c r="A3" s="37">
        <f>A2+10</f>
        <v>10</v>
      </c>
      <c r="B3" s="20">
        <v>94.3</v>
      </c>
      <c r="C3" s="20">
        <f>B3-$I$5</f>
        <v>70.310793831180931</v>
      </c>
      <c r="T3" s="8"/>
    </row>
    <row r="4" spans="1:20" ht="15" thickBot="1" x14ac:dyDescent="0.35">
      <c r="A4" s="37">
        <f t="shared" ref="A4:A67" si="0">A3+10</f>
        <v>20</v>
      </c>
      <c r="B4" s="20">
        <v>92.7</v>
      </c>
      <c r="C4" s="20">
        <f>B4-$I$5</f>
        <v>68.710793831180936</v>
      </c>
    </row>
    <row r="5" spans="1:20" ht="16.2" thickBot="1" x14ac:dyDescent="0.4">
      <c r="A5" s="37">
        <f t="shared" si="0"/>
        <v>30</v>
      </c>
      <c r="B5" s="20">
        <v>91.1</v>
      </c>
      <c r="C5" s="20">
        <f>B5-$I$5</f>
        <v>67.110793831180928</v>
      </c>
      <c r="H5" s="12" t="s">
        <v>1</v>
      </c>
      <c r="I5" s="13">
        <f>AVERAGE(Folha1!D125:D334)</f>
        <v>23.989206168819063</v>
      </c>
    </row>
    <row r="6" spans="1:20" ht="16.2" thickBot="1" x14ac:dyDescent="0.4">
      <c r="A6" s="37">
        <f t="shared" si="0"/>
        <v>40</v>
      </c>
      <c r="B6" s="20">
        <v>89.6</v>
      </c>
      <c r="C6" s="20">
        <f>B6-$I$5</f>
        <v>65.610793831180928</v>
      </c>
      <c r="H6" s="11" t="s">
        <v>2</v>
      </c>
      <c r="I6" s="13">
        <f>SQRT(_xlfn.STDEV.S(Folha1!D125:D334))</f>
        <v>0.53621387111437746</v>
      </c>
    </row>
    <row r="7" spans="1:20" ht="15" thickBot="1" x14ac:dyDescent="0.35">
      <c r="A7" s="37">
        <f t="shared" si="0"/>
        <v>50</v>
      </c>
      <c r="B7" s="20">
        <v>88.2</v>
      </c>
      <c r="C7" s="20">
        <f>B7-$I$5</f>
        <v>64.210793831180936</v>
      </c>
    </row>
    <row r="8" spans="1:20" ht="16.2" thickBot="1" x14ac:dyDescent="0.4">
      <c r="A8" s="37">
        <f t="shared" si="0"/>
        <v>60</v>
      </c>
      <c r="B8" s="20">
        <v>86.8</v>
      </c>
      <c r="C8" s="20">
        <f>B8-$I$5</f>
        <v>62.810793831180931</v>
      </c>
      <c r="H8" s="11" t="s">
        <v>9</v>
      </c>
      <c r="I8" s="11">
        <f>SQRT(0.1^2+I6^2)</f>
        <v>0.54545881198809698</v>
      </c>
    </row>
    <row r="9" spans="1:20" x14ac:dyDescent="0.3">
      <c r="A9" s="37">
        <f t="shared" si="0"/>
        <v>70</v>
      </c>
      <c r="B9" s="20">
        <v>85.3</v>
      </c>
      <c r="C9" s="20">
        <f>B9-$I$5</f>
        <v>61.310793831180931</v>
      </c>
    </row>
    <row r="10" spans="1:20" x14ac:dyDescent="0.3">
      <c r="A10" s="37">
        <f t="shared" si="0"/>
        <v>80</v>
      </c>
      <c r="B10" s="20">
        <v>84.2</v>
      </c>
      <c r="C10" s="20">
        <f>B10-$I$5</f>
        <v>60.210793831180936</v>
      </c>
    </row>
    <row r="11" spans="1:20" x14ac:dyDescent="0.3">
      <c r="A11" s="37">
        <f t="shared" si="0"/>
        <v>90</v>
      </c>
      <c r="B11" s="20">
        <v>82.9</v>
      </c>
      <c r="C11" s="20">
        <f>B11-$I$5</f>
        <v>58.910793831180939</v>
      </c>
    </row>
    <row r="12" spans="1:20" x14ac:dyDescent="0.3">
      <c r="A12" s="37">
        <f t="shared" si="0"/>
        <v>100</v>
      </c>
      <c r="B12" s="20">
        <v>81.7</v>
      </c>
      <c r="C12" s="20">
        <f>B12-$I$5</f>
        <v>57.710793831180936</v>
      </c>
    </row>
    <row r="13" spans="1:20" x14ac:dyDescent="0.3">
      <c r="A13" s="37">
        <f t="shared" si="0"/>
        <v>110</v>
      </c>
      <c r="B13" s="20">
        <v>80.400000000000006</v>
      </c>
      <c r="C13" s="20">
        <f>B13-$I$5</f>
        <v>56.410793831180939</v>
      </c>
    </row>
    <row r="14" spans="1:20" x14ac:dyDescent="0.3">
      <c r="A14" s="37">
        <f t="shared" si="0"/>
        <v>120</v>
      </c>
      <c r="B14" s="20">
        <v>79.3</v>
      </c>
      <c r="C14" s="20">
        <f>B14-$I$5</f>
        <v>55.310793831180931</v>
      </c>
    </row>
    <row r="15" spans="1:20" x14ac:dyDescent="0.3">
      <c r="A15" s="37">
        <f t="shared" si="0"/>
        <v>130</v>
      </c>
      <c r="B15" s="20">
        <v>78.2</v>
      </c>
      <c r="C15" s="20">
        <f>B15-$I$5</f>
        <v>54.210793831180936</v>
      </c>
    </row>
    <row r="16" spans="1:20" x14ac:dyDescent="0.3">
      <c r="A16" s="37">
        <f t="shared" si="0"/>
        <v>140</v>
      </c>
      <c r="B16" s="20">
        <v>77.099999999999994</v>
      </c>
      <c r="C16" s="20">
        <f>B16-$I$5</f>
        <v>53.110793831180928</v>
      </c>
    </row>
    <row r="17" spans="1:3" x14ac:dyDescent="0.3">
      <c r="A17" s="37">
        <f t="shared" si="0"/>
        <v>150</v>
      </c>
      <c r="B17" s="20">
        <v>76</v>
      </c>
      <c r="C17" s="20">
        <f>B17-$I$5</f>
        <v>52.010793831180933</v>
      </c>
    </row>
    <row r="18" spans="1:3" x14ac:dyDescent="0.3">
      <c r="A18" s="37">
        <f t="shared" si="0"/>
        <v>160</v>
      </c>
      <c r="B18" s="20">
        <v>75</v>
      </c>
      <c r="C18" s="20">
        <f>B18-$I$5</f>
        <v>51.010793831180933</v>
      </c>
    </row>
    <row r="19" spans="1:3" x14ac:dyDescent="0.3">
      <c r="A19" s="37">
        <f t="shared" si="0"/>
        <v>170</v>
      </c>
      <c r="B19" s="20">
        <v>74</v>
      </c>
      <c r="C19" s="20">
        <f>B19-$I$5</f>
        <v>50.010793831180933</v>
      </c>
    </row>
    <row r="20" spans="1:3" x14ac:dyDescent="0.3">
      <c r="A20" s="37">
        <f t="shared" si="0"/>
        <v>180</v>
      </c>
      <c r="B20" s="20">
        <v>72.900000000000006</v>
      </c>
      <c r="C20" s="20">
        <f>B20-$I$5</f>
        <v>48.910793831180939</v>
      </c>
    </row>
    <row r="21" spans="1:3" x14ac:dyDescent="0.3">
      <c r="A21" s="37">
        <f t="shared" si="0"/>
        <v>190</v>
      </c>
      <c r="B21" s="20">
        <v>71.900000000000006</v>
      </c>
      <c r="C21" s="20">
        <f>B21-$I$5</f>
        <v>47.910793831180939</v>
      </c>
    </row>
    <row r="22" spans="1:3" x14ac:dyDescent="0.3">
      <c r="A22" s="37">
        <f t="shared" si="0"/>
        <v>200</v>
      </c>
      <c r="B22" s="20">
        <v>70.900000000000006</v>
      </c>
      <c r="C22" s="20">
        <f>B22-$I$5</f>
        <v>46.910793831180939</v>
      </c>
    </row>
    <row r="23" spans="1:3" x14ac:dyDescent="0.3">
      <c r="A23" s="37">
        <f t="shared" si="0"/>
        <v>210</v>
      </c>
      <c r="B23" s="20">
        <v>70</v>
      </c>
      <c r="C23" s="20">
        <f>B23-$I$5</f>
        <v>46.010793831180933</v>
      </c>
    </row>
    <row r="24" spans="1:3" x14ac:dyDescent="0.3">
      <c r="A24" s="37">
        <f t="shared" si="0"/>
        <v>220</v>
      </c>
      <c r="B24" s="20">
        <v>69.099999999999994</v>
      </c>
      <c r="C24" s="20">
        <f>B24-$I$5</f>
        <v>45.110793831180928</v>
      </c>
    </row>
    <row r="25" spans="1:3" x14ac:dyDescent="0.3">
      <c r="A25" s="37">
        <f t="shared" si="0"/>
        <v>230</v>
      </c>
      <c r="B25" s="20">
        <v>68.2</v>
      </c>
      <c r="C25" s="20">
        <f>B25-$I$5</f>
        <v>44.210793831180936</v>
      </c>
    </row>
    <row r="26" spans="1:3" x14ac:dyDescent="0.3">
      <c r="A26" s="37">
        <f t="shared" si="0"/>
        <v>240</v>
      </c>
      <c r="B26" s="20">
        <v>67.400000000000006</v>
      </c>
      <c r="C26" s="20">
        <f>B26-$I$5</f>
        <v>43.410793831180939</v>
      </c>
    </row>
    <row r="27" spans="1:3" x14ac:dyDescent="0.3">
      <c r="A27" s="37">
        <f t="shared" si="0"/>
        <v>250</v>
      </c>
      <c r="B27" s="20">
        <v>66.5</v>
      </c>
      <c r="C27" s="20">
        <f>B27-$I$5</f>
        <v>42.510793831180933</v>
      </c>
    </row>
    <row r="28" spans="1:3" x14ac:dyDescent="0.3">
      <c r="A28" s="37">
        <f t="shared" si="0"/>
        <v>260</v>
      </c>
      <c r="B28" s="20">
        <v>65.7</v>
      </c>
      <c r="C28" s="20">
        <f>B28-$I$5</f>
        <v>41.710793831180936</v>
      </c>
    </row>
    <row r="29" spans="1:3" x14ac:dyDescent="0.3">
      <c r="A29" s="37">
        <f t="shared" si="0"/>
        <v>270</v>
      </c>
      <c r="B29" s="20">
        <v>64.8</v>
      </c>
      <c r="C29" s="20">
        <f>B29-$I$5</f>
        <v>40.810793831180931</v>
      </c>
    </row>
    <row r="30" spans="1:3" x14ac:dyDescent="0.3">
      <c r="A30" s="37">
        <f t="shared" si="0"/>
        <v>280</v>
      </c>
      <c r="B30" s="20">
        <v>64</v>
      </c>
      <c r="C30" s="20">
        <f>B30-$I$5</f>
        <v>40.010793831180933</v>
      </c>
    </row>
    <row r="31" spans="1:3" x14ac:dyDescent="0.3">
      <c r="A31" s="37">
        <f t="shared" si="0"/>
        <v>290</v>
      </c>
      <c r="B31" s="20">
        <v>63.2</v>
      </c>
      <c r="C31" s="20">
        <f>B31-$I$5</f>
        <v>39.210793831180936</v>
      </c>
    </row>
    <row r="32" spans="1:3" x14ac:dyDescent="0.3">
      <c r="A32" s="37">
        <f t="shared" si="0"/>
        <v>300</v>
      </c>
      <c r="B32" s="20">
        <v>62.5</v>
      </c>
      <c r="C32" s="20">
        <f>B32-$I$5</f>
        <v>38.510793831180933</v>
      </c>
    </row>
    <row r="33" spans="1:10" x14ac:dyDescent="0.3">
      <c r="A33" s="37">
        <f t="shared" si="0"/>
        <v>310</v>
      </c>
      <c r="B33" s="20">
        <v>61.7</v>
      </c>
      <c r="C33" s="20">
        <f>B33-$I$5</f>
        <v>37.710793831180936</v>
      </c>
    </row>
    <row r="34" spans="1:10" x14ac:dyDescent="0.3">
      <c r="A34" s="37">
        <f t="shared" si="0"/>
        <v>320</v>
      </c>
      <c r="B34" s="20">
        <v>60.9</v>
      </c>
      <c r="C34" s="20">
        <f>B34-$I$5</f>
        <v>36.910793831180939</v>
      </c>
    </row>
    <row r="35" spans="1:10" x14ac:dyDescent="0.3">
      <c r="A35" s="37">
        <f t="shared" si="0"/>
        <v>330</v>
      </c>
      <c r="B35" s="20">
        <v>60.2</v>
      </c>
      <c r="C35" s="20">
        <f>B35-$I$5</f>
        <v>36.210793831180936</v>
      </c>
    </row>
    <row r="36" spans="1:10" x14ac:dyDescent="0.3">
      <c r="A36" s="37">
        <f t="shared" si="0"/>
        <v>340</v>
      </c>
      <c r="B36" s="20">
        <v>59.5</v>
      </c>
      <c r="C36" s="20">
        <f>B36-$I$5</f>
        <v>35.510793831180933</v>
      </c>
    </row>
    <row r="37" spans="1:10" x14ac:dyDescent="0.3">
      <c r="A37" s="37">
        <f t="shared" si="0"/>
        <v>350</v>
      </c>
      <c r="B37" s="20">
        <v>59</v>
      </c>
      <c r="C37" s="20">
        <f>B37-$I$5</f>
        <v>35.010793831180933</v>
      </c>
    </row>
    <row r="38" spans="1:10" x14ac:dyDescent="0.3">
      <c r="A38" s="37">
        <f t="shared" si="0"/>
        <v>360</v>
      </c>
      <c r="B38" s="20">
        <v>58.6</v>
      </c>
      <c r="C38" s="20">
        <f>B38-$I$5</f>
        <v>34.610793831180942</v>
      </c>
    </row>
    <row r="39" spans="1:10" x14ac:dyDescent="0.3">
      <c r="A39" s="37">
        <f t="shared" si="0"/>
        <v>370</v>
      </c>
      <c r="B39" s="20">
        <v>58.3</v>
      </c>
      <c r="C39" s="20">
        <f>B39-$I$5</f>
        <v>34.310793831180931</v>
      </c>
    </row>
    <row r="40" spans="1:10" x14ac:dyDescent="0.3">
      <c r="A40" s="37">
        <f t="shared" si="0"/>
        <v>380</v>
      </c>
      <c r="B40" s="20">
        <v>58</v>
      </c>
      <c r="C40" s="20">
        <f>B40-$I$5</f>
        <v>34.010793831180933</v>
      </c>
    </row>
    <row r="41" spans="1:10" x14ac:dyDescent="0.3">
      <c r="A41" s="37">
        <f t="shared" si="0"/>
        <v>390</v>
      </c>
      <c r="B41" s="20">
        <v>57.7</v>
      </c>
      <c r="C41" s="20">
        <f>B41-$I$5</f>
        <v>33.710793831180936</v>
      </c>
    </row>
    <row r="42" spans="1:10" x14ac:dyDescent="0.3">
      <c r="A42" s="37">
        <f t="shared" si="0"/>
        <v>400</v>
      </c>
      <c r="B42" s="20">
        <v>57.6</v>
      </c>
      <c r="C42" s="20">
        <f>B42-$I$5</f>
        <v>33.610793831180942</v>
      </c>
    </row>
    <row r="43" spans="1:10" x14ac:dyDescent="0.3">
      <c r="A43" s="37">
        <f t="shared" si="0"/>
        <v>410</v>
      </c>
      <c r="B43" s="20">
        <v>57.4</v>
      </c>
      <c r="C43" s="20">
        <f>B43-$I$5</f>
        <v>33.410793831180939</v>
      </c>
    </row>
    <row r="44" spans="1:10" x14ac:dyDescent="0.3">
      <c r="A44" s="37">
        <f t="shared" si="0"/>
        <v>420</v>
      </c>
      <c r="B44" s="20">
        <v>57.3</v>
      </c>
      <c r="C44" s="20">
        <f>B44-$I$5</f>
        <v>33.310793831180931</v>
      </c>
    </row>
    <row r="45" spans="1:10" x14ac:dyDescent="0.3">
      <c r="A45" s="37">
        <f t="shared" si="0"/>
        <v>430</v>
      </c>
      <c r="B45" s="20">
        <v>57.2</v>
      </c>
      <c r="C45" s="20">
        <f>B45-$I$5</f>
        <v>33.210793831180936</v>
      </c>
    </row>
    <row r="46" spans="1:10" x14ac:dyDescent="0.3">
      <c r="A46" s="37">
        <f t="shared" si="0"/>
        <v>440</v>
      </c>
      <c r="B46" s="20">
        <v>57.2</v>
      </c>
      <c r="C46" s="20">
        <f>B46-$I$5</f>
        <v>33.210793831180936</v>
      </c>
    </row>
    <row r="47" spans="1:10" x14ac:dyDescent="0.3">
      <c r="A47" s="21">
        <f t="shared" si="0"/>
        <v>450</v>
      </c>
      <c r="B47" s="22">
        <v>57.1</v>
      </c>
      <c r="C47" s="22">
        <f>B47-$I$5</f>
        <v>33.110793831180942</v>
      </c>
    </row>
    <row r="48" spans="1:10" x14ac:dyDescent="0.3">
      <c r="A48" s="21">
        <f t="shared" si="0"/>
        <v>460</v>
      </c>
      <c r="B48" s="22">
        <v>57.1</v>
      </c>
      <c r="C48" s="22">
        <f>B48-$I$5</f>
        <v>33.110793831180942</v>
      </c>
      <c r="I48" s="23" t="s">
        <v>28</v>
      </c>
      <c r="J48" s="40">
        <f>AVERAGE(B47:B75)</f>
        <v>57.079310344827569</v>
      </c>
    </row>
    <row r="49" spans="1:10" x14ac:dyDescent="0.3">
      <c r="A49" s="21">
        <f t="shared" si="0"/>
        <v>470</v>
      </c>
      <c r="B49" s="22">
        <v>57.1</v>
      </c>
      <c r="C49" s="22">
        <f>B49-$I$5</f>
        <v>33.110793831180942</v>
      </c>
      <c r="I49" s="23" t="s">
        <v>30</v>
      </c>
      <c r="J49">
        <f>_xlfn.STDEV.P(B47:B75)</f>
        <v>5.4956473967273989E-2</v>
      </c>
    </row>
    <row r="50" spans="1:10" x14ac:dyDescent="0.3">
      <c r="A50" s="21">
        <f t="shared" si="0"/>
        <v>480</v>
      </c>
      <c r="B50" s="22">
        <v>57</v>
      </c>
      <c r="C50" s="22">
        <f>B50-$I$5</f>
        <v>33.010793831180933</v>
      </c>
      <c r="I50" s="23" t="s">
        <v>29</v>
      </c>
      <c r="J50">
        <f>SQRT(J49)</f>
        <v>0.23442797181069069</v>
      </c>
    </row>
    <row r="51" spans="1:10" x14ac:dyDescent="0.3">
      <c r="A51" s="21">
        <f t="shared" si="0"/>
        <v>490</v>
      </c>
      <c r="B51" s="22">
        <v>57</v>
      </c>
      <c r="C51" s="22">
        <f>B51-$I$5</f>
        <v>33.010793831180933</v>
      </c>
    </row>
    <row r="52" spans="1:10" x14ac:dyDescent="0.3">
      <c r="A52" s="21">
        <f t="shared" si="0"/>
        <v>500</v>
      </c>
      <c r="B52" s="22">
        <v>57</v>
      </c>
      <c r="C52" s="22">
        <f>B52-$I$5</f>
        <v>33.010793831180933</v>
      </c>
    </row>
    <row r="53" spans="1:10" x14ac:dyDescent="0.3">
      <c r="A53" s="21">
        <f t="shared" si="0"/>
        <v>510</v>
      </c>
      <c r="B53" s="22">
        <v>57</v>
      </c>
      <c r="C53" s="22">
        <f>B53-$I$5</f>
        <v>33.010793831180933</v>
      </c>
    </row>
    <row r="54" spans="1:10" x14ac:dyDescent="0.3">
      <c r="A54" s="21">
        <f t="shared" si="0"/>
        <v>520</v>
      </c>
      <c r="B54" s="22">
        <v>57.1</v>
      </c>
      <c r="C54" s="22">
        <f>B54-$I$5</f>
        <v>33.110793831180942</v>
      </c>
    </row>
    <row r="55" spans="1:10" x14ac:dyDescent="0.3">
      <c r="A55" s="21">
        <f t="shared" si="0"/>
        <v>530</v>
      </c>
      <c r="B55" s="22">
        <v>57.1</v>
      </c>
      <c r="C55" s="22">
        <f>B55-$I$5</f>
        <v>33.110793831180942</v>
      </c>
    </row>
    <row r="56" spans="1:10" x14ac:dyDescent="0.3">
      <c r="A56" s="21">
        <f t="shared" si="0"/>
        <v>540</v>
      </c>
      <c r="B56" s="22">
        <v>57.1</v>
      </c>
      <c r="C56" s="22">
        <f>B56-$I$5</f>
        <v>33.110793831180942</v>
      </c>
    </row>
    <row r="57" spans="1:10" x14ac:dyDescent="0.3">
      <c r="A57" s="21">
        <f t="shared" si="0"/>
        <v>550</v>
      </c>
      <c r="B57" s="22">
        <v>57.1</v>
      </c>
      <c r="C57" s="22">
        <f>B57-$I$5</f>
        <v>33.110793831180942</v>
      </c>
    </row>
    <row r="58" spans="1:10" x14ac:dyDescent="0.3">
      <c r="A58" s="21">
        <f t="shared" si="0"/>
        <v>560</v>
      </c>
      <c r="B58" s="22">
        <v>57.1</v>
      </c>
      <c r="C58" s="22">
        <f>B58-$I$5</f>
        <v>33.110793831180942</v>
      </c>
    </row>
    <row r="59" spans="1:10" x14ac:dyDescent="0.3">
      <c r="A59" s="21">
        <f t="shared" si="0"/>
        <v>570</v>
      </c>
      <c r="B59" s="22">
        <v>57.1</v>
      </c>
      <c r="C59" s="22">
        <f>B59-$I$5</f>
        <v>33.110793831180942</v>
      </c>
    </row>
    <row r="60" spans="1:10" x14ac:dyDescent="0.3">
      <c r="A60" s="21">
        <f t="shared" si="0"/>
        <v>580</v>
      </c>
      <c r="B60" s="22">
        <v>57.1</v>
      </c>
      <c r="C60" s="22">
        <f>B60-$I$5</f>
        <v>33.110793831180942</v>
      </c>
    </row>
    <row r="61" spans="1:10" x14ac:dyDescent="0.3">
      <c r="A61" s="21">
        <f t="shared" si="0"/>
        <v>590</v>
      </c>
      <c r="B61" s="22">
        <v>57.2</v>
      </c>
      <c r="C61" s="22">
        <f>B61-$I$5</f>
        <v>33.210793831180936</v>
      </c>
    </row>
    <row r="62" spans="1:10" x14ac:dyDescent="0.3">
      <c r="A62" s="21">
        <f t="shared" si="0"/>
        <v>600</v>
      </c>
      <c r="B62" s="22">
        <v>57.2</v>
      </c>
      <c r="C62" s="22">
        <f>B62-$I$5</f>
        <v>33.210793831180936</v>
      </c>
    </row>
    <row r="63" spans="1:10" x14ac:dyDescent="0.3">
      <c r="A63" s="21">
        <f t="shared" si="0"/>
        <v>610</v>
      </c>
      <c r="B63" s="22">
        <v>57.1</v>
      </c>
      <c r="C63" s="22">
        <f>B63-$I$5</f>
        <v>33.110793831180942</v>
      </c>
    </row>
    <row r="64" spans="1:10" x14ac:dyDescent="0.3">
      <c r="A64" s="21">
        <f t="shared" si="0"/>
        <v>620</v>
      </c>
      <c r="B64" s="22">
        <v>57.1</v>
      </c>
      <c r="C64" s="22">
        <f>B64-$I$5</f>
        <v>33.110793831180942</v>
      </c>
    </row>
    <row r="65" spans="1:3" x14ac:dyDescent="0.3">
      <c r="A65" s="21">
        <f t="shared" si="0"/>
        <v>630</v>
      </c>
      <c r="B65" s="22">
        <v>57.1</v>
      </c>
      <c r="C65" s="22">
        <f>B65-$I$5</f>
        <v>33.110793831180942</v>
      </c>
    </row>
    <row r="66" spans="1:3" x14ac:dyDescent="0.3">
      <c r="A66" s="21">
        <f t="shared" si="0"/>
        <v>640</v>
      </c>
      <c r="B66" s="22">
        <v>57.1</v>
      </c>
      <c r="C66" s="22">
        <f>B66-$I$5</f>
        <v>33.110793831180942</v>
      </c>
    </row>
    <row r="67" spans="1:3" x14ac:dyDescent="0.3">
      <c r="A67" s="21">
        <f t="shared" si="0"/>
        <v>650</v>
      </c>
      <c r="B67" s="22">
        <v>57.1</v>
      </c>
      <c r="C67" s="22">
        <f>B67-$I$5</f>
        <v>33.110793831180942</v>
      </c>
    </row>
    <row r="68" spans="1:3" x14ac:dyDescent="0.3">
      <c r="A68" s="21">
        <f t="shared" ref="A68:A131" si="1">A67+10</f>
        <v>660</v>
      </c>
      <c r="B68" s="22">
        <v>57.1</v>
      </c>
      <c r="C68" s="22">
        <f>B68-$I$5</f>
        <v>33.110793831180942</v>
      </c>
    </row>
    <row r="69" spans="1:3" x14ac:dyDescent="0.3">
      <c r="A69" s="21">
        <f t="shared" si="1"/>
        <v>670</v>
      </c>
      <c r="B69" s="22">
        <v>57.1</v>
      </c>
      <c r="C69" s="22">
        <f>B69-$I$5</f>
        <v>33.110793831180942</v>
      </c>
    </row>
    <row r="70" spans="1:3" x14ac:dyDescent="0.3">
      <c r="A70" s="21">
        <f t="shared" si="1"/>
        <v>680</v>
      </c>
      <c r="B70" s="22">
        <v>57.1</v>
      </c>
      <c r="C70" s="22">
        <f>B70-$I$5</f>
        <v>33.110793831180942</v>
      </c>
    </row>
    <row r="71" spans="1:3" x14ac:dyDescent="0.3">
      <c r="A71" s="21">
        <f t="shared" si="1"/>
        <v>690</v>
      </c>
      <c r="B71" s="22">
        <v>57.1</v>
      </c>
      <c r="C71" s="22">
        <f>B71-$I$5</f>
        <v>33.110793831180942</v>
      </c>
    </row>
    <row r="72" spans="1:3" x14ac:dyDescent="0.3">
      <c r="A72" s="21">
        <f t="shared" si="1"/>
        <v>700</v>
      </c>
      <c r="B72" s="22">
        <v>57</v>
      </c>
      <c r="C72" s="22">
        <f>B72-$I$5</f>
        <v>33.010793831180933</v>
      </c>
    </row>
    <row r="73" spans="1:3" x14ac:dyDescent="0.3">
      <c r="A73" s="21">
        <f t="shared" si="1"/>
        <v>710</v>
      </c>
      <c r="B73" s="22">
        <v>57</v>
      </c>
      <c r="C73" s="22">
        <f>B73-$I$5</f>
        <v>33.010793831180933</v>
      </c>
    </row>
    <row r="74" spans="1:3" x14ac:dyDescent="0.3">
      <c r="A74" s="21">
        <f t="shared" si="1"/>
        <v>720</v>
      </c>
      <c r="B74" s="22">
        <v>57</v>
      </c>
      <c r="C74" s="22">
        <f>B74-$I$5</f>
        <v>33.010793831180933</v>
      </c>
    </row>
    <row r="75" spans="1:3" x14ac:dyDescent="0.3">
      <c r="A75" s="21">
        <f t="shared" si="1"/>
        <v>730</v>
      </c>
      <c r="B75" s="22">
        <v>57</v>
      </c>
      <c r="C75" s="22">
        <f>B75-$I$5</f>
        <v>33.010793831180933</v>
      </c>
    </row>
    <row r="76" spans="1:3" x14ac:dyDescent="0.3">
      <c r="A76" s="37">
        <f t="shared" si="1"/>
        <v>740</v>
      </c>
      <c r="B76" s="20">
        <v>56.9</v>
      </c>
      <c r="C76" s="20">
        <f>B76-$I$5</f>
        <v>32.910793831180939</v>
      </c>
    </row>
    <row r="77" spans="1:3" x14ac:dyDescent="0.3">
      <c r="A77" s="37">
        <f t="shared" si="1"/>
        <v>750</v>
      </c>
      <c r="B77" s="20">
        <v>56.9</v>
      </c>
      <c r="C77" s="20">
        <f>B77-$I$5</f>
        <v>32.910793831180939</v>
      </c>
    </row>
    <row r="78" spans="1:3" x14ac:dyDescent="0.3">
      <c r="A78" s="37">
        <f t="shared" si="1"/>
        <v>760</v>
      </c>
      <c r="B78" s="20">
        <v>56.9</v>
      </c>
      <c r="C78" s="20">
        <f>B78-$I$5</f>
        <v>32.910793831180939</v>
      </c>
    </row>
    <row r="79" spans="1:3" x14ac:dyDescent="0.3">
      <c r="A79" s="37">
        <f t="shared" si="1"/>
        <v>770</v>
      </c>
      <c r="B79" s="20">
        <v>56.8</v>
      </c>
      <c r="C79" s="20">
        <f>B79-$I$5</f>
        <v>32.810793831180931</v>
      </c>
    </row>
    <row r="80" spans="1:3" x14ac:dyDescent="0.3">
      <c r="A80" s="37">
        <f t="shared" si="1"/>
        <v>780</v>
      </c>
      <c r="B80" s="20">
        <v>56.8</v>
      </c>
      <c r="C80" s="20">
        <f>B80-$I$5</f>
        <v>32.810793831180931</v>
      </c>
    </row>
    <row r="81" spans="1:3" x14ac:dyDescent="0.3">
      <c r="A81" s="37">
        <f t="shared" si="1"/>
        <v>790</v>
      </c>
      <c r="B81" s="20">
        <v>56.7</v>
      </c>
      <c r="C81" s="20">
        <f>B81-$I$5</f>
        <v>32.710793831180936</v>
      </c>
    </row>
    <row r="82" spans="1:3" x14ac:dyDescent="0.3">
      <c r="A82" s="37">
        <f t="shared" si="1"/>
        <v>800</v>
      </c>
      <c r="B82" s="20">
        <v>56.7</v>
      </c>
      <c r="C82" s="20">
        <f>B82-$I$5</f>
        <v>32.710793831180936</v>
      </c>
    </row>
    <row r="83" spans="1:3" x14ac:dyDescent="0.3">
      <c r="A83" s="37">
        <f t="shared" si="1"/>
        <v>810</v>
      </c>
      <c r="B83" s="20">
        <v>56.6</v>
      </c>
      <c r="C83" s="20">
        <f>B83-$I$5</f>
        <v>32.610793831180942</v>
      </c>
    </row>
    <row r="84" spans="1:3" x14ac:dyDescent="0.3">
      <c r="A84" s="37">
        <f t="shared" si="1"/>
        <v>820</v>
      </c>
      <c r="B84" s="20">
        <v>56.6</v>
      </c>
      <c r="C84" s="20">
        <f>B84-$I$5</f>
        <v>32.610793831180942</v>
      </c>
    </row>
    <row r="85" spans="1:3" x14ac:dyDescent="0.3">
      <c r="A85" s="37">
        <f t="shared" si="1"/>
        <v>830</v>
      </c>
      <c r="B85" s="20">
        <v>56.5</v>
      </c>
      <c r="C85" s="20">
        <f>B85-$I$5</f>
        <v>32.510793831180933</v>
      </c>
    </row>
    <row r="86" spans="1:3" x14ac:dyDescent="0.3">
      <c r="A86" s="37">
        <f t="shared" si="1"/>
        <v>840</v>
      </c>
      <c r="B86" s="20">
        <v>56.4</v>
      </c>
      <c r="C86" s="20">
        <f>B86-$I$5</f>
        <v>32.410793831180939</v>
      </c>
    </row>
    <row r="87" spans="1:3" x14ac:dyDescent="0.3">
      <c r="A87" s="37">
        <f t="shared" si="1"/>
        <v>850</v>
      </c>
      <c r="B87" s="20">
        <v>56.3</v>
      </c>
      <c r="C87" s="20">
        <f>B87-$I$5</f>
        <v>32.310793831180931</v>
      </c>
    </row>
    <row r="88" spans="1:3" x14ac:dyDescent="0.3">
      <c r="A88" s="37">
        <f t="shared" si="1"/>
        <v>860</v>
      </c>
      <c r="B88" s="20">
        <v>56.3</v>
      </c>
      <c r="C88" s="20">
        <f>B88-$I$5</f>
        <v>32.310793831180931</v>
      </c>
    </row>
    <row r="89" spans="1:3" x14ac:dyDescent="0.3">
      <c r="A89" s="37">
        <f t="shared" si="1"/>
        <v>870</v>
      </c>
      <c r="B89" s="20">
        <v>56.2</v>
      </c>
      <c r="C89" s="20">
        <f>B89-$I$5</f>
        <v>32.210793831180936</v>
      </c>
    </row>
    <row r="90" spans="1:3" x14ac:dyDescent="0.3">
      <c r="A90" s="37">
        <f t="shared" si="1"/>
        <v>880</v>
      </c>
      <c r="B90" s="20">
        <v>56.1</v>
      </c>
      <c r="C90" s="20">
        <f>B90-$I$5</f>
        <v>32.110793831180942</v>
      </c>
    </row>
    <row r="91" spans="1:3" x14ac:dyDescent="0.3">
      <c r="A91" s="37">
        <f t="shared" si="1"/>
        <v>890</v>
      </c>
      <c r="B91" s="20">
        <v>56</v>
      </c>
      <c r="C91" s="20">
        <f>B91-$I$5</f>
        <v>32.010793831180933</v>
      </c>
    </row>
    <row r="92" spans="1:3" x14ac:dyDescent="0.3">
      <c r="A92" s="37">
        <f t="shared" si="1"/>
        <v>900</v>
      </c>
      <c r="B92" s="20">
        <v>55.9</v>
      </c>
      <c r="C92" s="20">
        <f>B92-$I$5</f>
        <v>31.910793831180936</v>
      </c>
    </row>
    <row r="93" spans="1:3" x14ac:dyDescent="0.3">
      <c r="A93" s="37">
        <f t="shared" si="1"/>
        <v>910</v>
      </c>
      <c r="B93" s="20">
        <v>55.8</v>
      </c>
      <c r="C93" s="20">
        <f>B93-$I$5</f>
        <v>31.810793831180934</v>
      </c>
    </row>
    <row r="94" spans="1:3" x14ac:dyDescent="0.3">
      <c r="A94" s="37">
        <f t="shared" si="1"/>
        <v>920</v>
      </c>
      <c r="B94" s="20">
        <v>55.7</v>
      </c>
      <c r="C94" s="20">
        <f>B94-$I$5</f>
        <v>31.71079383118094</v>
      </c>
    </row>
    <row r="95" spans="1:3" x14ac:dyDescent="0.3">
      <c r="A95" s="37">
        <f t="shared" si="1"/>
        <v>930</v>
      </c>
      <c r="B95" s="20">
        <v>55.6</v>
      </c>
      <c r="C95" s="20">
        <f>B95-$I$5</f>
        <v>31.610793831180938</v>
      </c>
    </row>
    <row r="96" spans="1:3" x14ac:dyDescent="0.3">
      <c r="A96" s="37">
        <f t="shared" si="1"/>
        <v>940</v>
      </c>
      <c r="B96" s="20">
        <v>55.5</v>
      </c>
      <c r="C96" s="20">
        <f>B96-$I$5</f>
        <v>31.510793831180937</v>
      </c>
    </row>
    <row r="97" spans="1:3" x14ac:dyDescent="0.3">
      <c r="A97" s="37">
        <f t="shared" si="1"/>
        <v>950</v>
      </c>
      <c r="B97" s="20">
        <v>55.4</v>
      </c>
      <c r="C97" s="20">
        <f>B97-$I$5</f>
        <v>31.410793831180936</v>
      </c>
    </row>
    <row r="98" spans="1:3" x14ac:dyDescent="0.3">
      <c r="A98" s="37">
        <f t="shared" si="1"/>
        <v>960</v>
      </c>
      <c r="B98" s="20">
        <v>55.2</v>
      </c>
      <c r="C98" s="20">
        <f>B98-$I$5</f>
        <v>31.21079383118094</v>
      </c>
    </row>
    <row r="99" spans="1:3" x14ac:dyDescent="0.3">
      <c r="A99" s="37">
        <f t="shared" si="1"/>
        <v>970</v>
      </c>
      <c r="B99" s="20">
        <v>55.1</v>
      </c>
      <c r="C99" s="20">
        <f>B99-$I$5</f>
        <v>31.110793831180938</v>
      </c>
    </row>
    <row r="100" spans="1:3" x14ac:dyDescent="0.3">
      <c r="A100" s="37">
        <f t="shared" si="1"/>
        <v>980</v>
      </c>
      <c r="B100" s="20">
        <v>55</v>
      </c>
      <c r="C100" s="20">
        <f>B100-$I$5</f>
        <v>31.010793831180937</v>
      </c>
    </row>
    <row r="101" spans="1:3" x14ac:dyDescent="0.3">
      <c r="A101" s="37">
        <f t="shared" si="1"/>
        <v>990</v>
      </c>
      <c r="B101" s="20">
        <v>54.8</v>
      </c>
      <c r="C101" s="20">
        <f>B101-$I$5</f>
        <v>30.810793831180934</v>
      </c>
    </row>
    <row r="102" spans="1:3" x14ac:dyDescent="0.3">
      <c r="A102" s="37">
        <f t="shared" si="1"/>
        <v>1000</v>
      </c>
      <c r="B102" s="20">
        <v>54.6</v>
      </c>
      <c r="C102" s="20">
        <f>B102-$I$5</f>
        <v>30.610793831180938</v>
      </c>
    </row>
    <row r="103" spans="1:3" x14ac:dyDescent="0.3">
      <c r="A103" s="37">
        <f t="shared" si="1"/>
        <v>1010</v>
      </c>
      <c r="B103" s="20">
        <v>54.5</v>
      </c>
      <c r="C103" s="20">
        <f>B103-$I$5</f>
        <v>30.510793831180937</v>
      </c>
    </row>
    <row r="104" spans="1:3" x14ac:dyDescent="0.3">
      <c r="A104" s="37">
        <f t="shared" si="1"/>
        <v>1020</v>
      </c>
      <c r="B104" s="20">
        <v>54.3</v>
      </c>
      <c r="C104" s="20">
        <f>B104-$I$5</f>
        <v>30.310793831180934</v>
      </c>
    </row>
    <row r="105" spans="1:3" x14ac:dyDescent="0.3">
      <c r="A105" s="37">
        <f t="shared" si="1"/>
        <v>1030</v>
      </c>
      <c r="B105" s="20">
        <v>54.1</v>
      </c>
      <c r="C105" s="20">
        <f>B105-$I$5</f>
        <v>30.110793831180938</v>
      </c>
    </row>
    <row r="106" spans="1:3" x14ac:dyDescent="0.3">
      <c r="A106" s="37">
        <f t="shared" si="1"/>
        <v>1040</v>
      </c>
      <c r="B106" s="20">
        <v>53.9</v>
      </c>
      <c r="C106" s="20">
        <f>B106-$I$5</f>
        <v>29.910793831180936</v>
      </c>
    </row>
    <row r="107" spans="1:3" x14ac:dyDescent="0.3">
      <c r="A107" s="37">
        <f t="shared" si="1"/>
        <v>1050</v>
      </c>
      <c r="B107" s="20">
        <v>53.7</v>
      </c>
      <c r="C107" s="20">
        <f>B107-$I$5</f>
        <v>29.71079383118094</v>
      </c>
    </row>
    <row r="108" spans="1:3" x14ac:dyDescent="0.3">
      <c r="A108" s="37">
        <f t="shared" si="1"/>
        <v>1060</v>
      </c>
      <c r="B108" s="20">
        <v>53.5</v>
      </c>
      <c r="C108" s="20">
        <f>B108-$I$5</f>
        <v>29.510793831180937</v>
      </c>
    </row>
    <row r="109" spans="1:3" x14ac:dyDescent="0.3">
      <c r="A109" s="37">
        <f t="shared" si="1"/>
        <v>1070</v>
      </c>
      <c r="B109" s="20">
        <v>53.2</v>
      </c>
      <c r="C109" s="20">
        <f>B109-$I$5</f>
        <v>29.21079383118094</v>
      </c>
    </row>
    <row r="110" spans="1:3" x14ac:dyDescent="0.3">
      <c r="A110" s="37">
        <f t="shared" si="1"/>
        <v>1080</v>
      </c>
      <c r="B110" s="20">
        <v>52.9</v>
      </c>
      <c r="C110" s="20">
        <f>B110-$I$5</f>
        <v>28.910793831180936</v>
      </c>
    </row>
    <row r="111" spans="1:3" x14ac:dyDescent="0.3">
      <c r="A111" s="37">
        <f t="shared" si="1"/>
        <v>1090</v>
      </c>
      <c r="B111" s="20">
        <v>52.7</v>
      </c>
      <c r="C111" s="20">
        <f>B111-$I$5</f>
        <v>28.71079383118094</v>
      </c>
    </row>
    <row r="112" spans="1:3" x14ac:dyDescent="0.3">
      <c r="A112" s="37">
        <f t="shared" si="1"/>
        <v>1100</v>
      </c>
      <c r="B112" s="20">
        <v>52.4</v>
      </c>
      <c r="C112" s="20">
        <f>B112-$I$5</f>
        <v>28.410793831180936</v>
      </c>
    </row>
    <row r="113" spans="1:3" x14ac:dyDescent="0.3">
      <c r="A113" s="37">
        <f t="shared" si="1"/>
        <v>1110</v>
      </c>
      <c r="B113" s="20">
        <v>52.1</v>
      </c>
      <c r="C113" s="20">
        <f>B113-$I$5</f>
        <v>28.110793831180938</v>
      </c>
    </row>
    <row r="114" spans="1:3" x14ac:dyDescent="0.3">
      <c r="A114" s="37">
        <f t="shared" si="1"/>
        <v>1120</v>
      </c>
      <c r="B114" s="20">
        <v>51.8</v>
      </c>
      <c r="C114" s="20">
        <f>B114-$I$5</f>
        <v>27.810793831180934</v>
      </c>
    </row>
    <row r="115" spans="1:3" x14ac:dyDescent="0.3">
      <c r="A115" s="37">
        <f t="shared" si="1"/>
        <v>1130</v>
      </c>
      <c r="B115" s="20">
        <v>51.5</v>
      </c>
      <c r="C115" s="20">
        <f>B115-$I$5</f>
        <v>27.510793831180937</v>
      </c>
    </row>
    <row r="116" spans="1:3" x14ac:dyDescent="0.3">
      <c r="A116" s="37">
        <f t="shared" si="1"/>
        <v>1140</v>
      </c>
      <c r="B116" s="20">
        <v>51.2</v>
      </c>
      <c r="C116" s="20">
        <f>B116-$I$5</f>
        <v>27.21079383118094</v>
      </c>
    </row>
    <row r="117" spans="1:3" x14ac:dyDescent="0.3">
      <c r="A117" s="37">
        <f t="shared" si="1"/>
        <v>1150</v>
      </c>
      <c r="B117" s="20">
        <v>50.9</v>
      </c>
      <c r="C117" s="20">
        <f>B117-$I$5</f>
        <v>26.910793831180936</v>
      </c>
    </row>
    <row r="118" spans="1:3" x14ac:dyDescent="0.3">
      <c r="A118" s="37">
        <f t="shared" si="1"/>
        <v>1160</v>
      </c>
      <c r="B118" s="20">
        <v>50.5</v>
      </c>
      <c r="C118" s="20">
        <f>B118-$I$5</f>
        <v>26.510793831180937</v>
      </c>
    </row>
    <row r="119" spans="1:3" x14ac:dyDescent="0.3">
      <c r="A119" s="37">
        <f t="shared" si="1"/>
        <v>1170</v>
      </c>
      <c r="B119" s="20">
        <v>50.2</v>
      </c>
      <c r="C119" s="20">
        <f>B119-$I$5</f>
        <v>26.21079383118094</v>
      </c>
    </row>
    <row r="120" spans="1:3" x14ac:dyDescent="0.3">
      <c r="A120" s="37">
        <f t="shared" si="1"/>
        <v>1180</v>
      </c>
      <c r="B120" s="20">
        <v>49.8</v>
      </c>
      <c r="C120" s="20">
        <f>B120-$I$5</f>
        <v>25.810793831180934</v>
      </c>
    </row>
    <row r="121" spans="1:3" x14ac:dyDescent="0.3">
      <c r="A121" s="37">
        <f t="shared" si="1"/>
        <v>1190</v>
      </c>
      <c r="B121" s="20">
        <v>49.5</v>
      </c>
      <c r="C121" s="20">
        <f>B121-$I$5</f>
        <v>25.510793831180937</v>
      </c>
    </row>
    <row r="122" spans="1:3" x14ac:dyDescent="0.3">
      <c r="A122" s="37">
        <f t="shared" si="1"/>
        <v>1200</v>
      </c>
      <c r="B122" s="20">
        <v>49.2</v>
      </c>
      <c r="C122" s="20">
        <f>B122-$I$5</f>
        <v>25.21079383118094</v>
      </c>
    </row>
    <row r="123" spans="1:3" x14ac:dyDescent="0.3">
      <c r="A123" s="37">
        <f t="shared" si="1"/>
        <v>1210</v>
      </c>
      <c r="B123" s="20">
        <v>48.8</v>
      </c>
      <c r="C123" s="20">
        <f>B123-$I$5</f>
        <v>24.810793831180934</v>
      </c>
    </row>
    <row r="124" spans="1:3" x14ac:dyDescent="0.3">
      <c r="A124" s="37">
        <f t="shared" si="1"/>
        <v>1220</v>
      </c>
      <c r="B124" s="20">
        <v>48.5</v>
      </c>
      <c r="C124" s="20">
        <f>B124-$I$5</f>
        <v>24.510793831180937</v>
      </c>
    </row>
    <row r="125" spans="1:3" x14ac:dyDescent="0.3">
      <c r="A125" s="37">
        <f t="shared" si="1"/>
        <v>1230</v>
      </c>
      <c r="B125" s="20">
        <v>48.1</v>
      </c>
      <c r="C125" s="20">
        <f>B125-$I$5</f>
        <v>24.110793831180938</v>
      </c>
    </row>
    <row r="126" spans="1:3" x14ac:dyDescent="0.3">
      <c r="A126" s="37">
        <f t="shared" si="1"/>
        <v>1240</v>
      </c>
      <c r="B126" s="20">
        <v>47.7</v>
      </c>
      <c r="C126" s="20">
        <f>B126-$I$5</f>
        <v>23.71079383118094</v>
      </c>
    </row>
    <row r="127" spans="1:3" x14ac:dyDescent="0.3">
      <c r="A127" s="37">
        <f t="shared" si="1"/>
        <v>1250</v>
      </c>
      <c r="B127" s="20">
        <v>47.4</v>
      </c>
      <c r="C127" s="20">
        <f>B127-$I$5</f>
        <v>23.410793831180936</v>
      </c>
    </row>
    <row r="128" spans="1:3" x14ac:dyDescent="0.3">
      <c r="A128" s="37">
        <f t="shared" si="1"/>
        <v>1260</v>
      </c>
      <c r="B128" s="20">
        <v>47.1</v>
      </c>
      <c r="C128" s="20">
        <f>B128-$I$5</f>
        <v>23.110793831180938</v>
      </c>
    </row>
    <row r="129" spans="1:3" x14ac:dyDescent="0.3">
      <c r="A129" s="37">
        <f t="shared" si="1"/>
        <v>1270</v>
      </c>
      <c r="B129" s="20">
        <v>46.8</v>
      </c>
      <c r="C129" s="20">
        <f>B129-$I$5</f>
        <v>22.810793831180934</v>
      </c>
    </row>
    <row r="130" spans="1:3" x14ac:dyDescent="0.3">
      <c r="A130" s="37">
        <f t="shared" si="1"/>
        <v>1280</v>
      </c>
      <c r="B130" s="20">
        <v>46.4</v>
      </c>
      <c r="C130" s="20">
        <f>B130-$I$5</f>
        <v>22.410793831180936</v>
      </c>
    </row>
    <row r="131" spans="1:3" x14ac:dyDescent="0.3">
      <c r="A131" s="37">
        <f t="shared" si="1"/>
        <v>1290</v>
      </c>
      <c r="B131" s="20">
        <v>46.1</v>
      </c>
      <c r="C131" s="20">
        <f>B131-$I$5</f>
        <v>22.110793831180938</v>
      </c>
    </row>
    <row r="132" spans="1:3" x14ac:dyDescent="0.3">
      <c r="A132" s="37">
        <f t="shared" ref="A132:A195" si="2">A131+10</f>
        <v>1300</v>
      </c>
      <c r="B132" s="20">
        <v>45.8</v>
      </c>
      <c r="C132" s="20">
        <f>B132-$I$5</f>
        <v>21.810793831180934</v>
      </c>
    </row>
    <row r="133" spans="1:3" x14ac:dyDescent="0.3">
      <c r="A133" s="37">
        <f t="shared" si="2"/>
        <v>1310</v>
      </c>
      <c r="B133" s="20">
        <v>45.5</v>
      </c>
      <c r="C133" s="20">
        <f>B133-$I$5</f>
        <v>21.510793831180937</v>
      </c>
    </row>
    <row r="134" spans="1:3" x14ac:dyDescent="0.3">
      <c r="A134" s="37">
        <f t="shared" si="2"/>
        <v>1320</v>
      </c>
      <c r="B134" s="20">
        <v>45.1</v>
      </c>
      <c r="C134" s="20">
        <f>B134-$I$5</f>
        <v>21.110793831180938</v>
      </c>
    </row>
    <row r="135" spans="1:3" x14ac:dyDescent="0.3">
      <c r="A135" s="37">
        <f t="shared" si="2"/>
        <v>1330</v>
      </c>
      <c r="B135" s="20">
        <v>44.9</v>
      </c>
      <c r="C135" s="20">
        <f>B135-$I$5</f>
        <v>20.910793831180936</v>
      </c>
    </row>
    <row r="136" spans="1:3" x14ac:dyDescent="0.3">
      <c r="A136" s="37">
        <f t="shared" si="2"/>
        <v>1340</v>
      </c>
      <c r="B136" s="20">
        <v>44.6</v>
      </c>
      <c r="C136" s="20">
        <f>B136-$I$5</f>
        <v>20.610793831180938</v>
      </c>
    </row>
    <row r="137" spans="1:3" x14ac:dyDescent="0.3">
      <c r="A137" s="37">
        <f t="shared" si="2"/>
        <v>1350</v>
      </c>
      <c r="B137" s="20">
        <v>44.4</v>
      </c>
      <c r="C137" s="20">
        <f>B137-$I$5</f>
        <v>20.410793831180936</v>
      </c>
    </row>
    <row r="138" spans="1:3" x14ac:dyDescent="0.3">
      <c r="A138" s="37">
        <f t="shared" si="2"/>
        <v>1360</v>
      </c>
      <c r="B138" s="20">
        <v>44.1</v>
      </c>
      <c r="C138" s="20">
        <f>B138-$I$5</f>
        <v>20.110793831180938</v>
      </c>
    </row>
    <row r="139" spans="1:3" x14ac:dyDescent="0.3">
      <c r="A139" s="37">
        <f t="shared" si="2"/>
        <v>1370</v>
      </c>
      <c r="B139" s="20">
        <v>43.9</v>
      </c>
      <c r="C139" s="20">
        <f>B139-$I$5</f>
        <v>19.910793831180936</v>
      </c>
    </row>
    <row r="140" spans="1:3" x14ac:dyDescent="0.3">
      <c r="A140" s="37">
        <f t="shared" si="2"/>
        <v>1380</v>
      </c>
      <c r="B140" s="20">
        <v>43.7</v>
      </c>
      <c r="C140" s="20">
        <f>B140-$I$5</f>
        <v>19.71079383118094</v>
      </c>
    </row>
    <row r="141" spans="1:3" x14ac:dyDescent="0.3">
      <c r="A141" s="37">
        <f t="shared" si="2"/>
        <v>1390</v>
      </c>
      <c r="B141" s="20">
        <v>43.5</v>
      </c>
      <c r="C141" s="20">
        <f>B141-$I$5</f>
        <v>19.510793831180937</v>
      </c>
    </row>
    <row r="142" spans="1:3" x14ac:dyDescent="0.3">
      <c r="A142" s="37">
        <f t="shared" si="2"/>
        <v>1400</v>
      </c>
      <c r="B142" s="20">
        <v>43.3</v>
      </c>
      <c r="C142" s="20">
        <f>B142-$I$5</f>
        <v>19.310793831180934</v>
      </c>
    </row>
    <row r="143" spans="1:3" x14ac:dyDescent="0.3">
      <c r="A143" s="37">
        <f t="shared" si="2"/>
        <v>1410</v>
      </c>
      <c r="B143" s="20">
        <v>43.1</v>
      </c>
      <c r="C143" s="20">
        <f>B143-$I$5</f>
        <v>19.110793831180938</v>
      </c>
    </row>
    <row r="144" spans="1:3" x14ac:dyDescent="0.3">
      <c r="A144" s="37">
        <f t="shared" si="2"/>
        <v>1420</v>
      </c>
      <c r="B144" s="20">
        <v>42.9</v>
      </c>
      <c r="C144" s="20">
        <f>B144-$I$5</f>
        <v>18.910793831180936</v>
      </c>
    </row>
    <row r="145" spans="1:3" x14ac:dyDescent="0.3">
      <c r="A145" s="37">
        <f t="shared" si="2"/>
        <v>1430</v>
      </c>
      <c r="B145" s="20">
        <v>42.8</v>
      </c>
      <c r="C145" s="20">
        <f>B145-$I$5</f>
        <v>18.810793831180934</v>
      </c>
    </row>
    <row r="146" spans="1:3" x14ac:dyDescent="0.3">
      <c r="A146" s="37">
        <f t="shared" si="2"/>
        <v>1440</v>
      </c>
      <c r="B146" s="20">
        <v>42.6</v>
      </c>
      <c r="C146" s="20">
        <f>B146-$I$5</f>
        <v>18.610793831180938</v>
      </c>
    </row>
    <row r="147" spans="1:3" x14ac:dyDescent="0.3">
      <c r="A147" s="37">
        <f t="shared" si="2"/>
        <v>1450</v>
      </c>
      <c r="B147" s="20">
        <v>42.4</v>
      </c>
      <c r="C147" s="20">
        <f>B147-$I$5</f>
        <v>18.410793831180936</v>
      </c>
    </row>
    <row r="148" spans="1:3" x14ac:dyDescent="0.3">
      <c r="A148" s="37">
        <f t="shared" si="2"/>
        <v>1460</v>
      </c>
      <c r="B148" s="20">
        <v>42.2</v>
      </c>
      <c r="C148" s="20">
        <f>B148-$I$5</f>
        <v>18.21079383118094</v>
      </c>
    </row>
    <row r="149" spans="1:3" x14ac:dyDescent="0.3">
      <c r="A149" s="37">
        <f t="shared" si="2"/>
        <v>1470</v>
      </c>
      <c r="B149" s="20">
        <v>42.1</v>
      </c>
      <c r="C149" s="20">
        <f>B149-$I$5</f>
        <v>18.110793831180938</v>
      </c>
    </row>
    <row r="150" spans="1:3" x14ac:dyDescent="0.3">
      <c r="A150" s="37">
        <f t="shared" si="2"/>
        <v>1480</v>
      </c>
      <c r="B150" s="20">
        <v>42</v>
      </c>
      <c r="C150" s="20">
        <f>B150-$I$5</f>
        <v>18.010793831180937</v>
      </c>
    </row>
    <row r="151" spans="1:3" x14ac:dyDescent="0.3">
      <c r="A151" s="37">
        <f t="shared" si="2"/>
        <v>1490</v>
      </c>
      <c r="B151" s="20">
        <v>41.8</v>
      </c>
      <c r="C151" s="20">
        <f>B151-$I$5</f>
        <v>17.810793831180934</v>
      </c>
    </row>
    <row r="152" spans="1:3" x14ac:dyDescent="0.3">
      <c r="A152" s="37">
        <f t="shared" si="2"/>
        <v>1500</v>
      </c>
      <c r="B152" s="20">
        <v>41.6</v>
      </c>
      <c r="C152" s="20">
        <f>B152-$I$5</f>
        <v>17.610793831180938</v>
      </c>
    </row>
    <row r="153" spans="1:3" x14ac:dyDescent="0.3">
      <c r="A153" s="37">
        <f t="shared" si="2"/>
        <v>1510</v>
      </c>
      <c r="B153" s="20">
        <v>41.5</v>
      </c>
      <c r="C153" s="20">
        <f>B153-$I$5</f>
        <v>17.510793831180937</v>
      </c>
    </row>
    <row r="154" spans="1:3" x14ac:dyDescent="0.3">
      <c r="A154" s="37">
        <f t="shared" si="2"/>
        <v>1520</v>
      </c>
      <c r="B154" s="20">
        <v>41.3</v>
      </c>
      <c r="C154" s="20">
        <f>B154-$I$5</f>
        <v>17.310793831180934</v>
      </c>
    </row>
    <row r="155" spans="1:3" x14ac:dyDescent="0.3">
      <c r="A155" s="37">
        <f t="shared" si="2"/>
        <v>1530</v>
      </c>
      <c r="B155" s="20">
        <v>41.2</v>
      </c>
      <c r="C155" s="20">
        <f>B155-$I$5</f>
        <v>17.21079383118094</v>
      </c>
    </row>
    <row r="156" spans="1:3" x14ac:dyDescent="0.3">
      <c r="A156" s="37">
        <f t="shared" si="2"/>
        <v>1540</v>
      </c>
      <c r="B156" s="20">
        <v>41</v>
      </c>
      <c r="C156" s="20">
        <f>B156-$I$5</f>
        <v>17.010793831180937</v>
      </c>
    </row>
    <row r="157" spans="1:3" x14ac:dyDescent="0.3">
      <c r="A157" s="37">
        <f t="shared" si="2"/>
        <v>1550</v>
      </c>
      <c r="B157" s="20">
        <v>40.799999999999997</v>
      </c>
      <c r="C157" s="20">
        <f>B157-$I$5</f>
        <v>16.810793831180934</v>
      </c>
    </row>
    <row r="158" spans="1:3" x14ac:dyDescent="0.3">
      <c r="A158" s="37">
        <f t="shared" si="2"/>
        <v>1560</v>
      </c>
      <c r="B158" s="20">
        <v>40.700000000000003</v>
      </c>
      <c r="C158" s="20">
        <f>B158-$I$5</f>
        <v>16.71079383118094</v>
      </c>
    </row>
    <row r="159" spans="1:3" x14ac:dyDescent="0.3">
      <c r="A159" s="37">
        <f t="shared" si="2"/>
        <v>1570</v>
      </c>
      <c r="B159" s="20">
        <v>40.5</v>
      </c>
      <c r="C159" s="20">
        <f>B159-$I$5</f>
        <v>16.510793831180937</v>
      </c>
    </row>
    <row r="160" spans="1:3" x14ac:dyDescent="0.3">
      <c r="A160" s="37">
        <f t="shared" si="2"/>
        <v>1580</v>
      </c>
      <c r="B160" s="20">
        <v>40.4</v>
      </c>
      <c r="C160" s="20">
        <f>B160-$I$5</f>
        <v>16.410793831180936</v>
      </c>
    </row>
    <row r="161" spans="1:3" x14ac:dyDescent="0.3">
      <c r="A161" s="37">
        <f t="shared" si="2"/>
        <v>1590</v>
      </c>
      <c r="B161" s="20">
        <v>40.299999999999997</v>
      </c>
      <c r="C161" s="20">
        <f>B161-$I$5</f>
        <v>16.310793831180934</v>
      </c>
    </row>
    <row r="162" spans="1:3" x14ac:dyDescent="0.3">
      <c r="A162" s="37">
        <f t="shared" si="2"/>
        <v>1600</v>
      </c>
      <c r="B162" s="20">
        <v>40.1</v>
      </c>
      <c r="C162" s="20">
        <f>B162-$I$5</f>
        <v>16.110793831180938</v>
      </c>
    </row>
    <row r="163" spans="1:3" x14ac:dyDescent="0.3">
      <c r="A163" s="37">
        <f t="shared" si="2"/>
        <v>1610</v>
      </c>
      <c r="B163" s="20">
        <v>40</v>
      </c>
      <c r="C163" s="20">
        <f>B163-$I$5</f>
        <v>16.010793831180937</v>
      </c>
    </row>
    <row r="164" spans="1:3" x14ac:dyDescent="0.3">
      <c r="A164" s="37">
        <f t="shared" si="2"/>
        <v>1620</v>
      </c>
      <c r="B164" s="20">
        <v>39.799999999999997</v>
      </c>
      <c r="C164" s="20">
        <f>B164-$I$5</f>
        <v>15.810793831180934</v>
      </c>
    </row>
    <row r="165" spans="1:3" x14ac:dyDescent="0.3">
      <c r="A165" s="37">
        <f t="shared" si="2"/>
        <v>1630</v>
      </c>
      <c r="B165" s="20">
        <v>39.700000000000003</v>
      </c>
      <c r="C165" s="20">
        <f>B165-$I$5</f>
        <v>15.71079383118094</v>
      </c>
    </row>
    <row r="166" spans="1:3" x14ac:dyDescent="0.3">
      <c r="A166" s="37">
        <f t="shared" si="2"/>
        <v>1640</v>
      </c>
      <c r="B166" s="20">
        <v>39.5</v>
      </c>
      <c r="C166" s="20">
        <f>B166-$I$5</f>
        <v>15.510793831180937</v>
      </c>
    </row>
    <row r="167" spans="1:3" x14ac:dyDescent="0.3">
      <c r="A167" s="37">
        <f t="shared" si="2"/>
        <v>1650</v>
      </c>
      <c r="B167" s="20">
        <v>39.4</v>
      </c>
      <c r="C167" s="20">
        <f>B167-$I$5</f>
        <v>15.410793831180936</v>
      </c>
    </row>
    <row r="168" spans="1:3" x14ac:dyDescent="0.3">
      <c r="A168" s="37">
        <f t="shared" si="2"/>
        <v>1660</v>
      </c>
      <c r="B168" s="20">
        <v>39.200000000000003</v>
      </c>
      <c r="C168" s="20">
        <f>B168-$I$5</f>
        <v>15.21079383118094</v>
      </c>
    </row>
    <row r="169" spans="1:3" x14ac:dyDescent="0.3">
      <c r="A169" s="37">
        <f t="shared" si="2"/>
        <v>1670</v>
      </c>
      <c r="B169" s="20">
        <v>39.1</v>
      </c>
      <c r="C169" s="20">
        <f>B169-$I$5</f>
        <v>15.110793831180938</v>
      </c>
    </row>
    <row r="170" spans="1:3" x14ac:dyDescent="0.3">
      <c r="A170" s="37">
        <f t="shared" si="2"/>
        <v>1680</v>
      </c>
      <c r="B170" s="20">
        <v>39</v>
      </c>
      <c r="C170" s="20">
        <f>B170-$I$5</f>
        <v>15.010793831180937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77E-8D14-4E1A-BA13-6E4FFF7A930B}">
  <dimension ref="A1:Q567"/>
  <sheetViews>
    <sheetView tabSelected="1" topLeftCell="A509" zoomScale="42" zoomScaleNormal="70" workbookViewId="0">
      <selection activeCell="A441" sqref="A441:G567"/>
    </sheetView>
  </sheetViews>
  <sheetFormatPr defaultRowHeight="14.4" x14ac:dyDescent="0.3"/>
  <cols>
    <col min="1" max="1" width="11.21875" customWidth="1"/>
    <col min="2" max="2" width="10.21875" customWidth="1"/>
    <col min="3" max="3" width="13.88671875" customWidth="1"/>
    <col min="4" max="4" width="9.33203125" customWidth="1"/>
    <col min="5" max="5" width="15.88671875" bestFit="1" customWidth="1"/>
    <col min="6" max="6" width="11.33203125" bestFit="1" customWidth="1"/>
    <col min="7" max="7" width="15" bestFit="1" customWidth="1"/>
    <col min="8" max="8" width="11.21875" bestFit="1" customWidth="1"/>
    <col min="9" max="9" width="11.33203125" bestFit="1" customWidth="1"/>
    <col min="10" max="10" width="9" bestFit="1" customWidth="1"/>
    <col min="11" max="11" width="11.21875" bestFit="1" customWidth="1"/>
    <col min="12" max="12" width="14.109375" bestFit="1" customWidth="1"/>
    <col min="13" max="13" width="16.88671875" bestFit="1" customWidth="1"/>
    <col min="14" max="14" width="13.77734375" bestFit="1" customWidth="1"/>
    <col min="15" max="15" width="15.6640625" bestFit="1" customWidth="1"/>
    <col min="20" max="20" width="16.77734375" bestFit="1" customWidth="1"/>
    <col min="21" max="21" width="9.33203125" bestFit="1" customWidth="1"/>
  </cols>
  <sheetData>
    <row r="1" spans="1:10" ht="16.2" thickBot="1" x14ac:dyDescent="0.4">
      <c r="A1" s="11" t="s">
        <v>5</v>
      </c>
      <c r="B1" s="11" t="s">
        <v>0</v>
      </c>
      <c r="C1" s="11" t="s">
        <v>19</v>
      </c>
      <c r="D1" s="12" t="s">
        <v>1</v>
      </c>
      <c r="E1" s="24" t="s">
        <v>27</v>
      </c>
    </row>
    <row r="2" spans="1:10" x14ac:dyDescent="0.3">
      <c r="A2" s="9">
        <v>0</v>
      </c>
      <c r="B2" s="10">
        <f>A2*60</f>
        <v>0</v>
      </c>
      <c r="C2" s="27">
        <v>26.41660881</v>
      </c>
      <c r="D2" s="9">
        <v>23.645410538</v>
      </c>
      <c r="E2" s="25">
        <f>C2-D2</f>
        <v>2.7711982719999995</v>
      </c>
    </row>
    <row r="3" spans="1:10" x14ac:dyDescent="0.3">
      <c r="A3" s="5">
        <v>0.166666657</v>
      </c>
      <c r="B3" s="6">
        <f t="shared" ref="B3:B66" si="0">A3*60</f>
        <v>9.99999942</v>
      </c>
      <c r="C3" s="28">
        <v>28.166837692000001</v>
      </c>
      <c r="D3" s="5">
        <v>23.718338013</v>
      </c>
      <c r="E3" s="25">
        <f t="shared" ref="E3:E66" si="1">C3-D3</f>
        <v>4.4484996790000011</v>
      </c>
    </row>
    <row r="4" spans="1:10" x14ac:dyDescent="0.3">
      <c r="A4" s="5">
        <v>0.33333331300000002</v>
      </c>
      <c r="B4" s="6">
        <f t="shared" si="0"/>
        <v>19.999998780000002</v>
      </c>
      <c r="C4" s="28">
        <v>29.114879607999999</v>
      </c>
      <c r="D4" s="5">
        <v>23.718338013</v>
      </c>
      <c r="E4" s="25">
        <f t="shared" si="1"/>
        <v>5.3965415949999986</v>
      </c>
    </row>
    <row r="5" spans="1:10" x14ac:dyDescent="0.3">
      <c r="A5" s="5">
        <v>0.49999997000000002</v>
      </c>
      <c r="B5" s="6">
        <f t="shared" si="0"/>
        <v>29.9999982</v>
      </c>
      <c r="C5" s="28">
        <v>29.989994049</v>
      </c>
      <c r="D5" s="5">
        <v>23.718338013</v>
      </c>
      <c r="E5" s="25">
        <f t="shared" si="1"/>
        <v>6.2716560359999995</v>
      </c>
    </row>
    <row r="6" spans="1:10" x14ac:dyDescent="0.3">
      <c r="A6" s="5">
        <v>0.66666662700000001</v>
      </c>
      <c r="B6" s="6">
        <f t="shared" si="0"/>
        <v>39.999997620000002</v>
      </c>
      <c r="C6" s="28">
        <v>30.719257355</v>
      </c>
      <c r="D6" s="5">
        <v>23.645410538</v>
      </c>
      <c r="E6" s="25">
        <f t="shared" si="1"/>
        <v>7.0738468169999997</v>
      </c>
      <c r="J6" s="7">
        <f>AVERAGE(D2:D567)</f>
        <v>24.047922592713821</v>
      </c>
    </row>
    <row r="7" spans="1:10" x14ac:dyDescent="0.3">
      <c r="A7" s="5">
        <v>0.83333331300000002</v>
      </c>
      <c r="B7" s="6">
        <f t="shared" si="0"/>
        <v>49.999998779999999</v>
      </c>
      <c r="C7" s="28">
        <v>31.740224838</v>
      </c>
      <c r="D7" s="5">
        <v>23.645410538</v>
      </c>
      <c r="E7" s="25">
        <f t="shared" si="1"/>
        <v>8.0948142999999995</v>
      </c>
    </row>
    <row r="8" spans="1:10" x14ac:dyDescent="0.3">
      <c r="A8" s="5">
        <v>0.99999994000000003</v>
      </c>
      <c r="B8" s="6">
        <f t="shared" si="0"/>
        <v>59.999996400000001</v>
      </c>
      <c r="C8" s="28">
        <v>31.521446227999999</v>
      </c>
      <c r="D8" s="5">
        <v>23.718338013</v>
      </c>
      <c r="E8" s="25">
        <f t="shared" si="1"/>
        <v>7.8031082149999982</v>
      </c>
    </row>
    <row r="9" spans="1:10" x14ac:dyDescent="0.3">
      <c r="A9" s="5">
        <v>1.1666666269999999</v>
      </c>
      <c r="B9" s="6">
        <f t="shared" si="0"/>
        <v>69.999997619999988</v>
      </c>
      <c r="C9" s="28">
        <v>31.813150405999998</v>
      </c>
      <c r="D9" s="5">
        <v>23.791263579999999</v>
      </c>
      <c r="E9" s="25">
        <f t="shared" si="1"/>
        <v>8.0218868259999994</v>
      </c>
    </row>
    <row r="10" spans="1:10" x14ac:dyDescent="0.3">
      <c r="A10" s="5">
        <v>1.333333254</v>
      </c>
      <c r="B10" s="6">
        <f t="shared" si="0"/>
        <v>79.999995240000004</v>
      </c>
      <c r="C10" s="28">
        <v>32.469486236999998</v>
      </c>
      <c r="D10" s="5">
        <v>23.645410538</v>
      </c>
      <c r="E10" s="25">
        <f t="shared" si="1"/>
        <v>8.824075698999998</v>
      </c>
    </row>
    <row r="11" spans="1:10" x14ac:dyDescent="0.3">
      <c r="A11" s="5">
        <v>1.5</v>
      </c>
      <c r="B11" s="6">
        <f t="shared" si="0"/>
        <v>90</v>
      </c>
      <c r="C11" s="28">
        <v>32.688266753999997</v>
      </c>
      <c r="D11" s="5">
        <v>23.645410538</v>
      </c>
      <c r="E11" s="25">
        <f t="shared" si="1"/>
        <v>9.042856215999997</v>
      </c>
    </row>
    <row r="12" spans="1:10" x14ac:dyDescent="0.3">
      <c r="A12" s="5">
        <v>1.6666666269999999</v>
      </c>
      <c r="B12" s="6">
        <f t="shared" si="0"/>
        <v>99.999997619999988</v>
      </c>
      <c r="C12" s="28">
        <v>31.740224838</v>
      </c>
      <c r="D12" s="5">
        <v>24.958084106000001</v>
      </c>
      <c r="E12" s="25">
        <f t="shared" si="1"/>
        <v>6.7821407319999985</v>
      </c>
    </row>
    <row r="13" spans="1:10" x14ac:dyDescent="0.3">
      <c r="A13" s="5">
        <v>1.833333254</v>
      </c>
      <c r="B13" s="6">
        <f t="shared" si="0"/>
        <v>109.99999524</v>
      </c>
      <c r="C13" s="28">
        <v>33.344600677000003</v>
      </c>
      <c r="D13" s="5">
        <v>23.645410538</v>
      </c>
      <c r="E13" s="25">
        <f t="shared" si="1"/>
        <v>9.6991901390000024</v>
      </c>
    </row>
    <row r="14" spans="1:10" x14ac:dyDescent="0.3">
      <c r="A14" s="5">
        <v>1.9999998809999999</v>
      </c>
      <c r="B14" s="6">
        <f t="shared" si="0"/>
        <v>119.99999285999999</v>
      </c>
      <c r="C14" s="28">
        <v>32.542411803999997</v>
      </c>
      <c r="D14" s="5">
        <v>23.791263579999999</v>
      </c>
      <c r="E14" s="25">
        <f t="shared" si="1"/>
        <v>8.7511482239999978</v>
      </c>
    </row>
    <row r="15" spans="1:10" x14ac:dyDescent="0.3">
      <c r="A15" s="5">
        <v>2.166666508</v>
      </c>
      <c r="B15" s="6">
        <f t="shared" si="0"/>
        <v>129.99999048000001</v>
      </c>
      <c r="C15" s="28">
        <v>33.855087279999999</v>
      </c>
      <c r="D15" s="5">
        <v>23.791263579999999</v>
      </c>
      <c r="E15" s="25">
        <f t="shared" si="1"/>
        <v>10.0638237</v>
      </c>
    </row>
    <row r="16" spans="1:10" x14ac:dyDescent="0.3">
      <c r="A16" s="5">
        <v>2.3333332539999998</v>
      </c>
      <c r="B16" s="6">
        <f t="shared" si="0"/>
        <v>139.99999523999998</v>
      </c>
      <c r="C16" s="28">
        <v>34.000938415999997</v>
      </c>
      <c r="D16" s="5">
        <v>23.791263579999999</v>
      </c>
      <c r="E16" s="25">
        <f t="shared" si="1"/>
        <v>10.209674835999998</v>
      </c>
    </row>
    <row r="17" spans="1:5" x14ac:dyDescent="0.3">
      <c r="A17" s="5">
        <v>2.4999997619999998</v>
      </c>
      <c r="B17" s="6">
        <f t="shared" si="0"/>
        <v>149.99998571999998</v>
      </c>
      <c r="C17" s="28">
        <v>34.657276154000002</v>
      </c>
      <c r="D17" s="5">
        <v>23.718338013</v>
      </c>
      <c r="E17" s="25">
        <f t="shared" si="1"/>
        <v>10.938938141000001</v>
      </c>
    </row>
    <row r="18" spans="1:5" x14ac:dyDescent="0.3">
      <c r="A18" s="5">
        <v>2.666666508</v>
      </c>
      <c r="B18" s="6">
        <f t="shared" si="0"/>
        <v>159.99999048000001</v>
      </c>
      <c r="C18" s="28">
        <v>34.584346771</v>
      </c>
      <c r="D18" s="5">
        <v>24.010042191</v>
      </c>
      <c r="E18" s="25">
        <f t="shared" si="1"/>
        <v>10.57430458</v>
      </c>
    </row>
    <row r="19" spans="1:5" x14ac:dyDescent="0.3">
      <c r="A19" s="5">
        <v>2.8333332539999998</v>
      </c>
      <c r="B19" s="6">
        <f t="shared" si="0"/>
        <v>169.99999523999998</v>
      </c>
      <c r="C19" s="28">
        <v>34.584346771</v>
      </c>
      <c r="D19" s="5">
        <v>23.791263579999999</v>
      </c>
      <c r="E19" s="25">
        <f t="shared" si="1"/>
        <v>10.793083191000001</v>
      </c>
    </row>
    <row r="20" spans="1:5" x14ac:dyDescent="0.3">
      <c r="A20" s="5">
        <v>3</v>
      </c>
      <c r="B20" s="6">
        <f t="shared" si="0"/>
        <v>180</v>
      </c>
      <c r="C20" s="28">
        <v>34.948978424000003</v>
      </c>
      <c r="D20" s="5">
        <v>23.791263579999999</v>
      </c>
      <c r="E20" s="25">
        <f t="shared" si="1"/>
        <v>11.157714844000004</v>
      </c>
    </row>
    <row r="21" spans="1:5" x14ac:dyDescent="0.3">
      <c r="A21" s="5">
        <v>3.166666508</v>
      </c>
      <c r="B21" s="6">
        <f t="shared" si="0"/>
        <v>189.99999048000001</v>
      </c>
      <c r="C21" s="28">
        <v>35.386535645000002</v>
      </c>
      <c r="D21" s="5">
        <v>23.937116623000001</v>
      </c>
      <c r="E21" s="25">
        <f t="shared" si="1"/>
        <v>11.449419022000001</v>
      </c>
    </row>
    <row r="22" spans="1:5" x14ac:dyDescent="0.3">
      <c r="A22" s="5">
        <v>3.3333332539999998</v>
      </c>
      <c r="B22" s="6">
        <f t="shared" si="0"/>
        <v>199.99999523999998</v>
      </c>
      <c r="C22" s="28">
        <v>35.678241730000003</v>
      </c>
      <c r="D22" s="5">
        <v>23.791263579999999</v>
      </c>
      <c r="E22" s="25">
        <f t="shared" si="1"/>
        <v>11.886978150000004</v>
      </c>
    </row>
    <row r="23" spans="1:5" x14ac:dyDescent="0.3">
      <c r="A23" s="5">
        <v>3.5</v>
      </c>
      <c r="B23" s="6">
        <f t="shared" si="0"/>
        <v>210</v>
      </c>
      <c r="C23" s="28">
        <v>36.042873383</v>
      </c>
      <c r="D23" s="5">
        <v>23.791263579999999</v>
      </c>
      <c r="E23" s="25">
        <f t="shared" si="1"/>
        <v>12.251609803000001</v>
      </c>
    </row>
    <row r="24" spans="1:5" x14ac:dyDescent="0.3">
      <c r="A24" s="5">
        <v>3.666666508</v>
      </c>
      <c r="B24" s="6">
        <f t="shared" si="0"/>
        <v>219.99999048000001</v>
      </c>
      <c r="C24" s="28">
        <v>36.261650084999999</v>
      </c>
      <c r="D24" s="5">
        <v>23.791263579999999</v>
      </c>
      <c r="E24" s="25">
        <f t="shared" si="1"/>
        <v>12.470386505</v>
      </c>
    </row>
    <row r="25" spans="1:5" x14ac:dyDescent="0.3">
      <c r="A25" s="5">
        <v>3.8333332539999998</v>
      </c>
      <c r="B25" s="6">
        <f t="shared" si="0"/>
        <v>229.99999523999998</v>
      </c>
      <c r="C25" s="28">
        <v>36.845062255999999</v>
      </c>
      <c r="D25" s="5">
        <v>23.864189148000001</v>
      </c>
      <c r="E25" s="25">
        <f t="shared" si="1"/>
        <v>12.980873107999997</v>
      </c>
    </row>
    <row r="26" spans="1:5" x14ac:dyDescent="0.3">
      <c r="A26" s="5">
        <v>3.9999997619999998</v>
      </c>
      <c r="B26" s="6">
        <f t="shared" si="0"/>
        <v>239.99998571999998</v>
      </c>
      <c r="C26" s="28">
        <v>37.501396178999997</v>
      </c>
      <c r="D26" s="5">
        <v>23.864189148000001</v>
      </c>
      <c r="E26" s="25">
        <f t="shared" si="1"/>
        <v>13.637207030999996</v>
      </c>
    </row>
    <row r="27" spans="1:5" x14ac:dyDescent="0.3">
      <c r="A27" s="5">
        <v>4.1666665079999996</v>
      </c>
      <c r="B27" s="6">
        <f t="shared" si="0"/>
        <v>249.99999047999998</v>
      </c>
      <c r="C27" s="28">
        <v>37.647251128999997</v>
      </c>
      <c r="D27" s="5">
        <v>23.791263579999999</v>
      </c>
      <c r="E27" s="25">
        <f t="shared" si="1"/>
        <v>13.855987548999998</v>
      </c>
    </row>
    <row r="28" spans="1:5" x14ac:dyDescent="0.3">
      <c r="A28" s="5">
        <v>4.333333015</v>
      </c>
      <c r="B28" s="6">
        <f t="shared" si="0"/>
        <v>259.99998090000003</v>
      </c>
      <c r="C28" s="28">
        <v>38.084808350000003</v>
      </c>
      <c r="D28" s="5">
        <v>23.645410538</v>
      </c>
      <c r="E28" s="25">
        <f t="shared" si="1"/>
        <v>14.439397812000003</v>
      </c>
    </row>
    <row r="29" spans="1:5" x14ac:dyDescent="0.3">
      <c r="A29" s="5">
        <v>4.4999995229999996</v>
      </c>
      <c r="B29" s="6">
        <f t="shared" si="0"/>
        <v>269.99997137999998</v>
      </c>
      <c r="C29" s="28">
        <v>38.741146088000001</v>
      </c>
      <c r="D29" s="5">
        <v>23.791263579999999</v>
      </c>
      <c r="E29" s="25">
        <f t="shared" si="1"/>
        <v>14.949882508000002</v>
      </c>
    </row>
    <row r="30" spans="1:5" x14ac:dyDescent="0.3">
      <c r="A30" s="5">
        <v>4.6666665079999996</v>
      </c>
      <c r="B30" s="6">
        <f t="shared" si="0"/>
        <v>279.99999047999995</v>
      </c>
      <c r="C30" s="28">
        <v>39.251628875999998</v>
      </c>
      <c r="D30" s="5">
        <v>23.791263579999999</v>
      </c>
      <c r="E30" s="25">
        <f t="shared" si="1"/>
        <v>15.460365295999999</v>
      </c>
    </row>
    <row r="31" spans="1:5" x14ac:dyDescent="0.3">
      <c r="A31" s="5">
        <v>4.833333015</v>
      </c>
      <c r="B31" s="6">
        <f t="shared" si="0"/>
        <v>289.99998090000003</v>
      </c>
      <c r="C31" s="28">
        <v>39.616260529000002</v>
      </c>
      <c r="D31" s="5">
        <v>23.937116623000001</v>
      </c>
      <c r="E31" s="25">
        <f t="shared" si="1"/>
        <v>15.679143906</v>
      </c>
    </row>
    <row r="32" spans="1:5" x14ac:dyDescent="0.3">
      <c r="A32" s="5">
        <v>4.9999995229999996</v>
      </c>
      <c r="B32" s="6">
        <f t="shared" si="0"/>
        <v>299.99997137999998</v>
      </c>
      <c r="C32" s="28">
        <v>40.053817748999997</v>
      </c>
      <c r="D32" s="5">
        <v>24.520524979000001</v>
      </c>
      <c r="E32" s="25">
        <f t="shared" si="1"/>
        <v>15.533292769999996</v>
      </c>
    </row>
    <row r="33" spans="1:5" x14ac:dyDescent="0.3">
      <c r="A33" s="5">
        <v>5.1666665079999996</v>
      </c>
      <c r="B33" s="6">
        <f t="shared" si="0"/>
        <v>309.99999047999995</v>
      </c>
      <c r="C33" s="28">
        <v>40.272594452</v>
      </c>
      <c r="D33" s="5">
        <v>23.937116623000001</v>
      </c>
      <c r="E33" s="25">
        <f t="shared" si="1"/>
        <v>16.335477828999998</v>
      </c>
    </row>
    <row r="34" spans="1:5" x14ac:dyDescent="0.3">
      <c r="A34" s="5">
        <v>5.333333015</v>
      </c>
      <c r="B34" s="6">
        <f t="shared" si="0"/>
        <v>319.99998090000003</v>
      </c>
      <c r="C34" s="28">
        <v>41.074783324999999</v>
      </c>
      <c r="D34" s="5">
        <v>23.937116623000001</v>
      </c>
      <c r="E34" s="25">
        <f t="shared" si="1"/>
        <v>17.137666701999997</v>
      </c>
    </row>
    <row r="35" spans="1:5" x14ac:dyDescent="0.3">
      <c r="A35" s="5">
        <v>5.5</v>
      </c>
      <c r="B35" s="6">
        <f t="shared" si="0"/>
        <v>330</v>
      </c>
      <c r="C35" s="28">
        <v>42.095752716</v>
      </c>
      <c r="D35" s="5">
        <v>23.499557495000001</v>
      </c>
      <c r="E35" s="25">
        <f t="shared" si="1"/>
        <v>18.596195220999999</v>
      </c>
    </row>
    <row r="36" spans="1:5" x14ac:dyDescent="0.3">
      <c r="A36" s="5">
        <v>5.6666665079999996</v>
      </c>
      <c r="B36" s="6">
        <f t="shared" si="0"/>
        <v>339.99999047999995</v>
      </c>
      <c r="C36" s="28">
        <v>42.168678284000002</v>
      </c>
      <c r="D36" s="5">
        <v>23.937116623000001</v>
      </c>
      <c r="E36" s="25">
        <f t="shared" si="1"/>
        <v>18.231561661000001</v>
      </c>
    </row>
    <row r="37" spans="1:5" x14ac:dyDescent="0.3">
      <c r="A37" s="5">
        <v>5.833333015</v>
      </c>
      <c r="B37" s="6">
        <f t="shared" si="0"/>
        <v>349.99998090000003</v>
      </c>
      <c r="C37" s="28">
        <v>42.679161071999999</v>
      </c>
      <c r="D37" s="5">
        <v>23.937116623000001</v>
      </c>
      <c r="E37" s="25">
        <f t="shared" si="1"/>
        <v>18.742044448999998</v>
      </c>
    </row>
    <row r="38" spans="1:5" x14ac:dyDescent="0.3">
      <c r="A38" s="5">
        <v>6</v>
      </c>
      <c r="B38" s="6">
        <f t="shared" si="0"/>
        <v>360</v>
      </c>
      <c r="C38" s="28">
        <v>43.335498809999997</v>
      </c>
      <c r="D38" s="5">
        <v>24.010042191</v>
      </c>
      <c r="E38" s="25">
        <f t="shared" si="1"/>
        <v>19.325456618999997</v>
      </c>
    </row>
    <row r="39" spans="1:5" x14ac:dyDescent="0.3">
      <c r="A39" s="5">
        <v>6.1666665079999996</v>
      </c>
      <c r="B39" s="6">
        <f t="shared" si="0"/>
        <v>369.99999047999995</v>
      </c>
      <c r="C39" s="28">
        <v>43.554275513</v>
      </c>
      <c r="D39" s="5">
        <v>23.864189148000001</v>
      </c>
      <c r="E39" s="25">
        <f t="shared" si="1"/>
        <v>19.690086364999999</v>
      </c>
    </row>
    <row r="40" spans="1:5" x14ac:dyDescent="0.3">
      <c r="A40" s="5">
        <v>6.333333015</v>
      </c>
      <c r="B40" s="6">
        <f t="shared" si="0"/>
        <v>379.99998090000003</v>
      </c>
      <c r="C40" s="28">
        <v>44.648170471</v>
      </c>
      <c r="D40" s="5">
        <v>23.937116623000001</v>
      </c>
      <c r="E40" s="25">
        <f t="shared" si="1"/>
        <v>20.711053847999999</v>
      </c>
    </row>
    <row r="41" spans="1:5" x14ac:dyDescent="0.3">
      <c r="A41" s="5">
        <v>6.5</v>
      </c>
      <c r="B41" s="6">
        <f t="shared" si="0"/>
        <v>390</v>
      </c>
      <c r="C41" s="28">
        <v>45.377433777</v>
      </c>
      <c r="D41" s="5">
        <v>24.010042191</v>
      </c>
      <c r="E41" s="25">
        <f t="shared" si="1"/>
        <v>21.367391586</v>
      </c>
    </row>
    <row r="42" spans="1:5" x14ac:dyDescent="0.3">
      <c r="A42" s="5">
        <v>6.6666665079999996</v>
      </c>
      <c r="B42" s="6">
        <f t="shared" si="0"/>
        <v>399.99999047999995</v>
      </c>
      <c r="C42" s="28">
        <v>45.742065429999997</v>
      </c>
      <c r="D42" s="5">
        <v>24.010042191</v>
      </c>
      <c r="E42" s="25">
        <f t="shared" si="1"/>
        <v>21.732023238999997</v>
      </c>
    </row>
    <row r="43" spans="1:5" x14ac:dyDescent="0.3">
      <c r="A43" s="5">
        <v>6.833333015</v>
      </c>
      <c r="B43" s="6">
        <f t="shared" si="0"/>
        <v>409.99998090000003</v>
      </c>
      <c r="C43" s="28">
        <v>46.398399353000002</v>
      </c>
      <c r="D43" s="5">
        <v>23.937116623000001</v>
      </c>
      <c r="E43" s="25">
        <f t="shared" si="1"/>
        <v>22.461282730000001</v>
      </c>
    </row>
    <row r="44" spans="1:5" x14ac:dyDescent="0.3">
      <c r="A44" s="5">
        <v>7</v>
      </c>
      <c r="B44" s="6">
        <f t="shared" si="0"/>
        <v>420</v>
      </c>
      <c r="C44" s="28">
        <v>47.929851532000001</v>
      </c>
      <c r="D44" s="5">
        <v>24.228820801000001</v>
      </c>
      <c r="E44" s="25">
        <f t="shared" si="1"/>
        <v>23.701030730999999</v>
      </c>
    </row>
    <row r="45" spans="1:5" x14ac:dyDescent="0.3">
      <c r="A45" s="5">
        <v>7.1666665079999996</v>
      </c>
      <c r="B45" s="6">
        <f t="shared" si="0"/>
        <v>429.99999047999995</v>
      </c>
      <c r="C45" s="28">
        <v>47.565219878999997</v>
      </c>
      <c r="D45" s="5">
        <v>23.937116623000001</v>
      </c>
      <c r="E45" s="25">
        <f t="shared" si="1"/>
        <v>23.628103255999996</v>
      </c>
    </row>
    <row r="46" spans="1:5" x14ac:dyDescent="0.3">
      <c r="A46" s="5">
        <v>7.333333015</v>
      </c>
      <c r="B46" s="6">
        <f t="shared" si="0"/>
        <v>439.99998090000003</v>
      </c>
      <c r="C46" s="28">
        <v>48.294483184999997</v>
      </c>
      <c r="D46" s="5">
        <v>24.010042191</v>
      </c>
      <c r="E46" s="25">
        <f t="shared" si="1"/>
        <v>24.284440993999997</v>
      </c>
    </row>
    <row r="47" spans="1:5" x14ac:dyDescent="0.3">
      <c r="A47" s="5">
        <v>7.5</v>
      </c>
      <c r="B47" s="6">
        <f t="shared" si="0"/>
        <v>450</v>
      </c>
      <c r="C47" s="28">
        <v>49.023746490000001</v>
      </c>
      <c r="D47" s="5">
        <v>24.010042191</v>
      </c>
      <c r="E47" s="25">
        <f t="shared" si="1"/>
        <v>25.013704299</v>
      </c>
    </row>
    <row r="48" spans="1:5" x14ac:dyDescent="0.3">
      <c r="A48" s="5">
        <v>7.6666665079999996</v>
      </c>
      <c r="B48" s="6">
        <f t="shared" si="0"/>
        <v>459.99999047999995</v>
      </c>
      <c r="C48" s="28">
        <v>49.753005981000001</v>
      </c>
      <c r="D48" s="5">
        <v>24.301746368</v>
      </c>
      <c r="E48" s="25">
        <f t="shared" si="1"/>
        <v>25.451259613000001</v>
      </c>
    </row>
    <row r="49" spans="1:5" x14ac:dyDescent="0.3">
      <c r="A49" s="5">
        <v>7.833333015</v>
      </c>
      <c r="B49" s="6">
        <f t="shared" si="0"/>
        <v>469.99998090000003</v>
      </c>
      <c r="C49" s="28">
        <v>50.992752074999999</v>
      </c>
      <c r="D49" s="5">
        <v>24.739305496</v>
      </c>
      <c r="E49" s="25">
        <f t="shared" si="1"/>
        <v>26.253446578999998</v>
      </c>
    </row>
    <row r="50" spans="1:5" x14ac:dyDescent="0.3">
      <c r="A50" s="5">
        <v>7.9999995229999996</v>
      </c>
      <c r="B50" s="6">
        <f t="shared" si="0"/>
        <v>479.99997137999998</v>
      </c>
      <c r="C50" s="28">
        <v>51.357383728000002</v>
      </c>
      <c r="D50" s="5">
        <v>24.885156631000001</v>
      </c>
      <c r="E50" s="25">
        <f t="shared" si="1"/>
        <v>26.472227097000001</v>
      </c>
    </row>
    <row r="51" spans="1:5" x14ac:dyDescent="0.3">
      <c r="A51" s="5">
        <v>8.1666660310000001</v>
      </c>
      <c r="B51" s="6">
        <f t="shared" si="0"/>
        <v>489.99996185999998</v>
      </c>
      <c r="C51" s="28">
        <v>52.378353119000003</v>
      </c>
      <c r="D51" s="5">
        <v>23.718338013</v>
      </c>
      <c r="E51" s="25">
        <f t="shared" si="1"/>
        <v>28.660015106000003</v>
      </c>
    </row>
    <row r="52" spans="1:5" x14ac:dyDescent="0.3">
      <c r="A52" s="5">
        <v>8.3333330149999991</v>
      </c>
      <c r="B52" s="6">
        <f t="shared" si="0"/>
        <v>499.99998089999997</v>
      </c>
      <c r="C52" s="28">
        <v>52.815910338999998</v>
      </c>
      <c r="D52" s="5">
        <v>24.447599410999999</v>
      </c>
      <c r="E52" s="25">
        <f t="shared" si="1"/>
        <v>28.368310928</v>
      </c>
    </row>
    <row r="53" spans="1:5" x14ac:dyDescent="0.3">
      <c r="A53" s="5">
        <v>8.4999990459999992</v>
      </c>
      <c r="B53" s="6">
        <f t="shared" si="0"/>
        <v>509.99994275999995</v>
      </c>
      <c r="C53" s="28">
        <v>54.347362517999997</v>
      </c>
      <c r="D53" s="5">
        <v>24.010042191</v>
      </c>
      <c r="E53" s="25">
        <f t="shared" si="1"/>
        <v>30.337320326999997</v>
      </c>
    </row>
    <row r="54" spans="1:5" x14ac:dyDescent="0.3">
      <c r="A54" s="5">
        <v>8.6666660310000001</v>
      </c>
      <c r="B54" s="6">
        <f t="shared" si="0"/>
        <v>519.99996185999998</v>
      </c>
      <c r="C54" s="28">
        <v>54.274433135999999</v>
      </c>
      <c r="D54" s="5">
        <v>24.010042191</v>
      </c>
      <c r="E54" s="25">
        <f t="shared" si="1"/>
        <v>30.264390944999999</v>
      </c>
    </row>
    <row r="55" spans="1:5" x14ac:dyDescent="0.3">
      <c r="A55" s="5">
        <v>8.8333330149999991</v>
      </c>
      <c r="B55" s="6">
        <f t="shared" si="0"/>
        <v>529.99998089999997</v>
      </c>
      <c r="C55" s="28">
        <v>54.930770873999997</v>
      </c>
      <c r="D55" s="5">
        <v>23.937116623000001</v>
      </c>
      <c r="E55" s="25">
        <f t="shared" si="1"/>
        <v>30.993654250999995</v>
      </c>
    </row>
    <row r="56" spans="1:5" x14ac:dyDescent="0.3">
      <c r="A56" s="5">
        <v>8.9999990459999992</v>
      </c>
      <c r="B56" s="6">
        <f t="shared" si="0"/>
        <v>539.99994275999995</v>
      </c>
      <c r="C56" s="28">
        <v>55.587108612000002</v>
      </c>
      <c r="D56" s="5">
        <v>24.010042191</v>
      </c>
      <c r="E56" s="25">
        <f t="shared" si="1"/>
        <v>31.577066421000001</v>
      </c>
    </row>
    <row r="57" spans="1:5" x14ac:dyDescent="0.3">
      <c r="A57" s="5">
        <v>9.1666660310000001</v>
      </c>
      <c r="B57" s="6">
        <f t="shared" si="0"/>
        <v>549.99996185999998</v>
      </c>
      <c r="C57" s="28">
        <v>56.170516968000001</v>
      </c>
      <c r="D57" s="5">
        <v>23.937116623000001</v>
      </c>
      <c r="E57" s="25">
        <f t="shared" si="1"/>
        <v>32.233400345</v>
      </c>
    </row>
    <row r="58" spans="1:5" x14ac:dyDescent="0.3">
      <c r="A58" s="5">
        <v>9.3333330149999991</v>
      </c>
      <c r="B58" s="6">
        <f t="shared" si="0"/>
        <v>559.99998089999997</v>
      </c>
      <c r="C58" s="28">
        <v>57.191486359000002</v>
      </c>
      <c r="D58" s="5">
        <v>24.374673843</v>
      </c>
      <c r="E58" s="25">
        <f t="shared" si="1"/>
        <v>32.816812515999999</v>
      </c>
    </row>
    <row r="59" spans="1:5" x14ac:dyDescent="0.3">
      <c r="A59" s="5">
        <v>9.4999990459999992</v>
      </c>
      <c r="B59" s="6">
        <f t="shared" si="0"/>
        <v>569.99994275999995</v>
      </c>
      <c r="C59" s="28">
        <v>57.993675232000001</v>
      </c>
      <c r="D59" s="5">
        <v>24.082967757999999</v>
      </c>
      <c r="E59" s="25">
        <f t="shared" si="1"/>
        <v>33.910707474000006</v>
      </c>
    </row>
    <row r="60" spans="1:5" x14ac:dyDescent="0.3">
      <c r="A60" s="5">
        <v>9.6666660310000001</v>
      </c>
      <c r="B60" s="6">
        <f t="shared" si="0"/>
        <v>579.99996185999998</v>
      </c>
      <c r="C60" s="28">
        <v>58.795864105</v>
      </c>
      <c r="D60" s="5">
        <v>24.082967757999999</v>
      </c>
      <c r="E60" s="25">
        <f t="shared" si="1"/>
        <v>34.712896346999997</v>
      </c>
    </row>
    <row r="61" spans="1:5" x14ac:dyDescent="0.3">
      <c r="A61" s="5">
        <v>9.8333330149999991</v>
      </c>
      <c r="B61" s="6">
        <f t="shared" si="0"/>
        <v>589.99998089999997</v>
      </c>
      <c r="C61" s="28">
        <v>59.816829681000002</v>
      </c>
      <c r="D61" s="5">
        <v>23.864189148000001</v>
      </c>
      <c r="E61" s="25">
        <f t="shared" si="1"/>
        <v>35.952640533</v>
      </c>
    </row>
    <row r="62" spans="1:5" x14ac:dyDescent="0.3">
      <c r="A62" s="5">
        <v>9.9999990459999992</v>
      </c>
      <c r="B62" s="6">
        <f t="shared" si="0"/>
        <v>599.99994275999995</v>
      </c>
      <c r="C62" s="28">
        <v>60.910724639999998</v>
      </c>
      <c r="D62" s="5">
        <v>24.228820801000001</v>
      </c>
      <c r="E62" s="25">
        <f t="shared" si="1"/>
        <v>36.681903839</v>
      </c>
    </row>
    <row r="63" spans="1:5" x14ac:dyDescent="0.3">
      <c r="A63" s="5">
        <v>10.166666031</v>
      </c>
      <c r="B63" s="6">
        <f t="shared" si="0"/>
        <v>609.99996185999998</v>
      </c>
      <c r="C63" s="28">
        <v>60.910724639999998</v>
      </c>
      <c r="D63" s="5">
        <v>24.010042191</v>
      </c>
      <c r="E63" s="25">
        <f t="shared" si="1"/>
        <v>36.900682449000001</v>
      </c>
    </row>
    <row r="64" spans="1:5" x14ac:dyDescent="0.3">
      <c r="A64" s="5">
        <v>10.333333014999999</v>
      </c>
      <c r="B64" s="6">
        <f t="shared" si="0"/>
        <v>619.99998089999997</v>
      </c>
      <c r="C64" s="28">
        <v>61.858764647999998</v>
      </c>
      <c r="D64" s="5">
        <v>24.010042191</v>
      </c>
      <c r="E64" s="25">
        <f t="shared" si="1"/>
        <v>37.848722456999994</v>
      </c>
    </row>
    <row r="65" spans="1:5" x14ac:dyDescent="0.3">
      <c r="A65" s="5">
        <v>10.5</v>
      </c>
      <c r="B65" s="6">
        <f t="shared" si="0"/>
        <v>630</v>
      </c>
      <c r="C65" s="28">
        <v>62.588027953999998</v>
      </c>
      <c r="D65" s="5">
        <v>23.791263579999999</v>
      </c>
      <c r="E65" s="25">
        <f t="shared" si="1"/>
        <v>38.796764373999999</v>
      </c>
    </row>
    <row r="66" spans="1:5" x14ac:dyDescent="0.3">
      <c r="A66" s="5">
        <v>10.666666031</v>
      </c>
      <c r="B66" s="6">
        <f t="shared" si="0"/>
        <v>639.99996185999998</v>
      </c>
      <c r="C66" s="28">
        <v>63.244361877000003</v>
      </c>
      <c r="D66" s="5">
        <v>24.082967757999999</v>
      </c>
      <c r="E66" s="25">
        <f t="shared" si="1"/>
        <v>39.161394119000008</v>
      </c>
    </row>
    <row r="67" spans="1:5" x14ac:dyDescent="0.3">
      <c r="A67" s="5">
        <v>10.833333014999999</v>
      </c>
      <c r="B67" s="6">
        <f t="shared" ref="B67:B130" si="2">A67*60</f>
        <v>649.99998089999997</v>
      </c>
      <c r="C67" s="28">
        <v>63.681919098000002</v>
      </c>
      <c r="D67" s="5">
        <v>24.082967757999999</v>
      </c>
      <c r="E67" s="25">
        <f t="shared" ref="E67:E130" si="3">C67-D67</f>
        <v>39.598951339999999</v>
      </c>
    </row>
    <row r="68" spans="1:5" x14ac:dyDescent="0.3">
      <c r="A68" s="5">
        <v>11</v>
      </c>
      <c r="B68" s="6">
        <f t="shared" si="2"/>
        <v>660</v>
      </c>
      <c r="C68" s="28">
        <v>64.338256835999999</v>
      </c>
      <c r="D68" s="5">
        <v>24.082967757999999</v>
      </c>
      <c r="E68" s="25">
        <f t="shared" si="3"/>
        <v>40.255289078000004</v>
      </c>
    </row>
    <row r="69" spans="1:5" x14ac:dyDescent="0.3">
      <c r="A69" s="5">
        <v>11.166666031</v>
      </c>
      <c r="B69" s="6">
        <f t="shared" si="2"/>
        <v>669.99996185999998</v>
      </c>
      <c r="C69" s="28">
        <v>65.359222411999994</v>
      </c>
      <c r="D69" s="5">
        <v>24.010042191</v>
      </c>
      <c r="E69" s="25">
        <f t="shared" si="3"/>
        <v>41.349180220999997</v>
      </c>
    </row>
    <row r="70" spans="1:5" x14ac:dyDescent="0.3">
      <c r="A70" s="5">
        <v>11.333333014999999</v>
      </c>
      <c r="B70" s="6">
        <f t="shared" si="2"/>
        <v>679.99998089999997</v>
      </c>
      <c r="C70" s="28">
        <v>66.088485718000001</v>
      </c>
      <c r="D70" s="5">
        <v>24.010042191</v>
      </c>
      <c r="E70" s="25">
        <f t="shared" si="3"/>
        <v>42.078443527000005</v>
      </c>
    </row>
    <row r="71" spans="1:5" x14ac:dyDescent="0.3">
      <c r="A71" s="5">
        <v>11.5</v>
      </c>
      <c r="B71" s="6">
        <f t="shared" si="2"/>
        <v>690</v>
      </c>
      <c r="C71" s="28">
        <v>66.963600158999995</v>
      </c>
      <c r="D71" s="5">
        <v>23.937116623000001</v>
      </c>
      <c r="E71" s="25">
        <f t="shared" si="3"/>
        <v>43.026483535999994</v>
      </c>
    </row>
    <row r="72" spans="1:5" x14ac:dyDescent="0.3">
      <c r="A72" s="5">
        <v>11.666666031</v>
      </c>
      <c r="B72" s="6">
        <f t="shared" si="2"/>
        <v>699.99996185999998</v>
      </c>
      <c r="C72" s="28">
        <v>67.692863463999998</v>
      </c>
      <c r="D72" s="5">
        <v>24.082967757999999</v>
      </c>
      <c r="E72" s="25">
        <f t="shared" si="3"/>
        <v>43.609895706000003</v>
      </c>
    </row>
    <row r="73" spans="1:5" x14ac:dyDescent="0.3">
      <c r="A73" s="5">
        <v>11.833333014999999</v>
      </c>
      <c r="B73" s="6">
        <f t="shared" si="2"/>
        <v>709.99998089999997</v>
      </c>
      <c r="C73" s="28">
        <v>68.495056152000004</v>
      </c>
      <c r="D73" s="5">
        <v>23.280778885</v>
      </c>
      <c r="E73" s="25">
        <f t="shared" si="3"/>
        <v>45.214277267</v>
      </c>
    </row>
    <row r="74" spans="1:5" x14ac:dyDescent="0.3">
      <c r="A74" s="5">
        <v>12</v>
      </c>
      <c r="B74" s="6">
        <f t="shared" si="2"/>
        <v>720</v>
      </c>
      <c r="C74" s="28">
        <v>68.713829040999997</v>
      </c>
      <c r="D74" s="5">
        <v>24.082967757999999</v>
      </c>
      <c r="E74" s="25">
        <f t="shared" si="3"/>
        <v>44.630861283000002</v>
      </c>
    </row>
    <row r="75" spans="1:5" x14ac:dyDescent="0.3">
      <c r="A75" s="5">
        <v>12.166666031</v>
      </c>
      <c r="B75" s="6">
        <f t="shared" si="2"/>
        <v>729.99996185999998</v>
      </c>
      <c r="C75" s="28">
        <v>69.880653381000002</v>
      </c>
      <c r="D75" s="5">
        <v>24.010042191</v>
      </c>
      <c r="E75" s="25">
        <f t="shared" si="3"/>
        <v>45.870611190000005</v>
      </c>
    </row>
    <row r="76" spans="1:5" x14ac:dyDescent="0.3">
      <c r="A76" s="5">
        <v>12.333333014999999</v>
      </c>
      <c r="B76" s="6">
        <f t="shared" si="2"/>
        <v>739.99998089999997</v>
      </c>
      <c r="C76" s="28">
        <v>70.755767821999996</v>
      </c>
      <c r="D76" s="5">
        <v>24.082967757999999</v>
      </c>
      <c r="E76" s="25">
        <f t="shared" si="3"/>
        <v>46.672800064</v>
      </c>
    </row>
    <row r="77" spans="1:5" x14ac:dyDescent="0.3">
      <c r="A77" s="5">
        <v>12.5</v>
      </c>
      <c r="B77" s="6">
        <f t="shared" si="2"/>
        <v>750</v>
      </c>
      <c r="C77" s="28">
        <v>71.339179993000002</v>
      </c>
      <c r="D77" s="5">
        <v>24.155895232999999</v>
      </c>
      <c r="E77" s="25">
        <f t="shared" si="3"/>
        <v>47.183284760000006</v>
      </c>
    </row>
    <row r="78" spans="1:5" x14ac:dyDescent="0.3">
      <c r="A78" s="5">
        <v>12.666666031</v>
      </c>
      <c r="B78" s="6">
        <f t="shared" si="2"/>
        <v>759.99996185999998</v>
      </c>
      <c r="C78" s="28">
        <v>72.141365050999994</v>
      </c>
      <c r="D78" s="5">
        <v>24.082967757999999</v>
      </c>
      <c r="E78" s="25">
        <f t="shared" si="3"/>
        <v>48.058397292999999</v>
      </c>
    </row>
    <row r="79" spans="1:5" x14ac:dyDescent="0.3">
      <c r="A79" s="5">
        <v>12.833333014999999</v>
      </c>
      <c r="B79" s="6">
        <f t="shared" si="2"/>
        <v>769.99998089999997</v>
      </c>
      <c r="C79" s="28">
        <v>73.016479492000002</v>
      </c>
      <c r="D79" s="5">
        <v>23.937116623000001</v>
      </c>
      <c r="E79" s="25">
        <f t="shared" si="3"/>
        <v>49.079362869000001</v>
      </c>
    </row>
    <row r="80" spans="1:5" x14ac:dyDescent="0.3">
      <c r="A80" s="5">
        <v>13</v>
      </c>
      <c r="B80" s="6">
        <f t="shared" si="2"/>
        <v>780</v>
      </c>
      <c r="C80" s="28">
        <v>74.183303832999997</v>
      </c>
      <c r="D80" s="5">
        <v>24.374673843</v>
      </c>
      <c r="E80" s="25">
        <f t="shared" si="3"/>
        <v>49.80862999</v>
      </c>
    </row>
    <row r="81" spans="1:5" x14ac:dyDescent="0.3">
      <c r="A81" s="5">
        <v>13.166666031</v>
      </c>
      <c r="B81" s="6">
        <f t="shared" si="2"/>
        <v>789.99996185999998</v>
      </c>
      <c r="C81" s="28">
        <v>74.329154967999997</v>
      </c>
      <c r="D81" s="5">
        <v>24.082967757999999</v>
      </c>
      <c r="E81" s="25">
        <f t="shared" si="3"/>
        <v>50.246187210000002</v>
      </c>
    </row>
    <row r="82" spans="1:5" x14ac:dyDescent="0.3">
      <c r="A82" s="5">
        <v>13.333333014999999</v>
      </c>
      <c r="B82" s="6">
        <f t="shared" si="2"/>
        <v>799.99998089999997</v>
      </c>
      <c r="C82" s="28">
        <v>75.423049926999994</v>
      </c>
      <c r="D82" s="5">
        <v>24.301746368</v>
      </c>
      <c r="E82" s="25">
        <f t="shared" si="3"/>
        <v>51.121303558999998</v>
      </c>
    </row>
    <row r="83" spans="1:5" x14ac:dyDescent="0.3">
      <c r="A83" s="5">
        <v>13.5</v>
      </c>
      <c r="B83" s="6">
        <f t="shared" si="2"/>
        <v>810</v>
      </c>
      <c r="C83" s="28">
        <v>76.079383849999999</v>
      </c>
      <c r="D83" s="5">
        <v>24.155895232999999</v>
      </c>
      <c r="E83" s="25">
        <f t="shared" si="3"/>
        <v>51.923488617000004</v>
      </c>
    </row>
    <row r="84" spans="1:5" x14ac:dyDescent="0.3">
      <c r="A84" s="5">
        <v>13.666666031</v>
      </c>
      <c r="B84" s="6">
        <f t="shared" si="2"/>
        <v>819.99996185999998</v>
      </c>
      <c r="C84" s="28">
        <v>76.881568908999995</v>
      </c>
      <c r="D84" s="5">
        <v>24.082967757999999</v>
      </c>
      <c r="E84" s="25">
        <f t="shared" si="3"/>
        <v>52.798601151</v>
      </c>
    </row>
    <row r="85" spans="1:5" x14ac:dyDescent="0.3">
      <c r="A85" s="5">
        <v>13.833333014999999</v>
      </c>
      <c r="B85" s="6">
        <f t="shared" si="2"/>
        <v>829.99998089999997</v>
      </c>
      <c r="C85" s="28">
        <v>77.683761597</v>
      </c>
      <c r="D85" s="5">
        <v>24.155895232999999</v>
      </c>
      <c r="E85" s="25">
        <f t="shared" si="3"/>
        <v>53.527866364000005</v>
      </c>
    </row>
    <row r="86" spans="1:5" x14ac:dyDescent="0.3">
      <c r="A86" s="5">
        <v>14</v>
      </c>
      <c r="B86" s="6">
        <f t="shared" si="2"/>
        <v>840</v>
      </c>
      <c r="C86" s="28">
        <v>78.413024902000004</v>
      </c>
      <c r="D86" s="5">
        <v>24.155895232999999</v>
      </c>
      <c r="E86" s="25">
        <f t="shared" si="3"/>
        <v>54.257129669000008</v>
      </c>
    </row>
    <row r="87" spans="1:5" x14ac:dyDescent="0.3">
      <c r="A87" s="5">
        <v>14.166666031</v>
      </c>
      <c r="B87" s="6">
        <f t="shared" si="2"/>
        <v>849.99996185999998</v>
      </c>
      <c r="C87" s="28">
        <v>79.506919861</v>
      </c>
      <c r="D87" s="5">
        <v>24.228820801000001</v>
      </c>
      <c r="E87" s="25">
        <f t="shared" si="3"/>
        <v>55.278099060000002</v>
      </c>
    </row>
    <row r="88" spans="1:5" x14ac:dyDescent="0.3">
      <c r="A88" s="5">
        <v>14.333333014999999</v>
      </c>
      <c r="B88" s="6">
        <f t="shared" si="2"/>
        <v>859.99998089999997</v>
      </c>
      <c r="C88" s="28">
        <v>79.652770996000001</v>
      </c>
      <c r="D88" s="5">
        <v>24.082967757999999</v>
      </c>
      <c r="E88" s="25">
        <f t="shared" si="3"/>
        <v>55.569803238000006</v>
      </c>
    </row>
    <row r="89" spans="1:5" x14ac:dyDescent="0.3">
      <c r="A89" s="5">
        <v>14.5</v>
      </c>
      <c r="B89" s="6">
        <f t="shared" si="2"/>
        <v>870</v>
      </c>
      <c r="C89" s="28">
        <v>79.579841614000003</v>
      </c>
      <c r="D89" s="5">
        <v>24.010042191</v>
      </c>
      <c r="E89" s="25">
        <f t="shared" si="3"/>
        <v>55.569799423000006</v>
      </c>
    </row>
    <row r="90" spans="1:5" x14ac:dyDescent="0.3">
      <c r="A90" s="5">
        <v>14.666666031</v>
      </c>
      <c r="B90" s="6">
        <f t="shared" si="2"/>
        <v>879.99996185999998</v>
      </c>
      <c r="C90" s="28">
        <v>81.111297606999997</v>
      </c>
      <c r="D90" s="5">
        <v>24.228820801000001</v>
      </c>
      <c r="E90" s="25">
        <f t="shared" si="3"/>
        <v>56.882476806</v>
      </c>
    </row>
    <row r="91" spans="1:5" x14ac:dyDescent="0.3">
      <c r="A91" s="5">
        <v>14.833333014999999</v>
      </c>
      <c r="B91" s="6">
        <f t="shared" si="2"/>
        <v>889.99998089999997</v>
      </c>
      <c r="C91" s="28">
        <v>81.840553283999995</v>
      </c>
      <c r="D91" s="5">
        <v>24.155895232999999</v>
      </c>
      <c r="E91" s="25">
        <f t="shared" si="3"/>
        <v>57.684658051</v>
      </c>
    </row>
    <row r="92" spans="1:5" x14ac:dyDescent="0.3">
      <c r="A92" s="5">
        <v>15</v>
      </c>
      <c r="B92" s="6">
        <f t="shared" si="2"/>
        <v>900</v>
      </c>
      <c r="C92" s="28">
        <v>82.423965453999998</v>
      </c>
      <c r="D92" s="5">
        <v>24.155895232999999</v>
      </c>
      <c r="E92" s="25">
        <f t="shared" si="3"/>
        <v>58.268070221000002</v>
      </c>
    </row>
    <row r="93" spans="1:5" x14ac:dyDescent="0.3">
      <c r="A93" s="5">
        <v>15.166666031</v>
      </c>
      <c r="B93" s="6">
        <f t="shared" si="2"/>
        <v>909.99996185999998</v>
      </c>
      <c r="C93" s="28">
        <v>82.861526488999999</v>
      </c>
      <c r="D93" s="5">
        <v>24.082967757999999</v>
      </c>
      <c r="E93" s="25">
        <f t="shared" si="3"/>
        <v>58.778558731000004</v>
      </c>
    </row>
    <row r="94" spans="1:5" x14ac:dyDescent="0.3">
      <c r="A94" s="5">
        <v>15.333333014999999</v>
      </c>
      <c r="B94" s="6">
        <f t="shared" si="2"/>
        <v>919.99998089999997</v>
      </c>
      <c r="C94" s="28">
        <v>83.590789795000006</v>
      </c>
      <c r="D94" s="5">
        <v>24.082967757999999</v>
      </c>
      <c r="E94" s="25">
        <f t="shared" si="3"/>
        <v>59.507822037000011</v>
      </c>
    </row>
    <row r="95" spans="1:5" x14ac:dyDescent="0.3">
      <c r="A95" s="5">
        <v>15.5</v>
      </c>
      <c r="B95" s="6">
        <f t="shared" si="2"/>
        <v>930</v>
      </c>
      <c r="C95" s="28">
        <v>84.465904236</v>
      </c>
      <c r="D95" s="5">
        <v>24.155895232999999</v>
      </c>
      <c r="E95" s="25">
        <f t="shared" si="3"/>
        <v>60.310009003000005</v>
      </c>
    </row>
    <row r="96" spans="1:5" x14ac:dyDescent="0.3">
      <c r="A96" s="5">
        <v>15.666666031</v>
      </c>
      <c r="B96" s="6">
        <f t="shared" si="2"/>
        <v>939.99996185999998</v>
      </c>
      <c r="C96" s="28">
        <v>84.903457642000006</v>
      </c>
      <c r="D96" s="5">
        <v>24.155895232999999</v>
      </c>
      <c r="E96" s="25">
        <f t="shared" si="3"/>
        <v>60.747562409000011</v>
      </c>
    </row>
    <row r="97" spans="1:5" x14ac:dyDescent="0.3">
      <c r="A97" s="5">
        <v>15.833333014999999</v>
      </c>
      <c r="B97" s="6">
        <f t="shared" si="2"/>
        <v>949.99998089999997</v>
      </c>
      <c r="C97" s="28">
        <v>85.851501464999998</v>
      </c>
      <c r="D97" s="5">
        <v>24.228820801000001</v>
      </c>
      <c r="E97" s="25">
        <f t="shared" si="3"/>
        <v>61.622680664000001</v>
      </c>
    </row>
    <row r="98" spans="1:5" x14ac:dyDescent="0.3">
      <c r="A98" s="5">
        <v>15.999999045999999</v>
      </c>
      <c r="B98" s="6">
        <f t="shared" si="2"/>
        <v>959.99994275999995</v>
      </c>
      <c r="C98" s="28">
        <v>86.216133118000002</v>
      </c>
      <c r="D98" s="5">
        <v>24.228820801000001</v>
      </c>
      <c r="E98" s="25">
        <f t="shared" si="3"/>
        <v>61.987312317000004</v>
      </c>
    </row>
    <row r="99" spans="1:5" x14ac:dyDescent="0.3">
      <c r="A99" s="5">
        <v>16.166666030999998</v>
      </c>
      <c r="B99" s="6">
        <f t="shared" si="2"/>
        <v>969.99996185999987</v>
      </c>
      <c r="C99" s="28">
        <v>86.726615906000006</v>
      </c>
      <c r="D99" s="5">
        <v>24.155895232999999</v>
      </c>
      <c r="E99" s="25">
        <f t="shared" si="3"/>
        <v>62.570720673000011</v>
      </c>
    </row>
    <row r="100" spans="1:5" x14ac:dyDescent="0.3">
      <c r="A100" s="5">
        <v>16.333332062</v>
      </c>
      <c r="B100" s="6">
        <f t="shared" si="2"/>
        <v>979.99992371999997</v>
      </c>
      <c r="C100" s="28">
        <v>87.382949828999998</v>
      </c>
      <c r="D100" s="5">
        <v>24.155895232999999</v>
      </c>
      <c r="E100" s="25">
        <f t="shared" si="3"/>
        <v>63.227054596000002</v>
      </c>
    </row>
    <row r="101" spans="1:5" x14ac:dyDescent="0.3">
      <c r="A101" s="5">
        <v>16.499998092999999</v>
      </c>
      <c r="B101" s="6">
        <f t="shared" si="2"/>
        <v>989.99988557999995</v>
      </c>
      <c r="C101" s="28">
        <v>88.476844787999994</v>
      </c>
      <c r="D101" s="5">
        <v>24.155895232999999</v>
      </c>
      <c r="E101" s="25">
        <f t="shared" si="3"/>
        <v>64.320949554999999</v>
      </c>
    </row>
    <row r="102" spans="1:5" x14ac:dyDescent="0.3">
      <c r="A102" s="5">
        <v>16.666666030999998</v>
      </c>
      <c r="B102" s="6">
        <f t="shared" si="2"/>
        <v>999.99996185999987</v>
      </c>
      <c r="C102" s="28">
        <v>88.841476439999994</v>
      </c>
      <c r="D102" s="5">
        <v>23.280778885</v>
      </c>
      <c r="E102" s="25">
        <f t="shared" si="3"/>
        <v>65.56069755499999</v>
      </c>
    </row>
    <row r="103" spans="1:5" x14ac:dyDescent="0.3">
      <c r="A103" s="5">
        <v>16.833332062</v>
      </c>
      <c r="B103" s="6">
        <f t="shared" si="2"/>
        <v>1009.99992372</v>
      </c>
      <c r="C103" s="28">
        <v>89.935371399000005</v>
      </c>
      <c r="D103" s="5">
        <v>24.155895232999999</v>
      </c>
      <c r="E103" s="25">
        <f t="shared" si="3"/>
        <v>65.779476166000009</v>
      </c>
    </row>
    <row r="104" spans="1:5" x14ac:dyDescent="0.3">
      <c r="A104" s="5">
        <v>16.999998092999999</v>
      </c>
      <c r="B104" s="6">
        <f t="shared" si="2"/>
        <v>1019.99988558</v>
      </c>
      <c r="C104" s="28">
        <v>90.737556458</v>
      </c>
      <c r="D104" s="5">
        <v>24.228820801000001</v>
      </c>
      <c r="E104" s="25">
        <f t="shared" si="3"/>
        <v>66.508735657000003</v>
      </c>
    </row>
    <row r="105" spans="1:5" x14ac:dyDescent="0.3">
      <c r="A105" s="5">
        <v>17.166666030999998</v>
      </c>
      <c r="B105" s="6">
        <f t="shared" si="2"/>
        <v>1029.99996186</v>
      </c>
      <c r="C105" s="28">
        <v>91.904380798000005</v>
      </c>
      <c r="D105" s="5">
        <v>23.572484970000001</v>
      </c>
      <c r="E105" s="25">
        <f t="shared" si="3"/>
        <v>68.331895828</v>
      </c>
    </row>
    <row r="106" spans="1:5" x14ac:dyDescent="0.3">
      <c r="A106" s="5">
        <v>17.333332062</v>
      </c>
      <c r="B106" s="6">
        <f t="shared" si="2"/>
        <v>1039.99992372</v>
      </c>
      <c r="C106" s="28">
        <v>91.904380798000005</v>
      </c>
      <c r="D106" s="5">
        <v>24.010042191</v>
      </c>
      <c r="E106" s="25">
        <f t="shared" si="3"/>
        <v>67.894338607000009</v>
      </c>
    </row>
    <row r="107" spans="1:5" x14ac:dyDescent="0.3">
      <c r="A107" s="5">
        <v>17.499998092999999</v>
      </c>
      <c r="B107" s="6">
        <f t="shared" si="2"/>
        <v>1049.99988558</v>
      </c>
      <c r="C107" s="28">
        <v>92.560714722</v>
      </c>
      <c r="D107" s="5">
        <v>24.301746368</v>
      </c>
      <c r="E107" s="25">
        <f t="shared" si="3"/>
        <v>68.258968354000004</v>
      </c>
    </row>
    <row r="108" spans="1:5" x14ac:dyDescent="0.3">
      <c r="A108" s="5">
        <v>17.666666030999998</v>
      </c>
      <c r="B108" s="6">
        <f t="shared" si="2"/>
        <v>1059.99996186</v>
      </c>
      <c r="C108" s="28">
        <v>93.362907410000005</v>
      </c>
      <c r="D108" s="5">
        <v>24.082967757999999</v>
      </c>
      <c r="E108" s="25">
        <f t="shared" si="3"/>
        <v>69.27993965200001</v>
      </c>
    </row>
    <row r="109" spans="1:5" x14ac:dyDescent="0.3">
      <c r="A109" s="5">
        <v>17.833332062</v>
      </c>
      <c r="B109" s="6">
        <f t="shared" si="2"/>
        <v>1069.99992372</v>
      </c>
      <c r="C109" s="28">
        <v>94.092163085999999</v>
      </c>
      <c r="D109" s="5">
        <v>24.228820801000001</v>
      </c>
      <c r="E109" s="25">
        <f t="shared" si="3"/>
        <v>69.863342285000002</v>
      </c>
    </row>
    <row r="110" spans="1:5" x14ac:dyDescent="0.3">
      <c r="A110" s="5">
        <v>17.999998092999999</v>
      </c>
      <c r="B110" s="6">
        <f t="shared" si="2"/>
        <v>1079.99988558</v>
      </c>
      <c r="C110" s="28">
        <v>94.894355774000005</v>
      </c>
      <c r="D110" s="5">
        <v>24.155895232999999</v>
      </c>
      <c r="E110" s="25">
        <f t="shared" si="3"/>
        <v>70.738460541000009</v>
      </c>
    </row>
    <row r="111" spans="1:5" x14ac:dyDescent="0.3">
      <c r="A111" s="5">
        <v>18.166666030999998</v>
      </c>
      <c r="B111" s="6">
        <f t="shared" si="2"/>
        <v>1089.99996186</v>
      </c>
      <c r="C111" s="28">
        <v>95.550689696999996</v>
      </c>
      <c r="D111" s="5">
        <v>24.010042191</v>
      </c>
      <c r="E111" s="25">
        <f t="shared" si="3"/>
        <v>71.540647505999999</v>
      </c>
    </row>
    <row r="112" spans="1:5" x14ac:dyDescent="0.3">
      <c r="A112" s="5">
        <v>18.333332062</v>
      </c>
      <c r="B112" s="6">
        <f t="shared" si="2"/>
        <v>1099.99992372</v>
      </c>
      <c r="C112" s="28">
        <v>96.717514038000004</v>
      </c>
      <c r="D112" s="5">
        <v>24.228820801000001</v>
      </c>
      <c r="E112" s="25">
        <f t="shared" si="3"/>
        <v>72.488693237000007</v>
      </c>
    </row>
    <row r="113" spans="1:14" x14ac:dyDescent="0.3">
      <c r="A113" s="5">
        <v>18.499998092999999</v>
      </c>
      <c r="B113" s="6">
        <f t="shared" si="2"/>
        <v>1109.99988558</v>
      </c>
      <c r="C113" s="28">
        <v>97.738479613999999</v>
      </c>
      <c r="D113" s="5">
        <v>24.082967757999999</v>
      </c>
      <c r="E113" s="25">
        <f t="shared" si="3"/>
        <v>73.655511856000004</v>
      </c>
    </row>
    <row r="114" spans="1:14" x14ac:dyDescent="0.3">
      <c r="A114" s="5">
        <v>18.666666030999998</v>
      </c>
      <c r="B114" s="6">
        <f t="shared" si="2"/>
        <v>1119.99996186</v>
      </c>
      <c r="C114" s="28">
        <v>98.176033020000006</v>
      </c>
      <c r="D114" s="5">
        <v>24.010042191</v>
      </c>
      <c r="E114" s="25">
        <f t="shared" si="3"/>
        <v>74.165990829000009</v>
      </c>
    </row>
    <row r="115" spans="1:14" x14ac:dyDescent="0.3">
      <c r="A115" s="5">
        <v>18.833332062</v>
      </c>
      <c r="B115" s="6">
        <f t="shared" si="2"/>
        <v>1129.99992372</v>
      </c>
      <c r="C115" s="28">
        <v>97.592628478999998</v>
      </c>
      <c r="D115" s="5">
        <v>23.791263579999999</v>
      </c>
      <c r="E115" s="25">
        <f t="shared" si="3"/>
        <v>73.801364898999992</v>
      </c>
    </row>
    <row r="116" spans="1:14" x14ac:dyDescent="0.3">
      <c r="A116" s="5">
        <v>18.999998092999999</v>
      </c>
      <c r="B116" s="6">
        <f t="shared" si="2"/>
        <v>1139.99988558</v>
      </c>
      <c r="C116" s="28">
        <v>99.342857361</v>
      </c>
      <c r="D116" s="5">
        <v>24.155895232999999</v>
      </c>
      <c r="E116" s="25">
        <f t="shared" si="3"/>
        <v>75.186962128000005</v>
      </c>
    </row>
    <row r="117" spans="1:14" x14ac:dyDescent="0.3">
      <c r="A117" s="5">
        <v>19.166666030999998</v>
      </c>
      <c r="B117" s="6">
        <f t="shared" si="2"/>
        <v>1149.99996186</v>
      </c>
      <c r="C117" s="28">
        <v>99.342857361</v>
      </c>
      <c r="D117" s="5">
        <v>24.155895232999999</v>
      </c>
      <c r="E117" s="25">
        <f t="shared" si="3"/>
        <v>75.186962128000005</v>
      </c>
    </row>
    <row r="118" spans="1:14" x14ac:dyDescent="0.3">
      <c r="A118" s="5">
        <v>19.333332062</v>
      </c>
      <c r="B118" s="6">
        <f t="shared" si="2"/>
        <v>1159.99992372</v>
      </c>
      <c r="C118" s="28">
        <v>99.634559631000002</v>
      </c>
      <c r="D118" s="5">
        <v>24.082967757999999</v>
      </c>
      <c r="E118" s="25">
        <f t="shared" si="3"/>
        <v>75.551591873000007</v>
      </c>
    </row>
    <row r="119" spans="1:14" x14ac:dyDescent="0.3">
      <c r="A119" s="5">
        <v>19.499998092999999</v>
      </c>
      <c r="B119" s="6">
        <f t="shared" si="2"/>
        <v>1169.99988558</v>
      </c>
      <c r="C119" s="28">
        <v>99.999191284000005</v>
      </c>
      <c r="D119" s="5">
        <v>24.155895232999999</v>
      </c>
      <c r="E119" s="25">
        <f t="shared" si="3"/>
        <v>75.84329605100001</v>
      </c>
    </row>
    <row r="120" spans="1:14" x14ac:dyDescent="0.3">
      <c r="A120" s="5">
        <v>19.666666030999998</v>
      </c>
      <c r="B120" s="6">
        <f t="shared" si="2"/>
        <v>1179.99996186</v>
      </c>
      <c r="C120" s="28">
        <v>100.43675231899999</v>
      </c>
      <c r="D120" s="5">
        <v>24.155895232999999</v>
      </c>
      <c r="E120" s="25">
        <f t="shared" si="3"/>
        <v>76.280857085999997</v>
      </c>
    </row>
    <row r="121" spans="1:14" x14ac:dyDescent="0.3">
      <c r="A121" s="5">
        <v>19.833332062</v>
      </c>
      <c r="B121" s="6">
        <f t="shared" si="2"/>
        <v>1189.99992372</v>
      </c>
      <c r="C121" s="28">
        <v>100.07212066699999</v>
      </c>
      <c r="D121" s="5">
        <v>23.791263579999999</v>
      </c>
      <c r="E121" s="25">
        <f t="shared" si="3"/>
        <v>76.280857086999987</v>
      </c>
    </row>
    <row r="122" spans="1:14" x14ac:dyDescent="0.3">
      <c r="A122" s="5">
        <v>19.999998092999999</v>
      </c>
      <c r="B122" s="6">
        <f t="shared" si="2"/>
        <v>1199.99988558</v>
      </c>
      <c r="C122" s="28">
        <v>100.43675231899999</v>
      </c>
      <c r="D122" s="5">
        <v>24.155895232999999</v>
      </c>
      <c r="E122" s="25">
        <f t="shared" si="3"/>
        <v>76.280857085999997</v>
      </c>
    </row>
    <row r="123" spans="1:14" x14ac:dyDescent="0.3">
      <c r="A123" s="5">
        <v>20.166666030999998</v>
      </c>
      <c r="B123" s="6">
        <f t="shared" si="2"/>
        <v>1209.99996186</v>
      </c>
      <c r="C123" s="28">
        <v>100.21797180199999</v>
      </c>
      <c r="D123" s="5">
        <v>23.864189148000001</v>
      </c>
      <c r="E123" s="25">
        <f t="shared" si="3"/>
        <v>76.353782653999986</v>
      </c>
    </row>
    <row r="124" spans="1:14" ht="15" thickBot="1" x14ac:dyDescent="0.35">
      <c r="A124" s="5">
        <v>20.333332062</v>
      </c>
      <c r="B124" s="6">
        <f t="shared" si="2"/>
        <v>1219.99992372</v>
      </c>
      <c r="C124" s="28">
        <v>100.43675231899999</v>
      </c>
      <c r="D124" s="5">
        <v>24.155895232999999</v>
      </c>
      <c r="E124" s="25">
        <f t="shared" si="3"/>
        <v>76.280857085999997</v>
      </c>
    </row>
    <row r="125" spans="1:14" ht="16.2" thickBot="1" x14ac:dyDescent="0.4">
      <c r="A125" s="5">
        <v>20.499998092999999</v>
      </c>
      <c r="B125" s="6">
        <f t="shared" si="2"/>
        <v>1229.99988558</v>
      </c>
      <c r="C125" s="28">
        <v>100.07212066699999</v>
      </c>
      <c r="D125" s="5">
        <v>24.155895232999999</v>
      </c>
      <c r="E125" s="25">
        <f t="shared" si="3"/>
        <v>75.916225433999998</v>
      </c>
      <c r="F125" s="12" t="s">
        <v>8</v>
      </c>
      <c r="G125" s="12" t="s">
        <v>7</v>
      </c>
      <c r="H125" s="11" t="s">
        <v>21</v>
      </c>
      <c r="I125" s="11" t="s">
        <v>22</v>
      </c>
    </row>
    <row r="126" spans="1:14" x14ac:dyDescent="0.3">
      <c r="A126" s="5">
        <v>20.666666030999998</v>
      </c>
      <c r="B126" s="6">
        <f t="shared" si="2"/>
        <v>1239.99996186</v>
      </c>
      <c r="C126" s="28">
        <v>99.342857361</v>
      </c>
      <c r="D126" s="5">
        <v>24.155895232999999</v>
      </c>
      <c r="E126" s="25">
        <f t="shared" si="3"/>
        <v>75.186962128000005</v>
      </c>
      <c r="F126" s="9">
        <f t="shared" ref="F67:F130" si="4">LN(E126)</f>
        <v>4.3199778399669988</v>
      </c>
      <c r="G126" s="14">
        <f t="shared" ref="G126:G130" si="5">1/E126*(0.000000001^2+$L$27^2)</f>
        <v>1.3300178271567578E-20</v>
      </c>
      <c r="H126" s="7">
        <f>$L$129*B126+$M$129</f>
        <v>4.1232433046203054</v>
      </c>
      <c r="I126" s="7">
        <f t="shared" ref="I126:I130" si="6">F126-H126</f>
        <v>0.19673453534669338</v>
      </c>
      <c r="L126" t="s">
        <v>20</v>
      </c>
    </row>
    <row r="127" spans="1:14" ht="15" thickBot="1" x14ac:dyDescent="0.35">
      <c r="A127" s="5">
        <v>20.833332062</v>
      </c>
      <c r="B127" s="6">
        <f t="shared" si="2"/>
        <v>1249.99992372</v>
      </c>
      <c r="C127" s="28">
        <v>98.030181885000005</v>
      </c>
      <c r="D127" s="5">
        <v>24.301746368</v>
      </c>
      <c r="E127" s="25">
        <f t="shared" si="3"/>
        <v>73.728435517000008</v>
      </c>
      <c r="F127" s="9">
        <f t="shared" si="4"/>
        <v>4.3003885526932901</v>
      </c>
      <c r="G127" s="14">
        <f t="shared" si="5"/>
        <v>1.3563287936164387E-20</v>
      </c>
      <c r="H127" s="7">
        <f>$L$129*B127+$M$129</f>
        <v>4.1173475914524351</v>
      </c>
      <c r="I127" s="7">
        <f t="shared" si="6"/>
        <v>0.183040961240855</v>
      </c>
    </row>
    <row r="128" spans="1:14" ht="15" thickBot="1" x14ac:dyDescent="0.35">
      <c r="A128" s="5">
        <v>21</v>
      </c>
      <c r="B128" s="6">
        <f t="shared" si="2"/>
        <v>1260</v>
      </c>
      <c r="C128" s="28">
        <v>97.446777343999997</v>
      </c>
      <c r="D128" s="5">
        <v>24.155895232999999</v>
      </c>
      <c r="E128" s="25">
        <f t="shared" si="3"/>
        <v>73.290882111000002</v>
      </c>
      <c r="F128" s="9">
        <f t="shared" si="4"/>
        <v>4.2944362097638136</v>
      </c>
      <c r="G128" s="14">
        <f t="shared" si="5"/>
        <v>1.3644262030923396E-20</v>
      </c>
      <c r="H128" s="7">
        <f>$L$129*B128+$M$129</f>
        <v>4.1114518108255576</v>
      </c>
      <c r="I128" s="7">
        <f t="shared" si="6"/>
        <v>0.18298439893825602</v>
      </c>
      <c r="K128" s="15" t="s">
        <v>16</v>
      </c>
      <c r="L128" s="16"/>
      <c r="M128" s="16"/>
      <c r="N128" s="17"/>
    </row>
    <row r="129" spans="1:14" x14ac:dyDescent="0.3">
      <c r="A129" s="5">
        <v>21.166666030999998</v>
      </c>
      <c r="B129" s="6">
        <f t="shared" si="2"/>
        <v>1269.99996186</v>
      </c>
      <c r="C129" s="28">
        <v>95.915321349999999</v>
      </c>
      <c r="D129" s="5">
        <v>24.593452454000001</v>
      </c>
      <c r="E129" s="25">
        <f t="shared" si="3"/>
        <v>71.321868895999998</v>
      </c>
      <c r="F129" s="9">
        <f t="shared" si="4"/>
        <v>4.2672029970262608</v>
      </c>
      <c r="G129" s="14">
        <f t="shared" si="5"/>
        <v>1.402094498474484E-20</v>
      </c>
      <c r="H129" s="7">
        <f>$L$129*B129+$M$129</f>
        <v>4.1055560976576864</v>
      </c>
      <c r="I129" s="7">
        <f t="shared" si="6"/>
        <v>0.16164689936857446</v>
      </c>
      <c r="K129" s="14" t="s">
        <v>10</v>
      </c>
      <c r="L129" s="26">
        <f t="array" ref="L129:M133">LINEST(F126:F567,B126:B567,1,1)</f>
        <v>-5.8957356542063178E-4</v>
      </c>
      <c r="M129" s="9">
        <v>4.8543145032555532</v>
      </c>
      <c r="N129" s="14" t="s">
        <v>15</v>
      </c>
    </row>
    <row r="130" spans="1:14" x14ac:dyDescent="0.3">
      <c r="A130" s="5">
        <v>21.333332062</v>
      </c>
      <c r="B130" s="6">
        <f t="shared" si="2"/>
        <v>1279.99992372</v>
      </c>
      <c r="C130" s="28">
        <v>95.696540833</v>
      </c>
      <c r="D130" s="5">
        <v>24.082967757999999</v>
      </c>
      <c r="E130" s="25">
        <f t="shared" si="3"/>
        <v>71.613573075000005</v>
      </c>
      <c r="F130" s="9">
        <f t="shared" si="4"/>
        <v>4.2712846240874329</v>
      </c>
      <c r="G130" s="14">
        <f t="shared" si="5"/>
        <v>1.3963833349757769E-20</v>
      </c>
      <c r="H130" s="7">
        <f>$L$129*B130+$M$129</f>
        <v>4.0996603844898161</v>
      </c>
      <c r="I130" s="7">
        <f t="shared" si="6"/>
        <v>0.17162423959761686</v>
      </c>
      <c r="K130" s="1" t="s">
        <v>11</v>
      </c>
      <c r="L130" s="3">
        <v>2.6425799692640049E-6</v>
      </c>
      <c r="M130" s="5">
        <v>9.7080378051940374E-3</v>
      </c>
      <c r="N130" s="1" t="s">
        <v>14</v>
      </c>
    </row>
    <row r="131" spans="1:14" x14ac:dyDescent="0.3">
      <c r="A131" s="5">
        <v>21.5</v>
      </c>
      <c r="B131" s="6">
        <f t="shared" ref="B131:B194" si="7">A131*60</f>
        <v>1290</v>
      </c>
      <c r="C131" s="28">
        <v>95.258987426999994</v>
      </c>
      <c r="D131" s="5">
        <v>24.082967757999999</v>
      </c>
      <c r="E131" s="25">
        <f t="shared" ref="E131:E194" si="8">C131-D131</f>
        <v>71.176019668999999</v>
      </c>
      <c r="F131" s="9">
        <f t="shared" ref="F131:F194" si="9">LN(E131)</f>
        <v>4.2651559592855772</v>
      </c>
      <c r="G131" s="14">
        <f t="shared" ref="G131:G194" si="10">1/E131*(0.000000001^2+$L$27^2)</f>
        <v>1.4049675784771935E-20</v>
      </c>
      <c r="H131" s="7">
        <f>$L$129*B131+$M$129</f>
        <v>4.0937646038629385</v>
      </c>
      <c r="I131" s="7">
        <f t="shared" ref="I131:I194" si="11">F131-H131</f>
        <v>0.17139135542263872</v>
      </c>
      <c r="K131" s="1" t="s">
        <v>12</v>
      </c>
      <c r="L131" s="5">
        <v>0.99123784717051144</v>
      </c>
      <c r="M131" s="4">
        <v>7.0887520806210538E-2</v>
      </c>
      <c r="N131" s="1" t="s">
        <v>13</v>
      </c>
    </row>
    <row r="132" spans="1:14" x14ac:dyDescent="0.3">
      <c r="A132" s="5">
        <v>21.666666030999998</v>
      </c>
      <c r="B132" s="6">
        <f t="shared" si="7"/>
        <v>1299.99996186</v>
      </c>
      <c r="C132" s="28">
        <v>94.529724121000001</v>
      </c>
      <c r="D132" s="5">
        <v>24.082967757999999</v>
      </c>
      <c r="E132" s="25">
        <f t="shared" si="8"/>
        <v>70.446756363000006</v>
      </c>
      <c r="F132" s="9">
        <f t="shared" si="9"/>
        <v>4.2548571955955969</v>
      </c>
      <c r="G132" s="14">
        <f t="shared" si="10"/>
        <v>1.4195117726175671E-20</v>
      </c>
      <c r="H132" s="7">
        <f>$L$129*B132+$M$129</f>
        <v>4.0878688906950682</v>
      </c>
      <c r="I132" s="7">
        <f t="shared" si="11"/>
        <v>0.16698830490052874</v>
      </c>
      <c r="L132" s="30">
        <v>49775.969586744402</v>
      </c>
      <c r="M132" s="30">
        <v>440</v>
      </c>
    </row>
    <row r="133" spans="1:14" x14ac:dyDescent="0.3">
      <c r="A133" s="5">
        <v>21.833332062</v>
      </c>
      <c r="B133" s="6">
        <f t="shared" si="7"/>
        <v>1309.99992372</v>
      </c>
      <c r="C133" s="28">
        <v>93.362907410000005</v>
      </c>
      <c r="D133" s="5">
        <v>24.374673843</v>
      </c>
      <c r="E133" s="25">
        <f t="shared" si="8"/>
        <v>68.988233567000009</v>
      </c>
      <c r="F133" s="9">
        <f t="shared" si="9"/>
        <v>4.2339359620412118</v>
      </c>
      <c r="G133" s="14">
        <f t="shared" si="10"/>
        <v>1.4495225465206612E-20</v>
      </c>
      <c r="H133" s="7">
        <f>$L$129*B133+$M$129</f>
        <v>4.081973177527197</v>
      </c>
      <c r="I133" s="7">
        <f t="shared" si="11"/>
        <v>0.15196278451401479</v>
      </c>
      <c r="L133" s="30">
        <v>250.12626837894686</v>
      </c>
      <c r="M133" s="30">
        <v>2.2110178666624103</v>
      </c>
    </row>
    <row r="134" spans="1:14" x14ac:dyDescent="0.3">
      <c r="A134" s="5">
        <v>22</v>
      </c>
      <c r="B134" s="6">
        <f t="shared" si="7"/>
        <v>1320</v>
      </c>
      <c r="C134" s="28">
        <v>92.998275757000002</v>
      </c>
      <c r="D134" s="5">
        <v>24.228820801000001</v>
      </c>
      <c r="E134" s="25">
        <f t="shared" si="8"/>
        <v>68.769454956000004</v>
      </c>
      <c r="F134" s="9">
        <f t="shared" si="9"/>
        <v>4.230759677693241</v>
      </c>
      <c r="G134" s="14">
        <f t="shared" si="10"/>
        <v>1.4541339620036525E-20</v>
      </c>
      <c r="H134" s="7">
        <f>$L$129*B134+$M$129</f>
        <v>4.0760773969003194</v>
      </c>
      <c r="I134" s="7">
        <f t="shared" si="11"/>
        <v>0.15468228079292157</v>
      </c>
    </row>
    <row r="135" spans="1:14" x14ac:dyDescent="0.3">
      <c r="A135" s="5">
        <v>22.166666030999998</v>
      </c>
      <c r="B135" s="6">
        <f t="shared" si="7"/>
        <v>1329.99996186</v>
      </c>
      <c r="C135" s="28">
        <v>92.487785338999998</v>
      </c>
      <c r="D135" s="5">
        <v>24.228820801000001</v>
      </c>
      <c r="E135" s="25">
        <f t="shared" si="8"/>
        <v>68.258964538000001</v>
      </c>
      <c r="F135" s="9">
        <f t="shared" si="9"/>
        <v>4.2233087739817288</v>
      </c>
      <c r="G135" s="14">
        <f t="shared" si="10"/>
        <v>1.4650090384000722E-20</v>
      </c>
      <c r="H135" s="7">
        <f>$L$129*B135+$M$129</f>
        <v>4.0701816837324492</v>
      </c>
      <c r="I135" s="7">
        <f t="shared" si="11"/>
        <v>0.15312709024927962</v>
      </c>
    </row>
    <row r="136" spans="1:14" x14ac:dyDescent="0.3">
      <c r="A136" s="5">
        <v>22.333332062</v>
      </c>
      <c r="B136" s="6">
        <f t="shared" si="7"/>
        <v>1339.99992372</v>
      </c>
      <c r="C136" s="28">
        <v>91.758529663000004</v>
      </c>
      <c r="D136" s="5">
        <v>24.155895232999999</v>
      </c>
      <c r="E136" s="25">
        <f t="shared" si="8"/>
        <v>67.602634430000009</v>
      </c>
      <c r="F136" s="9">
        <f t="shared" si="9"/>
        <v>4.2136469531475624</v>
      </c>
      <c r="G136" s="14">
        <f t="shared" si="10"/>
        <v>1.479232293876746E-20</v>
      </c>
      <c r="H136" s="7">
        <f>$L$129*B136+$M$129</f>
        <v>4.064285970564578</v>
      </c>
      <c r="I136" s="7">
        <f t="shared" si="11"/>
        <v>0.14936098258298447</v>
      </c>
    </row>
    <row r="137" spans="1:14" x14ac:dyDescent="0.3">
      <c r="A137" s="5">
        <v>22.5</v>
      </c>
      <c r="B137" s="6">
        <f t="shared" si="7"/>
        <v>1350</v>
      </c>
      <c r="C137" s="28">
        <v>91.029266356999997</v>
      </c>
      <c r="D137" s="5">
        <v>24.155895232999999</v>
      </c>
      <c r="E137" s="25">
        <f t="shared" si="8"/>
        <v>66.873371124000002</v>
      </c>
      <c r="F137" s="9">
        <f t="shared" si="9"/>
        <v>4.2028008478952348</v>
      </c>
      <c r="G137" s="14">
        <f t="shared" si="10"/>
        <v>1.4953635254094625E-20</v>
      </c>
      <c r="H137" s="7">
        <f>$L$129*B137+$M$129</f>
        <v>4.0583901899377004</v>
      </c>
      <c r="I137" s="7">
        <f t="shared" si="11"/>
        <v>0.14441065795753438</v>
      </c>
    </row>
    <row r="138" spans="1:14" x14ac:dyDescent="0.3">
      <c r="A138" s="5">
        <v>22.666666030999998</v>
      </c>
      <c r="B138" s="6">
        <f t="shared" si="7"/>
        <v>1359.99996186</v>
      </c>
      <c r="C138" s="28">
        <v>90.154151916999993</v>
      </c>
      <c r="D138" s="5">
        <v>24.155895232999999</v>
      </c>
      <c r="E138" s="25">
        <f t="shared" si="8"/>
        <v>65.998256683999998</v>
      </c>
      <c r="F138" s="9">
        <f t="shared" si="9"/>
        <v>4.1896283277987854</v>
      </c>
      <c r="G138" s="14">
        <f t="shared" si="10"/>
        <v>1.5151915372371203E-20</v>
      </c>
      <c r="H138" s="7">
        <f>$L$129*B138+$M$129</f>
        <v>4.0524944767698301</v>
      </c>
      <c r="I138" s="7">
        <f t="shared" si="11"/>
        <v>0.13713385102895526</v>
      </c>
    </row>
    <row r="139" spans="1:14" x14ac:dyDescent="0.3">
      <c r="A139" s="5">
        <v>22.833332062</v>
      </c>
      <c r="B139" s="6">
        <f t="shared" si="7"/>
        <v>1369.99992372</v>
      </c>
      <c r="C139" s="28">
        <v>89.935371399000005</v>
      </c>
      <c r="D139" s="5">
        <v>24.082967757999999</v>
      </c>
      <c r="E139" s="25">
        <f t="shared" si="8"/>
        <v>65.852403641000009</v>
      </c>
      <c r="F139" s="9">
        <f t="shared" si="9"/>
        <v>4.1874159292846969</v>
      </c>
      <c r="G139" s="14">
        <f t="shared" si="10"/>
        <v>1.5185474556883076E-20</v>
      </c>
      <c r="H139" s="7">
        <f>$L$129*B139+$M$129</f>
        <v>4.0465987636019589</v>
      </c>
      <c r="I139" s="7">
        <f t="shared" si="11"/>
        <v>0.14081716568273794</v>
      </c>
    </row>
    <row r="140" spans="1:14" x14ac:dyDescent="0.3">
      <c r="A140" s="5">
        <v>23</v>
      </c>
      <c r="B140" s="6">
        <f t="shared" si="7"/>
        <v>1380</v>
      </c>
      <c r="C140" s="28">
        <v>89.133178710999999</v>
      </c>
      <c r="D140" s="5">
        <v>24.155895232999999</v>
      </c>
      <c r="E140" s="25">
        <f t="shared" si="8"/>
        <v>64.977283478000004</v>
      </c>
      <c r="F140" s="9">
        <f t="shared" si="9"/>
        <v>4.1740377238576922</v>
      </c>
      <c r="G140" s="14">
        <f t="shared" si="10"/>
        <v>1.5389993955942769E-20</v>
      </c>
      <c r="H140" s="7">
        <f>$L$129*B140+$M$129</f>
        <v>4.0407029829750813</v>
      </c>
      <c r="I140" s="7">
        <f t="shared" si="11"/>
        <v>0.13333474088261088</v>
      </c>
    </row>
    <row r="141" spans="1:14" x14ac:dyDescent="0.3">
      <c r="A141" s="5">
        <v>23.166666030999998</v>
      </c>
      <c r="B141" s="6">
        <f t="shared" si="7"/>
        <v>1389.99996186</v>
      </c>
      <c r="C141" s="28">
        <v>88.695625304999993</v>
      </c>
      <c r="D141" s="5">
        <v>24.228820801000001</v>
      </c>
      <c r="E141" s="25">
        <f t="shared" si="8"/>
        <v>64.466804503999995</v>
      </c>
      <c r="F141" s="9">
        <f t="shared" si="9"/>
        <v>4.1661504324666891</v>
      </c>
      <c r="G141" s="14">
        <f t="shared" si="10"/>
        <v>1.5511859284695161E-20</v>
      </c>
      <c r="H141" s="7">
        <f>$L$129*B141+$M$129</f>
        <v>4.034807269807211</v>
      </c>
      <c r="I141" s="7">
        <f t="shared" si="11"/>
        <v>0.1313431626594781</v>
      </c>
    </row>
    <row r="142" spans="1:14" x14ac:dyDescent="0.3">
      <c r="A142" s="5">
        <v>23.333332062</v>
      </c>
      <c r="B142" s="6">
        <f t="shared" si="7"/>
        <v>1399.99992372</v>
      </c>
      <c r="C142" s="28">
        <v>88.112213135000005</v>
      </c>
      <c r="D142" s="5">
        <v>24.010042191</v>
      </c>
      <c r="E142" s="25">
        <f t="shared" si="8"/>
        <v>64.102170944000008</v>
      </c>
      <c r="F142" s="9">
        <f t="shared" si="9"/>
        <v>4.1604782314342375</v>
      </c>
      <c r="G142" s="14">
        <f t="shared" si="10"/>
        <v>1.560009567965499E-20</v>
      </c>
      <c r="H142" s="7">
        <f>$L$129*B142+$M$129</f>
        <v>4.0289115566393399</v>
      </c>
      <c r="I142" s="7">
        <f t="shared" si="11"/>
        <v>0.13156667479489759</v>
      </c>
    </row>
    <row r="143" spans="1:14" x14ac:dyDescent="0.3">
      <c r="A143" s="5">
        <v>23.5</v>
      </c>
      <c r="B143" s="6">
        <f t="shared" si="7"/>
        <v>1410</v>
      </c>
      <c r="C143" s="28">
        <v>87.528800963999998</v>
      </c>
      <c r="D143" s="5">
        <v>24.155895232999999</v>
      </c>
      <c r="E143" s="25">
        <f t="shared" si="8"/>
        <v>63.372905731000003</v>
      </c>
      <c r="F143" s="9">
        <f t="shared" si="9"/>
        <v>4.1490364157006328</v>
      </c>
      <c r="G143" s="14">
        <f t="shared" si="10"/>
        <v>1.5779614150007831E-20</v>
      </c>
      <c r="H143" s="7">
        <f>$L$129*B143+$M$129</f>
        <v>4.0230157760124623</v>
      </c>
      <c r="I143" s="7">
        <f t="shared" si="11"/>
        <v>0.12602063968817045</v>
      </c>
    </row>
    <row r="144" spans="1:14" x14ac:dyDescent="0.3">
      <c r="A144" s="5">
        <v>23.666666030999998</v>
      </c>
      <c r="B144" s="6">
        <f t="shared" si="7"/>
        <v>1419.99996186</v>
      </c>
      <c r="C144" s="28">
        <v>86.799545288000004</v>
      </c>
      <c r="D144" s="5">
        <v>22.916149139000002</v>
      </c>
      <c r="E144" s="25">
        <f t="shared" si="8"/>
        <v>63.883396149000006</v>
      </c>
      <c r="F144" s="9">
        <f t="shared" si="9"/>
        <v>4.1570594864452133</v>
      </c>
      <c r="G144" s="14">
        <f t="shared" si="10"/>
        <v>1.565351969810161E-20</v>
      </c>
      <c r="H144" s="7">
        <f>$L$129*B144+$M$129</f>
        <v>4.017120062844592</v>
      </c>
      <c r="I144" s="7">
        <f t="shared" si="11"/>
        <v>0.13993942360062128</v>
      </c>
    </row>
    <row r="145" spans="1:9" x14ac:dyDescent="0.3">
      <c r="A145" s="5">
        <v>23.833332062</v>
      </c>
      <c r="B145" s="6">
        <f t="shared" si="7"/>
        <v>1429.99992372</v>
      </c>
      <c r="C145" s="28">
        <v>86.289054871000005</v>
      </c>
      <c r="D145" s="5">
        <v>23.937116623000001</v>
      </c>
      <c r="E145" s="25">
        <f t="shared" si="8"/>
        <v>62.351938248000003</v>
      </c>
      <c r="F145" s="9">
        <f t="shared" si="9"/>
        <v>4.1327947582186502</v>
      </c>
      <c r="G145" s="14">
        <f t="shared" si="10"/>
        <v>1.6037993815405987E-20</v>
      </c>
      <c r="H145" s="7">
        <f>$L$129*B145+$M$129</f>
        <v>4.0112243496767217</v>
      </c>
      <c r="I145" s="7">
        <f t="shared" si="11"/>
        <v>0.12157040854192847</v>
      </c>
    </row>
    <row r="146" spans="1:9" x14ac:dyDescent="0.3">
      <c r="A146" s="5">
        <v>24</v>
      </c>
      <c r="B146" s="6">
        <f t="shared" si="7"/>
        <v>1440</v>
      </c>
      <c r="C146" s="28">
        <v>85.851501464999998</v>
      </c>
      <c r="D146" s="5">
        <v>24.155895232999999</v>
      </c>
      <c r="E146" s="25">
        <f t="shared" si="8"/>
        <v>61.695606232000003</v>
      </c>
      <c r="F146" s="9">
        <f t="shared" si="9"/>
        <v>4.1222127165766338</v>
      </c>
      <c r="G146" s="14">
        <f t="shared" si="10"/>
        <v>1.6208609673752173E-20</v>
      </c>
      <c r="H146" s="7">
        <f>$L$129*B146+$M$129</f>
        <v>4.0053285690498432</v>
      </c>
      <c r="I146" s="7">
        <f t="shared" si="11"/>
        <v>0.11688414752679055</v>
      </c>
    </row>
    <row r="147" spans="1:9" x14ac:dyDescent="0.3">
      <c r="A147" s="5">
        <v>24.166666030999998</v>
      </c>
      <c r="B147" s="6">
        <f t="shared" si="7"/>
        <v>1449.99996186</v>
      </c>
      <c r="C147" s="28">
        <v>85.268089294000006</v>
      </c>
      <c r="D147" s="5">
        <v>24.155895232999999</v>
      </c>
      <c r="E147" s="25">
        <f t="shared" si="8"/>
        <v>61.112194061000011</v>
      </c>
      <c r="F147" s="9">
        <f t="shared" si="9"/>
        <v>4.112711421731464</v>
      </c>
      <c r="G147" s="14">
        <f t="shared" si="10"/>
        <v>1.6363346388804757E-20</v>
      </c>
      <c r="H147" s="7">
        <f>$L$129*B147+$M$129</f>
        <v>3.9994328558819729</v>
      </c>
      <c r="I147" s="7">
        <f t="shared" si="11"/>
        <v>0.11327856584949103</v>
      </c>
    </row>
    <row r="148" spans="1:9" x14ac:dyDescent="0.3">
      <c r="A148" s="5">
        <v>24.333332062</v>
      </c>
      <c r="B148" s="6">
        <f t="shared" si="7"/>
        <v>1459.99992372</v>
      </c>
      <c r="C148" s="28">
        <v>84.757606506000002</v>
      </c>
      <c r="D148" s="5">
        <v>24.228820801000001</v>
      </c>
      <c r="E148" s="25">
        <f t="shared" si="8"/>
        <v>60.528785705000004</v>
      </c>
      <c r="F148" s="9">
        <f t="shared" si="9"/>
        <v>4.10311904865826</v>
      </c>
      <c r="G148" s="14">
        <f t="shared" si="10"/>
        <v>1.6521064950381035E-20</v>
      </c>
      <c r="H148" s="7">
        <f>$L$129*B148+$M$129</f>
        <v>3.9935371427141027</v>
      </c>
      <c r="I148" s="7">
        <f t="shared" si="11"/>
        <v>0.1095819059441574</v>
      </c>
    </row>
    <row r="149" spans="1:9" x14ac:dyDescent="0.3">
      <c r="A149" s="5">
        <v>24.5</v>
      </c>
      <c r="B149" s="6">
        <f t="shared" si="7"/>
        <v>1470</v>
      </c>
      <c r="C149" s="28">
        <v>84.101272582999997</v>
      </c>
      <c r="D149" s="5">
        <v>24.155895232999999</v>
      </c>
      <c r="E149" s="25">
        <f t="shared" si="8"/>
        <v>59.945377350000001</v>
      </c>
      <c r="F149" s="9">
        <f t="shared" si="9"/>
        <v>4.09343377007683</v>
      </c>
      <c r="G149" s="14">
        <f t="shared" si="10"/>
        <v>1.6681853450706488E-20</v>
      </c>
      <c r="H149" s="7">
        <f>$L$129*B149+$M$129</f>
        <v>3.9876413620872246</v>
      </c>
      <c r="I149" s="7">
        <f t="shared" si="11"/>
        <v>0.10579240798960532</v>
      </c>
    </row>
    <row r="150" spans="1:9" x14ac:dyDescent="0.3">
      <c r="A150" s="5">
        <v>24.666666030999998</v>
      </c>
      <c r="B150" s="6">
        <f t="shared" si="7"/>
        <v>1479.99996186</v>
      </c>
      <c r="C150" s="28">
        <v>83.736640929999993</v>
      </c>
      <c r="D150" s="5">
        <v>24.155895232999999</v>
      </c>
      <c r="E150" s="25">
        <f t="shared" si="8"/>
        <v>59.580745696999998</v>
      </c>
      <c r="F150" s="9">
        <f t="shared" si="9"/>
        <v>4.0873324631014087</v>
      </c>
      <c r="G150" s="14">
        <f t="shared" si="10"/>
        <v>1.6783945690870264E-20</v>
      </c>
      <c r="H150" s="7">
        <f>$L$129*B150+$M$129</f>
        <v>3.9817456489193539</v>
      </c>
      <c r="I150" s="7">
        <f t="shared" si="11"/>
        <v>0.10558681418205484</v>
      </c>
    </row>
    <row r="151" spans="1:9" x14ac:dyDescent="0.3">
      <c r="A151" s="5">
        <v>24.833332062</v>
      </c>
      <c r="B151" s="6">
        <f t="shared" si="7"/>
        <v>1489.99992372</v>
      </c>
      <c r="C151" s="28">
        <v>82.788597107000001</v>
      </c>
      <c r="D151" s="5">
        <v>23.937116623000001</v>
      </c>
      <c r="E151" s="25">
        <f t="shared" si="8"/>
        <v>58.851480484</v>
      </c>
      <c r="F151" s="9">
        <f t="shared" si="9"/>
        <v>4.0750169902972475</v>
      </c>
      <c r="G151" s="14">
        <f t="shared" si="10"/>
        <v>1.6991925976643373E-20</v>
      </c>
      <c r="H151" s="7">
        <f>$L$129*B151+$M$129</f>
        <v>3.9758499357514836</v>
      </c>
      <c r="I151" s="7">
        <f t="shared" si="11"/>
        <v>9.9167054545763911E-2</v>
      </c>
    </row>
    <row r="152" spans="1:9" x14ac:dyDescent="0.3">
      <c r="A152" s="5">
        <v>25</v>
      </c>
      <c r="B152" s="6">
        <f t="shared" si="7"/>
        <v>1500</v>
      </c>
      <c r="C152" s="28">
        <v>82.642745972</v>
      </c>
      <c r="D152" s="5">
        <v>24.082967757999999</v>
      </c>
      <c r="E152" s="25">
        <f t="shared" si="8"/>
        <v>58.559778214000005</v>
      </c>
      <c r="F152" s="9">
        <f t="shared" si="9"/>
        <v>4.0700480823166494</v>
      </c>
      <c r="G152" s="14">
        <f t="shared" si="10"/>
        <v>1.707656740682341E-20</v>
      </c>
      <c r="H152" s="7">
        <f>$L$129*B152+$M$129</f>
        <v>3.9699541551246056</v>
      </c>
      <c r="I152" s="7">
        <f t="shared" si="11"/>
        <v>0.1000939271920438</v>
      </c>
    </row>
    <row r="153" spans="1:9" x14ac:dyDescent="0.3">
      <c r="A153" s="5">
        <v>25.166666030999998</v>
      </c>
      <c r="B153" s="6">
        <f t="shared" si="7"/>
        <v>1509.99996186</v>
      </c>
      <c r="C153" s="28">
        <v>82.278114318999997</v>
      </c>
      <c r="D153" s="5">
        <v>24.082967757999999</v>
      </c>
      <c r="E153" s="25">
        <f t="shared" si="8"/>
        <v>58.195146561000001</v>
      </c>
      <c r="F153" s="9">
        <f t="shared" si="9"/>
        <v>4.0638019588373702</v>
      </c>
      <c r="G153" s="14">
        <f t="shared" si="10"/>
        <v>1.7183563563188255E-20</v>
      </c>
      <c r="H153" s="7">
        <f>$L$129*B153+$M$129</f>
        <v>3.9640584419567348</v>
      </c>
      <c r="I153" s="7">
        <f t="shared" si="11"/>
        <v>9.9743516880635319E-2</v>
      </c>
    </row>
    <row r="154" spans="1:9" x14ac:dyDescent="0.3">
      <c r="A154" s="5">
        <v>25.333332062</v>
      </c>
      <c r="B154" s="6">
        <f t="shared" si="7"/>
        <v>1519.99992372</v>
      </c>
      <c r="C154" s="28">
        <v>81.621780396000005</v>
      </c>
      <c r="D154" s="5">
        <v>24.155895232999999</v>
      </c>
      <c r="E154" s="25">
        <f t="shared" si="8"/>
        <v>57.46588516300001</v>
      </c>
      <c r="F154" s="9">
        <f t="shared" si="9"/>
        <v>4.0511914702172724</v>
      </c>
      <c r="G154" s="14">
        <f t="shared" si="10"/>
        <v>1.7401628760499112E-20</v>
      </c>
      <c r="H154" s="7">
        <f>$L$129*B154+$M$129</f>
        <v>3.9581627287888645</v>
      </c>
      <c r="I154" s="7">
        <f t="shared" si="11"/>
        <v>9.3028741428407891E-2</v>
      </c>
    </row>
    <row r="155" spans="1:9" x14ac:dyDescent="0.3">
      <c r="A155" s="5">
        <v>25.5</v>
      </c>
      <c r="B155" s="6">
        <f t="shared" si="7"/>
        <v>1530</v>
      </c>
      <c r="C155" s="28">
        <v>81.111297606999997</v>
      </c>
      <c r="D155" s="5">
        <v>24.155895232999999</v>
      </c>
      <c r="E155" s="25">
        <f t="shared" si="8"/>
        <v>56.955402374000002</v>
      </c>
      <c r="F155" s="9">
        <f t="shared" si="9"/>
        <v>4.0422685470973532</v>
      </c>
      <c r="G155" s="14">
        <f t="shared" si="10"/>
        <v>1.7557596967421261E-20</v>
      </c>
      <c r="H155" s="7">
        <f>$L$129*B155+$M$129</f>
        <v>3.9522669481619865</v>
      </c>
      <c r="I155" s="7">
        <f t="shared" si="11"/>
        <v>9.0001598935366633E-2</v>
      </c>
    </row>
    <row r="156" spans="1:9" x14ac:dyDescent="0.3">
      <c r="A156" s="5">
        <v>25.666666030999998</v>
      </c>
      <c r="B156" s="6">
        <f t="shared" si="7"/>
        <v>1539.99996186</v>
      </c>
      <c r="C156" s="28">
        <v>80.527885436999995</v>
      </c>
      <c r="D156" s="5">
        <v>24.228820801000001</v>
      </c>
      <c r="E156" s="25">
        <f t="shared" si="8"/>
        <v>56.299064635999997</v>
      </c>
      <c r="F156" s="9">
        <f t="shared" si="9"/>
        <v>4.0306779210822326</v>
      </c>
      <c r="G156" s="14">
        <f t="shared" si="10"/>
        <v>1.7762284444075078E-20</v>
      </c>
      <c r="H156" s="7">
        <f>$L$129*B156+$M$129</f>
        <v>3.9463712349941162</v>
      </c>
      <c r="I156" s="7">
        <f t="shared" si="11"/>
        <v>8.4306686088116312E-2</v>
      </c>
    </row>
    <row r="157" spans="1:9" x14ac:dyDescent="0.3">
      <c r="A157" s="5">
        <v>25.833332062</v>
      </c>
      <c r="B157" s="6">
        <f t="shared" si="7"/>
        <v>1549.99992372</v>
      </c>
      <c r="C157" s="28">
        <v>80.163253784000005</v>
      </c>
      <c r="D157" s="5">
        <v>23.426631926999999</v>
      </c>
      <c r="E157" s="25">
        <f t="shared" si="8"/>
        <v>56.736621857000003</v>
      </c>
      <c r="F157" s="9">
        <f t="shared" si="9"/>
        <v>4.0384198903682513</v>
      </c>
      <c r="G157" s="14">
        <f t="shared" si="10"/>
        <v>1.7625300331070432E-20</v>
      </c>
      <c r="H157" s="7">
        <f>$L$129*B157+$M$129</f>
        <v>3.9404755218262455</v>
      </c>
      <c r="I157" s="7">
        <f t="shared" si="11"/>
        <v>9.7944368542005833E-2</v>
      </c>
    </row>
    <row r="158" spans="1:9" x14ac:dyDescent="0.3">
      <c r="A158" s="5">
        <v>26</v>
      </c>
      <c r="B158" s="6">
        <f t="shared" si="7"/>
        <v>1560</v>
      </c>
      <c r="C158" s="28">
        <v>79.798622131000002</v>
      </c>
      <c r="D158" s="5">
        <v>24.082967757999999</v>
      </c>
      <c r="E158" s="25">
        <f t="shared" si="8"/>
        <v>55.715654373000007</v>
      </c>
      <c r="F158" s="9">
        <f t="shared" si="9"/>
        <v>4.0202611554358789</v>
      </c>
      <c r="G158" s="14">
        <f t="shared" si="10"/>
        <v>1.7948277037280988E-20</v>
      </c>
      <c r="H158" s="7">
        <f>$L$129*B158+$M$129</f>
        <v>3.9345797411993679</v>
      </c>
      <c r="I158" s="7">
        <f t="shared" si="11"/>
        <v>8.5681414236510989E-2</v>
      </c>
    </row>
    <row r="159" spans="1:9" x14ac:dyDescent="0.3">
      <c r="A159" s="5">
        <v>26.166666030999998</v>
      </c>
      <c r="B159" s="6">
        <f t="shared" si="7"/>
        <v>1569.99996186</v>
      </c>
      <c r="C159" s="28">
        <v>79.069358825999998</v>
      </c>
      <c r="D159" s="5">
        <v>24.228820801000001</v>
      </c>
      <c r="E159" s="25">
        <f t="shared" si="8"/>
        <v>54.840538025000001</v>
      </c>
      <c r="F159" s="9">
        <f t="shared" si="9"/>
        <v>4.0044296654592628</v>
      </c>
      <c r="G159" s="14">
        <f t="shared" si="10"/>
        <v>1.823468616489745E-20</v>
      </c>
      <c r="H159" s="7">
        <f>$L$129*B159+$M$129</f>
        <v>3.9286840280314972</v>
      </c>
      <c r="I159" s="7">
        <f t="shared" si="11"/>
        <v>7.5745637427765633E-2</v>
      </c>
    </row>
    <row r="160" spans="1:9" x14ac:dyDescent="0.3">
      <c r="A160" s="5">
        <v>26.333332062</v>
      </c>
      <c r="B160" s="6">
        <f t="shared" si="7"/>
        <v>1579.99992372</v>
      </c>
      <c r="C160" s="28">
        <v>78.704727172999995</v>
      </c>
      <c r="D160" s="5">
        <v>24.155895232999999</v>
      </c>
      <c r="E160" s="25">
        <f t="shared" si="8"/>
        <v>54.548831939999999</v>
      </c>
      <c r="F160" s="9">
        <f t="shared" si="9"/>
        <v>3.9990962994008799</v>
      </c>
      <c r="G160" s="14">
        <f t="shared" si="10"/>
        <v>1.8332198223784737E-20</v>
      </c>
      <c r="H160" s="7">
        <f>$L$129*B160+$M$129</f>
        <v>3.9227883148636264</v>
      </c>
      <c r="I160" s="7">
        <f t="shared" si="11"/>
        <v>7.6307984537253404E-2</v>
      </c>
    </row>
    <row r="161" spans="1:9" x14ac:dyDescent="0.3">
      <c r="A161" s="5">
        <v>26.5</v>
      </c>
      <c r="B161" s="6">
        <f t="shared" si="7"/>
        <v>1590</v>
      </c>
      <c r="C161" s="28">
        <v>78.267173767000003</v>
      </c>
      <c r="D161" s="5">
        <v>24.228820801000001</v>
      </c>
      <c r="E161" s="25">
        <f t="shared" si="8"/>
        <v>54.038352966000005</v>
      </c>
      <c r="F161" s="9">
        <f t="shared" si="9"/>
        <v>3.9896940345742391</v>
      </c>
      <c r="G161" s="14">
        <f t="shared" si="10"/>
        <v>1.8505375258738598E-20</v>
      </c>
      <c r="H161" s="7">
        <f>$L$129*B161+$M$129</f>
        <v>3.9168925342367489</v>
      </c>
      <c r="I161" s="7">
        <f t="shared" si="11"/>
        <v>7.2801500337490221E-2</v>
      </c>
    </row>
    <row r="162" spans="1:9" x14ac:dyDescent="0.3">
      <c r="A162" s="5">
        <v>26.666666030999998</v>
      </c>
      <c r="B162" s="6">
        <f t="shared" si="7"/>
        <v>1599.99996186</v>
      </c>
      <c r="C162" s="28">
        <v>77.829612732000001</v>
      </c>
      <c r="D162" s="5">
        <v>24.155895232999999</v>
      </c>
      <c r="E162" s="25">
        <f t="shared" si="8"/>
        <v>53.673717499000006</v>
      </c>
      <c r="F162" s="9">
        <f t="shared" si="9"/>
        <v>3.9829234496554426</v>
      </c>
      <c r="G162" s="14">
        <f t="shared" si="10"/>
        <v>1.8631092583043666E-20</v>
      </c>
      <c r="H162" s="7">
        <f>$L$129*B162+$M$129</f>
        <v>3.9109968210688781</v>
      </c>
      <c r="I162" s="7">
        <f t="shared" si="11"/>
        <v>7.1926628586564512E-2</v>
      </c>
    </row>
    <row r="163" spans="1:9" x14ac:dyDescent="0.3">
      <c r="A163" s="5">
        <v>26.833332062</v>
      </c>
      <c r="B163" s="6">
        <f t="shared" si="7"/>
        <v>1609.99992372</v>
      </c>
      <c r="C163" s="28">
        <v>77.173278808999996</v>
      </c>
      <c r="D163" s="5">
        <v>23.134927749999999</v>
      </c>
      <c r="E163" s="25">
        <f t="shared" si="8"/>
        <v>54.038351058999993</v>
      </c>
      <c r="F163" s="9">
        <f t="shared" si="9"/>
        <v>3.9896939992844875</v>
      </c>
      <c r="G163" s="14">
        <f t="shared" si="10"/>
        <v>1.8505375911788702E-20</v>
      </c>
      <c r="H163" s="7">
        <f>$L$129*B163+$M$129</f>
        <v>3.9051011079010074</v>
      </c>
      <c r="I163" s="7">
        <f t="shared" si="11"/>
        <v>8.459289138348014E-2</v>
      </c>
    </row>
    <row r="164" spans="1:9" x14ac:dyDescent="0.3">
      <c r="A164" s="5">
        <v>27</v>
      </c>
      <c r="B164" s="6">
        <f t="shared" si="7"/>
        <v>1620</v>
      </c>
      <c r="C164" s="28">
        <v>77.537910460999996</v>
      </c>
      <c r="D164" s="5">
        <v>24.155895232999999</v>
      </c>
      <c r="E164" s="25">
        <f t="shared" si="8"/>
        <v>53.382015228</v>
      </c>
      <c r="F164" s="9">
        <f t="shared" si="9"/>
        <v>3.9774738957553404</v>
      </c>
      <c r="G164" s="14">
        <f t="shared" si="10"/>
        <v>1.8732900879236174E-20</v>
      </c>
      <c r="H164" s="7">
        <f>$L$129*B164+$M$129</f>
        <v>3.8992053272741298</v>
      </c>
      <c r="I164" s="7">
        <f t="shared" si="11"/>
        <v>7.8268568481210554E-2</v>
      </c>
    </row>
    <row r="165" spans="1:9" x14ac:dyDescent="0.3">
      <c r="A165" s="5">
        <v>27.166666030999998</v>
      </c>
      <c r="B165" s="6">
        <f t="shared" si="7"/>
        <v>1629.99996186</v>
      </c>
      <c r="C165" s="28">
        <v>76.808647156000006</v>
      </c>
      <c r="D165" s="5">
        <v>24.155895232999999</v>
      </c>
      <c r="E165" s="25">
        <f t="shared" si="8"/>
        <v>52.652751923000011</v>
      </c>
      <c r="F165" s="9">
        <f t="shared" si="9"/>
        <v>3.9637185054571624</v>
      </c>
      <c r="G165" s="14">
        <f t="shared" si="10"/>
        <v>1.8992359629415223E-20</v>
      </c>
      <c r="H165" s="7">
        <f>$L$129*B165+$M$129</f>
        <v>3.8933096141062591</v>
      </c>
      <c r="I165" s="7">
        <f t="shared" si="11"/>
        <v>7.0408891350903335E-2</v>
      </c>
    </row>
    <row r="166" spans="1:9" x14ac:dyDescent="0.3">
      <c r="A166" s="5">
        <v>27.333332062</v>
      </c>
      <c r="B166" s="6">
        <f t="shared" si="7"/>
        <v>1639.99992372</v>
      </c>
      <c r="C166" s="28">
        <v>76.735717773000005</v>
      </c>
      <c r="D166" s="5">
        <v>24.010042191</v>
      </c>
      <c r="E166" s="25">
        <f t="shared" si="8"/>
        <v>52.725675582000008</v>
      </c>
      <c r="F166" s="9">
        <f t="shared" si="9"/>
        <v>3.9651025395971158</v>
      </c>
      <c r="G166" s="14">
        <f t="shared" si="10"/>
        <v>1.8966091737312696E-20</v>
      </c>
      <c r="H166" s="7">
        <f>$L$129*B166+$M$129</f>
        <v>3.8874139009383888</v>
      </c>
      <c r="I166" s="7">
        <f t="shared" si="11"/>
        <v>7.7688638658726994E-2</v>
      </c>
    </row>
    <row r="167" spans="1:9" x14ac:dyDescent="0.3">
      <c r="A167" s="5">
        <v>27.5</v>
      </c>
      <c r="B167" s="6">
        <f t="shared" si="7"/>
        <v>1650</v>
      </c>
      <c r="C167" s="28">
        <v>76.152305603000002</v>
      </c>
      <c r="D167" s="5">
        <v>24.155895232999999</v>
      </c>
      <c r="E167" s="25">
        <f t="shared" si="8"/>
        <v>51.996410370000007</v>
      </c>
      <c r="F167" s="9">
        <f t="shared" si="9"/>
        <v>3.9511746848525005</v>
      </c>
      <c r="G167" s="14">
        <f t="shared" si="10"/>
        <v>1.9232096848304031E-20</v>
      </c>
      <c r="H167" s="7">
        <f>$L$129*B167+$M$129</f>
        <v>3.8815181203115108</v>
      </c>
      <c r="I167" s="7">
        <f t="shared" si="11"/>
        <v>6.9656564540989674E-2</v>
      </c>
    </row>
    <row r="168" spans="1:9" x14ac:dyDescent="0.3">
      <c r="A168" s="5">
        <v>27.666666030999998</v>
      </c>
      <c r="B168" s="6">
        <f t="shared" si="7"/>
        <v>1659.99996186</v>
      </c>
      <c r="C168" s="28">
        <v>75.350120544000006</v>
      </c>
      <c r="D168" s="5">
        <v>24.082967757999999</v>
      </c>
      <c r="E168" s="25">
        <f t="shared" si="8"/>
        <v>51.267152786000011</v>
      </c>
      <c r="F168" s="9">
        <f t="shared" si="9"/>
        <v>3.9370502505301301</v>
      </c>
      <c r="G168" s="14">
        <f t="shared" si="10"/>
        <v>1.9505666799445888E-20</v>
      </c>
      <c r="H168" s="7">
        <f>$L$129*B168+$M$129</f>
        <v>3.8756224071436405</v>
      </c>
      <c r="I168" s="7">
        <f t="shared" si="11"/>
        <v>6.1427843386489656E-2</v>
      </c>
    </row>
    <row r="169" spans="1:9" x14ac:dyDescent="0.3">
      <c r="A169" s="5">
        <v>27.833332062</v>
      </c>
      <c r="B169" s="6">
        <f t="shared" si="7"/>
        <v>1669.99992372</v>
      </c>
      <c r="C169" s="28">
        <v>74.985488892000006</v>
      </c>
      <c r="D169" s="5">
        <v>24.010042191</v>
      </c>
      <c r="E169" s="25">
        <f t="shared" si="8"/>
        <v>50.97544670100001</v>
      </c>
      <c r="F169" s="9">
        <f t="shared" si="9"/>
        <v>3.9313440795609167</v>
      </c>
      <c r="G169" s="14">
        <f t="shared" si="10"/>
        <v>1.9617287629975446E-20</v>
      </c>
      <c r="H169" s="7">
        <f>$L$129*B169+$M$129</f>
        <v>3.8697266939757697</v>
      </c>
      <c r="I169" s="7">
        <f t="shared" si="11"/>
        <v>6.1617385585146955E-2</v>
      </c>
    </row>
    <row r="170" spans="1:9" x14ac:dyDescent="0.3">
      <c r="A170" s="5">
        <v>28</v>
      </c>
      <c r="B170" s="6">
        <f t="shared" si="7"/>
        <v>1680</v>
      </c>
      <c r="C170" s="28">
        <v>74.475006104000002</v>
      </c>
      <c r="D170" s="5">
        <v>24.082967757999999</v>
      </c>
      <c r="E170" s="25">
        <f t="shared" si="8"/>
        <v>50.392038346000007</v>
      </c>
      <c r="F170" s="9">
        <f t="shared" si="9"/>
        <v>3.9198331932734582</v>
      </c>
      <c r="G170" s="14">
        <f t="shared" si="10"/>
        <v>1.9844404648485063E-20</v>
      </c>
      <c r="H170" s="7">
        <f>$L$129*B170+$M$129</f>
        <v>3.8638309133488917</v>
      </c>
      <c r="I170" s="7">
        <f t="shared" si="11"/>
        <v>5.6002279924566523E-2</v>
      </c>
    </row>
    <row r="171" spans="1:9" x14ac:dyDescent="0.3">
      <c r="A171" s="5">
        <v>28.166666030999998</v>
      </c>
      <c r="B171" s="6">
        <f t="shared" si="7"/>
        <v>1689.99996186</v>
      </c>
      <c r="C171" s="28">
        <v>73.891593932999996</v>
      </c>
      <c r="D171" s="5">
        <v>23.937116623000001</v>
      </c>
      <c r="E171" s="25">
        <f t="shared" si="8"/>
        <v>49.954477309999994</v>
      </c>
      <c r="F171" s="9">
        <f t="shared" si="9"/>
        <v>3.9111121369133466</v>
      </c>
      <c r="G171" s="14">
        <f t="shared" si="10"/>
        <v>2.0018225669630177E-20</v>
      </c>
      <c r="H171" s="7">
        <f>$L$129*B171+$M$129</f>
        <v>3.8579352001810214</v>
      </c>
      <c r="I171" s="7">
        <f t="shared" si="11"/>
        <v>5.3176936732325153E-2</v>
      </c>
    </row>
    <row r="172" spans="1:9" x14ac:dyDescent="0.3">
      <c r="A172" s="5">
        <v>28.333332062</v>
      </c>
      <c r="B172" s="6">
        <f t="shared" si="7"/>
        <v>1699.99992372</v>
      </c>
      <c r="C172" s="28">
        <v>73.818672179999993</v>
      </c>
      <c r="D172" s="5">
        <v>24.155895232999999</v>
      </c>
      <c r="E172" s="25">
        <f t="shared" si="8"/>
        <v>49.662776946999998</v>
      </c>
      <c r="F172" s="9">
        <f t="shared" si="9"/>
        <v>3.905255697707096</v>
      </c>
      <c r="G172" s="14">
        <f t="shared" si="10"/>
        <v>2.0135805153771363E-20</v>
      </c>
      <c r="H172" s="7">
        <f>$L$129*B172+$M$129</f>
        <v>3.8520394870131511</v>
      </c>
      <c r="I172" s="7">
        <f t="shared" si="11"/>
        <v>5.3216210693944888E-2</v>
      </c>
    </row>
    <row r="173" spans="1:9" x14ac:dyDescent="0.3">
      <c r="A173" s="5">
        <v>28.5</v>
      </c>
      <c r="B173" s="6">
        <f t="shared" si="7"/>
        <v>1710</v>
      </c>
      <c r="C173" s="28">
        <v>73.526962280000006</v>
      </c>
      <c r="D173" s="5">
        <v>24.082967757999999</v>
      </c>
      <c r="E173" s="25">
        <f t="shared" si="8"/>
        <v>49.443994522000011</v>
      </c>
      <c r="F173" s="9">
        <f t="shared" si="9"/>
        <v>3.9008406052335638</v>
      </c>
      <c r="G173" s="14">
        <f t="shared" si="10"/>
        <v>2.0224903138743207E-20</v>
      </c>
      <c r="H173" s="7">
        <f>$L$129*B173+$M$129</f>
        <v>3.8461437063862727</v>
      </c>
      <c r="I173" s="7">
        <f t="shared" si="11"/>
        <v>5.469689884729112E-2</v>
      </c>
    </row>
    <row r="174" spans="1:9" x14ac:dyDescent="0.3">
      <c r="A174" s="5">
        <v>28.666666030999998</v>
      </c>
      <c r="B174" s="6">
        <f t="shared" si="7"/>
        <v>1719.99996186</v>
      </c>
      <c r="C174" s="28">
        <v>73.745742797999995</v>
      </c>
      <c r="D174" s="5">
        <v>24.228820801000001</v>
      </c>
      <c r="E174" s="25">
        <f t="shared" si="8"/>
        <v>49.516921996999997</v>
      </c>
      <c r="F174" s="9">
        <f t="shared" si="9"/>
        <v>3.9023144696795855</v>
      </c>
      <c r="G174" s="14">
        <f t="shared" si="10"/>
        <v>2.0195116329334557E-20</v>
      </c>
      <c r="H174" s="7">
        <f>$L$129*B174+$M$129</f>
        <v>3.8402479932184024</v>
      </c>
      <c r="I174" s="7">
        <f t="shared" si="11"/>
        <v>6.2066476461183129E-2</v>
      </c>
    </row>
    <row r="175" spans="1:9" x14ac:dyDescent="0.3">
      <c r="A175" s="5">
        <v>28.833332062</v>
      </c>
      <c r="B175" s="6">
        <f t="shared" si="7"/>
        <v>1729.99992372</v>
      </c>
      <c r="C175" s="28">
        <v>72.651847838999998</v>
      </c>
      <c r="D175" s="5">
        <v>24.082967757999999</v>
      </c>
      <c r="E175" s="25">
        <f t="shared" si="8"/>
        <v>48.568880081000003</v>
      </c>
      <c r="F175" s="9">
        <f t="shared" si="9"/>
        <v>3.8829829982577637</v>
      </c>
      <c r="G175" s="14">
        <f t="shared" si="10"/>
        <v>2.0589315593282478E-20</v>
      </c>
      <c r="H175" s="7">
        <f>$L$129*B175+$M$129</f>
        <v>3.8343522800505321</v>
      </c>
      <c r="I175" s="7">
        <f t="shared" si="11"/>
        <v>4.8630718207231638E-2</v>
      </c>
    </row>
    <row r="176" spans="1:9" x14ac:dyDescent="0.3">
      <c r="A176" s="5">
        <v>29</v>
      </c>
      <c r="B176" s="6">
        <f t="shared" si="7"/>
        <v>1740</v>
      </c>
      <c r="C176" s="28">
        <v>72.505996703999998</v>
      </c>
      <c r="D176" s="5">
        <v>24.155895232999999</v>
      </c>
      <c r="E176" s="25">
        <f t="shared" si="8"/>
        <v>48.350101471000002</v>
      </c>
      <c r="F176" s="9">
        <f t="shared" si="9"/>
        <v>3.8784683205734196</v>
      </c>
      <c r="G176" s="14">
        <f t="shared" si="10"/>
        <v>2.0682479862007984E-20</v>
      </c>
      <c r="H176" s="7">
        <f>$L$129*B176+$M$129</f>
        <v>3.8284564994236536</v>
      </c>
      <c r="I176" s="7">
        <f t="shared" si="11"/>
        <v>5.0011821149765989E-2</v>
      </c>
    </row>
    <row r="177" spans="1:9" x14ac:dyDescent="0.3">
      <c r="A177" s="5">
        <v>29.166666030999998</v>
      </c>
      <c r="B177" s="6">
        <f t="shared" si="7"/>
        <v>1749.99996186</v>
      </c>
      <c r="C177" s="28">
        <v>71.922584533999995</v>
      </c>
      <c r="D177" s="5">
        <v>24.082967757999999</v>
      </c>
      <c r="E177" s="25">
        <f t="shared" si="8"/>
        <v>47.839616776</v>
      </c>
      <c r="F177" s="9">
        <f t="shared" si="9"/>
        <v>3.8678540990751746</v>
      </c>
      <c r="G177" s="14">
        <f t="shared" si="10"/>
        <v>2.0903177479082071E-20</v>
      </c>
      <c r="H177" s="7">
        <f>$L$129*B177+$M$129</f>
        <v>3.8225607862557833</v>
      </c>
      <c r="I177" s="7">
        <f t="shared" si="11"/>
        <v>4.5293312819391307E-2</v>
      </c>
    </row>
    <row r="178" spans="1:9" x14ac:dyDescent="0.3">
      <c r="A178" s="5">
        <v>29.333332062</v>
      </c>
      <c r="B178" s="6">
        <f t="shared" si="7"/>
        <v>1759.99992372</v>
      </c>
      <c r="C178" s="28">
        <v>71.557952881000006</v>
      </c>
      <c r="D178" s="5">
        <v>23.718338013</v>
      </c>
      <c r="E178" s="25">
        <f t="shared" si="8"/>
        <v>47.839614868000005</v>
      </c>
      <c r="F178" s="9">
        <f t="shared" si="9"/>
        <v>3.8678540591919113</v>
      </c>
      <c r="G178" s="14">
        <f t="shared" si="10"/>
        <v>2.0903178312769017E-20</v>
      </c>
      <c r="H178" s="7">
        <f>$L$129*B178+$M$129</f>
        <v>3.816665073087913</v>
      </c>
      <c r="I178" s="7">
        <f t="shared" si="11"/>
        <v>5.1188986103998246E-2</v>
      </c>
    </row>
    <row r="179" spans="1:9" x14ac:dyDescent="0.3">
      <c r="A179" s="5">
        <v>29.5</v>
      </c>
      <c r="B179" s="6">
        <f t="shared" si="7"/>
        <v>1770</v>
      </c>
      <c r="C179" s="28">
        <v>71.193321228000002</v>
      </c>
      <c r="D179" s="5">
        <v>24.228820801000001</v>
      </c>
      <c r="E179" s="25">
        <f t="shared" si="8"/>
        <v>46.964500427000004</v>
      </c>
      <c r="F179" s="9">
        <f t="shared" si="9"/>
        <v>3.8493920062558682</v>
      </c>
      <c r="G179" s="14">
        <f t="shared" si="10"/>
        <v>2.1292678318901006E-20</v>
      </c>
      <c r="H179" s="7">
        <f>$L$129*B179+$M$129</f>
        <v>3.810769292461035</v>
      </c>
      <c r="I179" s="7">
        <f t="shared" si="11"/>
        <v>3.8622713794833174E-2</v>
      </c>
    </row>
    <row r="180" spans="1:9" x14ac:dyDescent="0.3">
      <c r="A180" s="5">
        <v>29.666666030999998</v>
      </c>
      <c r="B180" s="6">
        <f t="shared" si="7"/>
        <v>1779.99996186</v>
      </c>
      <c r="C180" s="28">
        <v>70.901618958</v>
      </c>
      <c r="D180" s="5">
        <v>24.010042191</v>
      </c>
      <c r="E180" s="25">
        <f t="shared" si="8"/>
        <v>46.891576767000004</v>
      </c>
      <c r="F180" s="9">
        <f t="shared" si="9"/>
        <v>3.8478380594715031</v>
      </c>
      <c r="G180" s="14">
        <f t="shared" si="10"/>
        <v>2.1325791729480744E-20</v>
      </c>
      <c r="H180" s="7">
        <f>$L$129*B180+$M$129</f>
        <v>3.8048735792931643</v>
      </c>
      <c r="I180" s="7">
        <f t="shared" si="11"/>
        <v>4.2964480178338871E-2</v>
      </c>
    </row>
    <row r="181" spans="1:9" x14ac:dyDescent="0.3">
      <c r="A181" s="5">
        <v>29.833332062</v>
      </c>
      <c r="B181" s="6">
        <f t="shared" si="7"/>
        <v>1789.99992372</v>
      </c>
      <c r="C181" s="28">
        <v>70.464065551999994</v>
      </c>
      <c r="D181" s="5">
        <v>23.937116623000001</v>
      </c>
      <c r="E181" s="25">
        <f t="shared" si="8"/>
        <v>46.526948928999992</v>
      </c>
      <c r="F181" s="9">
        <f t="shared" si="9"/>
        <v>3.8400316915811006</v>
      </c>
      <c r="G181" s="14">
        <f t="shared" si="10"/>
        <v>2.149292018967325E-20</v>
      </c>
      <c r="H181" s="7">
        <f>$L$129*B181+$M$129</f>
        <v>3.798977866125294</v>
      </c>
      <c r="I181" s="7">
        <f t="shared" si="11"/>
        <v>4.1053825455806603E-2</v>
      </c>
    </row>
    <row r="182" spans="1:9" x14ac:dyDescent="0.3">
      <c r="A182" s="5">
        <v>30</v>
      </c>
      <c r="B182" s="6">
        <f t="shared" si="7"/>
        <v>1800</v>
      </c>
      <c r="C182" s="28">
        <v>70.245285034000005</v>
      </c>
      <c r="D182" s="5">
        <v>24.082967757999999</v>
      </c>
      <c r="E182" s="25">
        <f t="shared" si="8"/>
        <v>46.16231727600001</v>
      </c>
      <c r="F182" s="9">
        <f t="shared" si="9"/>
        <v>3.8321638218930247</v>
      </c>
      <c r="G182" s="14">
        <f t="shared" si="10"/>
        <v>2.1662690675190703E-20</v>
      </c>
      <c r="H182" s="7">
        <f>$L$129*B182+$M$129</f>
        <v>3.793082085498416</v>
      </c>
      <c r="I182" s="7">
        <f t="shared" si="11"/>
        <v>3.9081736394608768E-2</v>
      </c>
    </row>
    <row r="183" spans="1:9" x14ac:dyDescent="0.3">
      <c r="A183" s="5">
        <v>30.166666030999998</v>
      </c>
      <c r="B183" s="6">
        <f t="shared" si="7"/>
        <v>1809.99996186</v>
      </c>
      <c r="C183" s="28">
        <v>70.026504517000006</v>
      </c>
      <c r="D183" s="5">
        <v>24.082967757999999</v>
      </c>
      <c r="E183" s="25">
        <f t="shared" si="8"/>
        <v>45.943536759000011</v>
      </c>
      <c r="F183" s="9">
        <f t="shared" si="9"/>
        <v>3.8274131807800136</v>
      </c>
      <c r="G183" s="14">
        <f t="shared" si="10"/>
        <v>2.176584717988885E-20</v>
      </c>
      <c r="H183" s="7">
        <f>$L$129*B183+$M$129</f>
        <v>3.7871863723305452</v>
      </c>
      <c r="I183" s="7">
        <f t="shared" si="11"/>
        <v>4.0226808449468354E-2</v>
      </c>
    </row>
    <row r="184" spans="1:9" x14ac:dyDescent="0.3">
      <c r="A184" s="5">
        <v>30.333332062</v>
      </c>
      <c r="B184" s="6">
        <f t="shared" si="7"/>
        <v>1819.99992372</v>
      </c>
      <c r="C184" s="28">
        <v>69.661872864000003</v>
      </c>
      <c r="D184" s="5">
        <v>24.155895232999999</v>
      </c>
      <c r="E184" s="25">
        <f t="shared" si="8"/>
        <v>45.505977631000007</v>
      </c>
      <c r="F184" s="9">
        <f t="shared" si="9"/>
        <v>3.8178436938332623</v>
      </c>
      <c r="G184" s="14">
        <f t="shared" si="10"/>
        <v>2.1975134961582954E-20</v>
      </c>
      <c r="H184" s="7">
        <f>$L$129*B184+$M$129</f>
        <v>3.7812906591626749</v>
      </c>
      <c r="I184" s="7">
        <f t="shared" si="11"/>
        <v>3.6553034670587348E-2</v>
      </c>
    </row>
    <row r="185" spans="1:9" x14ac:dyDescent="0.3">
      <c r="A185" s="5">
        <v>30.5</v>
      </c>
      <c r="B185" s="6">
        <f t="shared" si="7"/>
        <v>1830</v>
      </c>
      <c r="C185" s="28">
        <v>69.005538939999994</v>
      </c>
      <c r="D185" s="5">
        <v>24.082967757999999</v>
      </c>
      <c r="E185" s="25">
        <f t="shared" si="8"/>
        <v>44.922571181999999</v>
      </c>
      <c r="F185" s="9">
        <f t="shared" si="9"/>
        <v>3.8049403673683879</v>
      </c>
      <c r="G185" s="14">
        <f t="shared" si="10"/>
        <v>2.2260524580140006E-20</v>
      </c>
      <c r="H185" s="7">
        <f>$L$129*B185+$M$129</f>
        <v>3.7753948785357974</v>
      </c>
      <c r="I185" s="7">
        <f t="shared" si="11"/>
        <v>2.9545488832590561E-2</v>
      </c>
    </row>
    <row r="186" spans="1:9" x14ac:dyDescent="0.3">
      <c r="A186" s="5">
        <v>30.666666030999998</v>
      </c>
      <c r="B186" s="6">
        <f t="shared" si="7"/>
        <v>1839.99996186</v>
      </c>
      <c r="C186" s="28">
        <v>68.786758422999995</v>
      </c>
      <c r="D186" s="5">
        <v>24.082967757999999</v>
      </c>
      <c r="E186" s="25">
        <f t="shared" si="8"/>
        <v>44.703790665</v>
      </c>
      <c r="F186" s="9">
        <f t="shared" si="9"/>
        <v>3.8000583003730006</v>
      </c>
      <c r="G186" s="14">
        <f t="shared" si="10"/>
        <v>2.2369467669839718E-20</v>
      </c>
      <c r="H186" s="7">
        <f>$L$129*B186+$M$129</f>
        <v>3.7694991653679266</v>
      </c>
      <c r="I186" s="7">
        <f t="shared" si="11"/>
        <v>3.0559135005074012E-2</v>
      </c>
    </row>
    <row r="187" spans="1:9" x14ac:dyDescent="0.3">
      <c r="A187" s="5">
        <v>30.833332062</v>
      </c>
      <c r="B187" s="6">
        <f t="shared" si="7"/>
        <v>1849.99992372</v>
      </c>
      <c r="C187" s="28">
        <v>68.276275635000005</v>
      </c>
      <c r="D187" s="5">
        <v>25.031009674</v>
      </c>
      <c r="E187" s="25">
        <f t="shared" si="8"/>
        <v>43.245265961000001</v>
      </c>
      <c r="F187" s="9">
        <f t="shared" si="9"/>
        <v>3.7668877698378407</v>
      </c>
      <c r="G187" s="14">
        <f t="shared" si="10"/>
        <v>2.3123918370668199E-20</v>
      </c>
      <c r="H187" s="7">
        <f>$L$129*B187+$M$129</f>
        <v>3.7636034522000559</v>
      </c>
      <c r="I187" s="7">
        <f t="shared" si="11"/>
        <v>3.284317637784806E-3</v>
      </c>
    </row>
    <row r="188" spans="1:9" x14ac:dyDescent="0.3">
      <c r="A188" s="5">
        <v>31</v>
      </c>
      <c r="B188" s="6">
        <f t="shared" si="7"/>
        <v>1860</v>
      </c>
      <c r="C188" s="28">
        <v>67.984573363999999</v>
      </c>
      <c r="D188" s="5">
        <v>24.010042191</v>
      </c>
      <c r="E188" s="25">
        <f t="shared" si="8"/>
        <v>43.974531173000003</v>
      </c>
      <c r="F188" s="9">
        <f t="shared" si="9"/>
        <v>3.7836106293501905</v>
      </c>
      <c r="G188" s="14">
        <f t="shared" si="10"/>
        <v>2.2740435732353909E-20</v>
      </c>
      <c r="H188" s="7">
        <f>$L$129*B188+$M$129</f>
        <v>3.7577076715731783</v>
      </c>
      <c r="I188" s="7">
        <f t="shared" si="11"/>
        <v>2.5902957777012237E-2</v>
      </c>
    </row>
    <row r="189" spans="1:9" x14ac:dyDescent="0.3">
      <c r="A189" s="5">
        <v>31.166666030999998</v>
      </c>
      <c r="B189" s="6">
        <f t="shared" si="7"/>
        <v>1869.99996186</v>
      </c>
      <c r="C189" s="28">
        <v>68.567977905000006</v>
      </c>
      <c r="D189" s="5">
        <v>24.010042191</v>
      </c>
      <c r="E189" s="25">
        <f t="shared" si="8"/>
        <v>44.55793571400001</v>
      </c>
      <c r="F189" s="9">
        <f t="shared" si="9"/>
        <v>3.7967902685585146</v>
      </c>
      <c r="G189" s="14">
        <f t="shared" si="10"/>
        <v>2.2442691385404602E-20</v>
      </c>
      <c r="H189" s="7">
        <f>$L$129*B189+$M$129</f>
        <v>3.7518119584053076</v>
      </c>
      <c r="I189" s="7">
        <f t="shared" si="11"/>
        <v>4.4978310153207079E-2</v>
      </c>
    </row>
    <row r="190" spans="1:9" x14ac:dyDescent="0.3">
      <c r="A190" s="5">
        <v>31.333332062</v>
      </c>
      <c r="B190" s="6">
        <f t="shared" si="7"/>
        <v>1879.99992372</v>
      </c>
      <c r="C190" s="28">
        <v>67.328231811999999</v>
      </c>
      <c r="D190" s="5">
        <v>23.937116623000001</v>
      </c>
      <c r="E190" s="25">
        <f t="shared" si="8"/>
        <v>43.391115188999997</v>
      </c>
      <c r="F190" s="9">
        <f t="shared" si="9"/>
        <v>3.7702547010010687</v>
      </c>
      <c r="G190" s="14">
        <f t="shared" si="10"/>
        <v>2.3046192651289781E-20</v>
      </c>
      <c r="H190" s="7">
        <f>$L$129*B190+$M$129</f>
        <v>3.7459162452374368</v>
      </c>
      <c r="I190" s="7">
        <f t="shared" si="11"/>
        <v>2.4338455763631917E-2</v>
      </c>
    </row>
    <row r="191" spans="1:9" x14ac:dyDescent="0.3">
      <c r="A191" s="5">
        <v>31.5</v>
      </c>
      <c r="B191" s="6">
        <f t="shared" si="7"/>
        <v>1890</v>
      </c>
      <c r="C191" s="28">
        <v>66.963600158999995</v>
      </c>
      <c r="D191" s="5">
        <v>24.010042191</v>
      </c>
      <c r="E191" s="25">
        <f t="shared" si="8"/>
        <v>42.953557967999998</v>
      </c>
      <c r="F191" s="9">
        <f t="shared" si="9"/>
        <v>3.7601194847664114</v>
      </c>
      <c r="G191" s="14">
        <f t="shared" si="10"/>
        <v>2.3280958488816942E-20</v>
      </c>
      <c r="H191" s="7">
        <f>$L$129*B191+$M$129</f>
        <v>3.7400204646105593</v>
      </c>
      <c r="I191" s="7">
        <f t="shared" si="11"/>
        <v>2.0099020155852187E-2</v>
      </c>
    </row>
    <row r="192" spans="1:9" x14ac:dyDescent="0.3">
      <c r="A192" s="5">
        <v>31.666666030999998</v>
      </c>
      <c r="B192" s="6">
        <f t="shared" si="7"/>
        <v>1899.99996186</v>
      </c>
      <c r="C192" s="28">
        <v>66.744819641000007</v>
      </c>
      <c r="D192" s="5">
        <v>23.718338013</v>
      </c>
      <c r="E192" s="25">
        <f t="shared" si="8"/>
        <v>43.026481628000006</v>
      </c>
      <c r="F192" s="9">
        <f t="shared" si="9"/>
        <v>3.7618157779486103</v>
      </c>
      <c r="G192" s="14">
        <f t="shared" si="10"/>
        <v>2.3241500633164433E-20</v>
      </c>
      <c r="H192" s="7">
        <f>$L$129*B192+$M$129</f>
        <v>3.734124751442689</v>
      </c>
      <c r="I192" s="7">
        <f t="shared" si="11"/>
        <v>2.7691026505921368E-2</v>
      </c>
    </row>
    <row r="193" spans="1:9" x14ac:dyDescent="0.3">
      <c r="A193" s="5">
        <v>31.833332062</v>
      </c>
      <c r="B193" s="6">
        <f t="shared" si="7"/>
        <v>1909.99992372</v>
      </c>
      <c r="C193" s="28">
        <v>66.088485718000001</v>
      </c>
      <c r="D193" s="5">
        <v>24.301746368</v>
      </c>
      <c r="E193" s="25">
        <f t="shared" si="8"/>
        <v>41.786739350000005</v>
      </c>
      <c r="F193" s="9">
        <f t="shared" si="9"/>
        <v>3.7325790487686983</v>
      </c>
      <c r="G193" s="14">
        <f t="shared" si="10"/>
        <v>2.3931036868517953E-20</v>
      </c>
      <c r="H193" s="7">
        <f>$L$129*B193+$M$129</f>
        <v>3.7282290382748182</v>
      </c>
      <c r="I193" s="7">
        <f t="shared" si="11"/>
        <v>4.3500104938800632E-3</v>
      </c>
    </row>
    <row r="194" spans="1:9" x14ac:dyDescent="0.3">
      <c r="A194" s="5">
        <v>31.999998092999999</v>
      </c>
      <c r="B194" s="6">
        <f t="shared" si="7"/>
        <v>1919.99988558</v>
      </c>
      <c r="C194" s="28">
        <v>66.234336853000002</v>
      </c>
      <c r="D194" s="5">
        <v>24.082967757999999</v>
      </c>
      <c r="E194" s="25">
        <f t="shared" si="8"/>
        <v>42.151369095000007</v>
      </c>
      <c r="F194" s="9">
        <f t="shared" si="9"/>
        <v>3.7412671654150143</v>
      </c>
      <c r="G194" s="14">
        <f t="shared" si="10"/>
        <v>2.3724021816378439E-20</v>
      </c>
      <c r="H194" s="7">
        <f>$L$129*B194+$M$129</f>
        <v>3.7223333251069475</v>
      </c>
      <c r="I194" s="7">
        <f t="shared" si="11"/>
        <v>1.8933840308066774E-2</v>
      </c>
    </row>
    <row r="195" spans="1:9" x14ac:dyDescent="0.3">
      <c r="A195" s="5">
        <v>32.166664124</v>
      </c>
      <c r="B195" s="6">
        <f t="shared" ref="B195:B258" si="12">A195*60</f>
        <v>1929.9998474399999</v>
      </c>
      <c r="C195" s="28">
        <v>65.578002929999997</v>
      </c>
      <c r="D195" s="5">
        <v>24.010042191</v>
      </c>
      <c r="E195" s="25">
        <f t="shared" ref="E195:E258" si="13">C195-D195</f>
        <v>41.567960739</v>
      </c>
      <c r="F195" s="9">
        <f t="shared" ref="F195:F258" si="14">LN(E195)</f>
        <v>3.7273296959871658</v>
      </c>
      <c r="G195" s="14">
        <f t="shared" ref="G195:G230" si="15">1/E195*(0.000000001^2+$L$27^2)</f>
        <v>2.4056989619454137E-20</v>
      </c>
      <c r="H195" s="7">
        <f>$L$129*B195+$M$129</f>
        <v>3.7164376119390772</v>
      </c>
      <c r="I195" s="7">
        <f t="shared" ref="I195:I230" si="16">F195-H195</f>
        <v>1.0892084048088613E-2</v>
      </c>
    </row>
    <row r="196" spans="1:9" x14ac:dyDescent="0.3">
      <c r="A196" s="5">
        <v>32.333332061999997</v>
      </c>
      <c r="B196" s="6">
        <f t="shared" si="12"/>
        <v>1939.9999237199997</v>
      </c>
      <c r="C196" s="28">
        <v>64.629959106000001</v>
      </c>
      <c r="D196" s="5">
        <v>25.395641327</v>
      </c>
      <c r="E196" s="25">
        <f t="shared" si="13"/>
        <v>39.234317779000001</v>
      </c>
      <c r="F196" s="9">
        <f t="shared" si="14"/>
        <v>3.6695518173563877</v>
      </c>
      <c r="G196" s="14">
        <f t="shared" si="15"/>
        <v>2.5487890617413659E-20</v>
      </c>
      <c r="H196" s="7">
        <f>$L$129*B196+$M$129</f>
        <v>3.7105418313121996</v>
      </c>
      <c r="I196" s="7">
        <f t="shared" si="16"/>
        <v>-4.0990013955811921E-2</v>
      </c>
    </row>
    <row r="197" spans="1:9" x14ac:dyDescent="0.3">
      <c r="A197" s="5">
        <v>32.499996185000001</v>
      </c>
      <c r="B197" s="6">
        <f t="shared" si="12"/>
        <v>1949.9997711000001</v>
      </c>
      <c r="C197" s="28">
        <v>65.067520142000006</v>
      </c>
      <c r="D197" s="5">
        <v>24.155895232999999</v>
      </c>
      <c r="E197" s="25">
        <f t="shared" si="13"/>
        <v>40.911624909000011</v>
      </c>
      <c r="F197" s="9">
        <f t="shared" si="14"/>
        <v>3.711414250267655</v>
      </c>
      <c r="G197" s="14">
        <f t="shared" si="15"/>
        <v>2.4442930395072463E-20</v>
      </c>
      <c r="H197" s="7">
        <f>$L$129*B197+$M$129</f>
        <v>3.7046461856387101</v>
      </c>
      <c r="I197" s="7">
        <f t="shared" si="16"/>
        <v>6.7680646289449697E-3</v>
      </c>
    </row>
    <row r="198" spans="1:9" x14ac:dyDescent="0.3">
      <c r="A198" s="5">
        <v>32.666664124</v>
      </c>
      <c r="B198" s="6">
        <f t="shared" si="12"/>
        <v>1959.9998474399999</v>
      </c>
      <c r="C198" s="28">
        <v>64.629959106000001</v>
      </c>
      <c r="D198" s="5">
        <v>24.010042191</v>
      </c>
      <c r="E198" s="25">
        <f t="shared" si="13"/>
        <v>40.619916915000005</v>
      </c>
      <c r="F198" s="9">
        <f t="shared" si="14"/>
        <v>3.7042585107291721</v>
      </c>
      <c r="G198" s="14">
        <f t="shared" si="15"/>
        <v>2.461846492922596E-20</v>
      </c>
      <c r="H198" s="7">
        <f>$L$129*B198+$M$129</f>
        <v>3.6987504049764581</v>
      </c>
      <c r="I198" s="7">
        <f t="shared" si="16"/>
        <v>5.5081057527139876E-3</v>
      </c>
    </row>
    <row r="199" spans="1:9" x14ac:dyDescent="0.3">
      <c r="A199" s="5">
        <v>32.833332061999997</v>
      </c>
      <c r="B199" s="6">
        <f t="shared" si="12"/>
        <v>1969.9999237199997</v>
      </c>
      <c r="C199" s="28">
        <v>64.338256835999999</v>
      </c>
      <c r="D199" s="5">
        <v>23.937116623000001</v>
      </c>
      <c r="E199" s="25">
        <f t="shared" si="13"/>
        <v>40.401140212999998</v>
      </c>
      <c r="F199" s="9">
        <f t="shared" si="14"/>
        <v>3.6988580076628996</v>
      </c>
      <c r="G199" s="14">
        <f t="shared" si="15"/>
        <v>2.4751776675803499E-20</v>
      </c>
      <c r="H199" s="7">
        <f>$L$129*B199+$M$129</f>
        <v>3.6928546243495806</v>
      </c>
      <c r="I199" s="7">
        <f t="shared" si="16"/>
        <v>6.0033833133190662E-3</v>
      </c>
    </row>
    <row r="200" spans="1:9" x14ac:dyDescent="0.3">
      <c r="A200" s="5">
        <v>32.999996185000001</v>
      </c>
      <c r="B200" s="6">
        <f t="shared" si="12"/>
        <v>1979.9997711000001</v>
      </c>
      <c r="C200" s="28">
        <v>64.046554564999994</v>
      </c>
      <c r="D200" s="5">
        <v>24.082967757999999</v>
      </c>
      <c r="E200" s="25">
        <f t="shared" si="13"/>
        <v>39.963586806999999</v>
      </c>
      <c r="F200" s="9">
        <f t="shared" si="14"/>
        <v>3.6879687096871057</v>
      </c>
      <c r="G200" s="14">
        <f t="shared" si="15"/>
        <v>2.5022778982011711E-20</v>
      </c>
      <c r="H200" s="7">
        <f>$L$129*B200+$M$129</f>
        <v>3.6869589786760915</v>
      </c>
      <c r="I200" s="7">
        <f t="shared" si="16"/>
        <v>1.0097310110142033E-3</v>
      </c>
    </row>
    <row r="201" spans="1:9" x14ac:dyDescent="0.3">
      <c r="A201" s="5">
        <v>33.166664124</v>
      </c>
      <c r="B201" s="6">
        <f t="shared" si="12"/>
        <v>1989.9998474399999</v>
      </c>
      <c r="C201" s="28">
        <v>64.119476317999997</v>
      </c>
      <c r="D201" s="5">
        <v>24.010042191</v>
      </c>
      <c r="E201" s="25">
        <f t="shared" si="13"/>
        <v>40.109434127</v>
      </c>
      <c r="F201" s="9">
        <f t="shared" si="14"/>
        <v>3.6916115716545193</v>
      </c>
      <c r="G201" s="14">
        <f t="shared" si="15"/>
        <v>2.4931790282397471E-20</v>
      </c>
      <c r="H201" s="7">
        <f>$L$129*B201+$M$129</f>
        <v>3.6810631980138391</v>
      </c>
      <c r="I201" s="7">
        <f t="shared" si="16"/>
        <v>1.0548373640680175E-2</v>
      </c>
    </row>
    <row r="202" spans="1:9" x14ac:dyDescent="0.3">
      <c r="A202" s="5">
        <v>33.333332061999997</v>
      </c>
      <c r="B202" s="6">
        <f t="shared" si="12"/>
        <v>1999.9999237199997</v>
      </c>
      <c r="C202" s="28">
        <v>63.463142394999998</v>
      </c>
      <c r="D202" s="5">
        <v>24.010042191</v>
      </c>
      <c r="E202" s="25">
        <f t="shared" si="13"/>
        <v>39.453100203999995</v>
      </c>
      <c r="F202" s="9">
        <f t="shared" si="14"/>
        <v>3.6751126298569172</v>
      </c>
      <c r="G202" s="14">
        <f t="shared" si="15"/>
        <v>2.5346550583586686E-20</v>
      </c>
      <c r="H202" s="7">
        <f>$L$129*B202+$M$129</f>
        <v>3.6751674173869615</v>
      </c>
      <c r="I202" s="7">
        <f t="shared" si="16"/>
        <v>-5.4787530044286825E-5</v>
      </c>
    </row>
    <row r="203" spans="1:9" x14ac:dyDescent="0.3">
      <c r="A203" s="5">
        <v>33.499996185000001</v>
      </c>
      <c r="B203" s="6">
        <f t="shared" si="12"/>
        <v>2009.9997711000001</v>
      </c>
      <c r="C203" s="28">
        <v>63.317291259999998</v>
      </c>
      <c r="D203" s="5">
        <v>24.010042191</v>
      </c>
      <c r="E203" s="25">
        <f t="shared" si="13"/>
        <v>39.307249068999994</v>
      </c>
      <c r="F203" s="9">
        <f t="shared" si="14"/>
        <v>3.6714089565474759</v>
      </c>
      <c r="G203" s="14">
        <f t="shared" si="15"/>
        <v>2.5440599983087059E-20</v>
      </c>
      <c r="H203" s="7">
        <f>$L$129*B203+$M$129</f>
        <v>3.6692717717134724</v>
      </c>
      <c r="I203" s="7">
        <f t="shared" si="16"/>
        <v>2.1371848340034916E-3</v>
      </c>
    </row>
    <row r="204" spans="1:9" x14ac:dyDescent="0.3">
      <c r="A204" s="5">
        <v>33.666664124</v>
      </c>
      <c r="B204" s="6">
        <f t="shared" si="12"/>
        <v>2019.9998474399999</v>
      </c>
      <c r="C204" s="28">
        <v>63.098510742000002</v>
      </c>
      <c r="D204" s="5">
        <v>24.010042191</v>
      </c>
      <c r="E204" s="25">
        <f t="shared" si="13"/>
        <v>39.088468551000005</v>
      </c>
      <c r="F204" s="9">
        <f t="shared" si="14"/>
        <v>3.6658275015239741</v>
      </c>
      <c r="G204" s="14">
        <f t="shared" si="15"/>
        <v>2.5582992556878183E-20</v>
      </c>
      <c r="H204" s="7">
        <f>$L$129*B204+$M$129</f>
        <v>3.66337599105122</v>
      </c>
      <c r="I204" s="7">
        <f t="shared" si="16"/>
        <v>2.4515104727540482E-3</v>
      </c>
    </row>
    <row r="205" spans="1:9" x14ac:dyDescent="0.3">
      <c r="A205" s="5">
        <v>33.833332061999997</v>
      </c>
      <c r="B205" s="6">
        <f t="shared" si="12"/>
        <v>2029.9999237199997</v>
      </c>
      <c r="C205" s="28">
        <v>62.879734038999999</v>
      </c>
      <c r="D205" s="5">
        <v>24.228820801000001</v>
      </c>
      <c r="E205" s="25">
        <f t="shared" si="13"/>
        <v>38.650913238000001</v>
      </c>
      <c r="F205" s="9">
        <f t="shared" si="14"/>
        <v>3.6545704031630812</v>
      </c>
      <c r="G205" s="14">
        <f t="shared" si="15"/>
        <v>2.5872609887438335E-20</v>
      </c>
      <c r="H205" s="7">
        <f>$L$129*B205+$M$129</f>
        <v>3.6574802104243425</v>
      </c>
      <c r="I205" s="7">
        <f t="shared" si="16"/>
        <v>-2.9098072612612214E-3</v>
      </c>
    </row>
    <row r="206" spans="1:9" x14ac:dyDescent="0.3">
      <c r="A206" s="5">
        <v>33.999996185000001</v>
      </c>
      <c r="B206" s="6">
        <f t="shared" si="12"/>
        <v>2039.9997711000001</v>
      </c>
      <c r="C206" s="28">
        <v>61.858764647999998</v>
      </c>
      <c r="D206" s="5">
        <v>24.447599410999999</v>
      </c>
      <c r="E206" s="25">
        <f t="shared" si="13"/>
        <v>37.411165236999999</v>
      </c>
      <c r="F206" s="9">
        <f t="shared" si="14"/>
        <v>3.6219691956162197</v>
      </c>
      <c r="G206" s="14">
        <f t="shared" si="15"/>
        <v>2.6729988057442022E-20</v>
      </c>
      <c r="H206" s="7">
        <f>$L$129*B206+$M$129</f>
        <v>3.6515845647508538</v>
      </c>
      <c r="I206" s="7">
        <f t="shared" si="16"/>
        <v>-2.961536913463414E-2</v>
      </c>
    </row>
    <row r="207" spans="1:9" x14ac:dyDescent="0.3">
      <c r="A207" s="5">
        <v>34.166664124</v>
      </c>
      <c r="B207" s="6">
        <f t="shared" si="12"/>
        <v>2049.9998474399999</v>
      </c>
      <c r="C207" s="28">
        <v>62.442173003999997</v>
      </c>
      <c r="D207" s="5">
        <v>23.937116623000001</v>
      </c>
      <c r="E207" s="25">
        <f t="shared" si="13"/>
        <v>38.505056380999996</v>
      </c>
      <c r="F207" s="9">
        <f t="shared" si="14"/>
        <v>3.6507895672415374</v>
      </c>
      <c r="G207" s="14">
        <f t="shared" si="15"/>
        <v>2.5970615134417565E-20</v>
      </c>
      <c r="H207" s="7">
        <f>$L$129*B207+$M$129</f>
        <v>3.645688784088601</v>
      </c>
      <c r="I207" s="7">
        <f t="shared" si="16"/>
        <v>5.1007831529363834E-3</v>
      </c>
    </row>
    <row r="208" spans="1:9" x14ac:dyDescent="0.3">
      <c r="A208" s="5">
        <v>34.333332061999997</v>
      </c>
      <c r="B208" s="6">
        <f t="shared" si="12"/>
        <v>2059.99992372</v>
      </c>
      <c r="C208" s="28">
        <v>62.004615784000002</v>
      </c>
      <c r="D208" s="5">
        <v>24.010042191</v>
      </c>
      <c r="E208" s="25">
        <f t="shared" si="13"/>
        <v>37.994573592999998</v>
      </c>
      <c r="F208" s="9">
        <f t="shared" si="14"/>
        <v>3.6374433493452583</v>
      </c>
      <c r="G208" s="14">
        <f t="shared" si="15"/>
        <v>2.6319547909974097E-20</v>
      </c>
      <c r="H208" s="7">
        <f>$L$129*B208+$M$129</f>
        <v>3.6397930034617234</v>
      </c>
      <c r="I208" s="7">
        <f t="shared" si="16"/>
        <v>-2.3496541164651497E-3</v>
      </c>
    </row>
    <row r="209" spans="1:9" x14ac:dyDescent="0.3">
      <c r="A209" s="5">
        <v>34.499996185000001</v>
      </c>
      <c r="B209" s="6">
        <f t="shared" si="12"/>
        <v>2069.9997711000001</v>
      </c>
      <c r="C209" s="28">
        <v>61.712913512999997</v>
      </c>
      <c r="D209" s="5">
        <v>24.010042191</v>
      </c>
      <c r="E209" s="25">
        <f t="shared" si="13"/>
        <v>37.702871321999993</v>
      </c>
      <c r="F209" s="9">
        <f t="shared" si="14"/>
        <v>3.6297362539410254</v>
      </c>
      <c r="G209" s="14">
        <f t="shared" si="15"/>
        <v>2.6523178870371348E-20</v>
      </c>
      <c r="H209" s="7">
        <f>$L$129*B209+$M$129</f>
        <v>3.6338973577882347</v>
      </c>
      <c r="I209" s="7">
        <f t="shared" si="16"/>
        <v>-4.1611038472093576E-3</v>
      </c>
    </row>
    <row r="210" spans="1:9" x14ac:dyDescent="0.3">
      <c r="A210" s="5">
        <v>34.666664124</v>
      </c>
      <c r="B210" s="6">
        <f t="shared" si="12"/>
        <v>2079.9998474399999</v>
      </c>
      <c r="C210" s="28">
        <v>61.567058563000003</v>
      </c>
      <c r="D210" s="5">
        <v>24.010042191</v>
      </c>
      <c r="E210" s="25">
        <f t="shared" si="13"/>
        <v>37.557016372000007</v>
      </c>
      <c r="F210" s="9">
        <f t="shared" si="14"/>
        <v>3.625860214869602</v>
      </c>
      <c r="G210" s="14">
        <f t="shared" si="15"/>
        <v>2.6626183243499955E-20</v>
      </c>
      <c r="H210" s="7">
        <f>$L$129*B210+$M$129</f>
        <v>3.6280015771259824</v>
      </c>
      <c r="I210" s="7">
        <f t="shared" si="16"/>
        <v>-2.1413622563803969E-3</v>
      </c>
    </row>
    <row r="211" spans="1:9" x14ac:dyDescent="0.3">
      <c r="A211" s="5">
        <v>34.833332061999997</v>
      </c>
      <c r="B211" s="6">
        <f t="shared" si="12"/>
        <v>2089.99992372</v>
      </c>
      <c r="C211" s="28">
        <v>60.400238037000001</v>
      </c>
      <c r="D211" s="5">
        <v>23.937116623000001</v>
      </c>
      <c r="E211" s="25">
        <f t="shared" si="13"/>
        <v>36.463121414</v>
      </c>
      <c r="F211" s="9">
        <f t="shared" si="14"/>
        <v>3.596301377599183</v>
      </c>
      <c r="G211" s="14">
        <f t="shared" si="15"/>
        <v>2.7424969701470774E-20</v>
      </c>
      <c r="H211" s="7">
        <f>$L$129*B211+$M$129</f>
        <v>3.6221057964991044</v>
      </c>
      <c r="I211" s="7">
        <f t="shared" si="16"/>
        <v>-2.5804418899921355E-2</v>
      </c>
    </row>
    <row r="212" spans="1:9" x14ac:dyDescent="0.3">
      <c r="A212" s="5">
        <v>34.999996185000001</v>
      </c>
      <c r="B212" s="6">
        <f t="shared" si="12"/>
        <v>2099.9997711000001</v>
      </c>
      <c r="C212" s="28">
        <v>60.983650208</v>
      </c>
      <c r="D212" s="5">
        <v>24.010042191</v>
      </c>
      <c r="E212" s="25">
        <f t="shared" si="13"/>
        <v>36.973608017000004</v>
      </c>
      <c r="F212" s="9">
        <f t="shared" si="14"/>
        <v>3.610204361289159</v>
      </c>
      <c r="G212" s="14">
        <f t="shared" si="15"/>
        <v>2.7046319080902589E-20</v>
      </c>
      <c r="H212" s="7">
        <f>$L$129*B212+$M$129</f>
        <v>3.6162101508256157</v>
      </c>
      <c r="I212" s="7">
        <f t="shared" si="16"/>
        <v>-6.005789536456696E-3</v>
      </c>
    </row>
    <row r="213" spans="1:9" x14ac:dyDescent="0.3">
      <c r="A213" s="5">
        <v>35.166664124</v>
      </c>
      <c r="B213" s="6">
        <f t="shared" si="12"/>
        <v>2109.9998474399999</v>
      </c>
      <c r="C213" s="28">
        <v>60.473167418999999</v>
      </c>
      <c r="D213" s="5">
        <v>23.937116623000001</v>
      </c>
      <c r="E213" s="25">
        <f t="shared" si="13"/>
        <v>36.536050795999998</v>
      </c>
      <c r="F213" s="9">
        <f t="shared" si="14"/>
        <v>3.5982994661817096</v>
      </c>
      <c r="G213" s="14">
        <f t="shared" si="15"/>
        <v>2.7370226891338817E-20</v>
      </c>
      <c r="H213" s="7">
        <f>$L$129*B213+$M$129</f>
        <v>3.6103143701633633</v>
      </c>
      <c r="I213" s="7">
        <f t="shared" si="16"/>
        <v>-1.2014903981653724E-2</v>
      </c>
    </row>
    <row r="214" spans="1:9" x14ac:dyDescent="0.3">
      <c r="A214" s="5">
        <v>35.333332061999997</v>
      </c>
      <c r="B214" s="6">
        <f t="shared" si="12"/>
        <v>2119.99992372</v>
      </c>
      <c r="C214" s="28">
        <v>60.327312468999999</v>
      </c>
      <c r="D214" s="5">
        <v>23.499557495000001</v>
      </c>
      <c r="E214" s="25">
        <f t="shared" si="13"/>
        <v>36.827754974000001</v>
      </c>
      <c r="F214" s="9">
        <f t="shared" si="14"/>
        <v>3.606251772150507</v>
      </c>
      <c r="G214" s="14">
        <f t="shared" si="15"/>
        <v>2.715343361836716E-20</v>
      </c>
      <c r="H214" s="7">
        <f>$L$129*B214+$M$129</f>
        <v>3.6044185895364853</v>
      </c>
      <c r="I214" s="7">
        <f t="shared" si="16"/>
        <v>1.8331826140216556E-3</v>
      </c>
    </row>
    <row r="215" spans="1:9" x14ac:dyDescent="0.3">
      <c r="A215" s="5">
        <v>35.499996185000001</v>
      </c>
      <c r="B215" s="6">
        <f t="shared" si="12"/>
        <v>2129.9997711000001</v>
      </c>
      <c r="C215" s="28">
        <v>60.181461333999998</v>
      </c>
      <c r="D215" s="5">
        <v>23.35370636</v>
      </c>
      <c r="E215" s="25">
        <f t="shared" si="13"/>
        <v>36.827754974000001</v>
      </c>
      <c r="F215" s="9">
        <f t="shared" si="14"/>
        <v>3.606251772150507</v>
      </c>
      <c r="G215" s="14">
        <f t="shared" si="15"/>
        <v>2.715343361836716E-20</v>
      </c>
      <c r="H215" s="7">
        <f>$L$129*B215+$M$129</f>
        <v>3.5985229438629966</v>
      </c>
      <c r="I215" s="7">
        <f t="shared" si="16"/>
        <v>7.7288282875103143E-3</v>
      </c>
    </row>
    <row r="216" spans="1:9" x14ac:dyDescent="0.3">
      <c r="A216" s="5">
        <v>35.666664124</v>
      </c>
      <c r="B216" s="6">
        <f t="shared" si="12"/>
        <v>2139.9998474399999</v>
      </c>
      <c r="C216" s="28">
        <v>59.889755248999997</v>
      </c>
      <c r="D216" s="5">
        <v>23.280778885</v>
      </c>
      <c r="E216" s="25">
        <f t="shared" si="13"/>
        <v>36.608976364</v>
      </c>
      <c r="F216" s="9">
        <f t="shared" si="14"/>
        <v>3.6002934661840165</v>
      </c>
      <c r="G216" s="14">
        <f t="shared" si="15"/>
        <v>2.731570503521004E-20</v>
      </c>
      <c r="H216" s="7">
        <f>$L$129*B216+$M$129</f>
        <v>3.5926271632007447</v>
      </c>
      <c r="I216" s="7">
        <f t="shared" si="16"/>
        <v>7.6663029832717555E-3</v>
      </c>
    </row>
    <row r="217" spans="1:9" x14ac:dyDescent="0.3">
      <c r="A217" s="5">
        <v>35.833332061999997</v>
      </c>
      <c r="B217" s="6">
        <f t="shared" si="12"/>
        <v>2149.99992372</v>
      </c>
      <c r="C217" s="28">
        <v>59.525123596</v>
      </c>
      <c r="D217" s="5">
        <v>24.447599410999999</v>
      </c>
      <c r="E217" s="25">
        <f t="shared" si="13"/>
        <v>35.077524185000001</v>
      </c>
      <c r="F217" s="9">
        <f t="shared" si="14"/>
        <v>3.5575605887590855</v>
      </c>
      <c r="G217" s="14">
        <f t="shared" si="15"/>
        <v>2.8508283387560868E-20</v>
      </c>
      <c r="H217" s="7">
        <f>$L$129*B217+$M$129</f>
        <v>3.5867313825738663</v>
      </c>
      <c r="I217" s="7">
        <f t="shared" si="16"/>
        <v>-2.9170793814780716E-2</v>
      </c>
    </row>
    <row r="218" spans="1:9" x14ac:dyDescent="0.3">
      <c r="A218" s="5">
        <v>35.999996185000001</v>
      </c>
      <c r="B218" s="6">
        <f t="shared" si="12"/>
        <v>2159.9997711000001</v>
      </c>
      <c r="C218" s="28">
        <v>59.233421325999998</v>
      </c>
      <c r="D218" s="5">
        <v>23.499557495000001</v>
      </c>
      <c r="E218" s="25">
        <f t="shared" si="13"/>
        <v>35.733863830999994</v>
      </c>
      <c r="F218" s="9">
        <f t="shared" si="14"/>
        <v>3.5760988058751817</v>
      </c>
      <c r="G218" s="14">
        <f t="shared" si="15"/>
        <v>2.7984659166145808E-20</v>
      </c>
      <c r="H218" s="7">
        <f>$L$129*B218+$M$129</f>
        <v>3.5808357369003776</v>
      </c>
      <c r="I218" s="7">
        <f t="shared" si="16"/>
        <v>-4.7369310251959007E-3</v>
      </c>
    </row>
    <row r="219" spans="1:9" x14ac:dyDescent="0.3">
      <c r="A219" s="5">
        <v>36.166664124</v>
      </c>
      <c r="B219" s="6">
        <f t="shared" si="12"/>
        <v>2169.9998474399999</v>
      </c>
      <c r="C219" s="28">
        <v>59.014640808000003</v>
      </c>
      <c r="D219" s="5">
        <v>24.010042191</v>
      </c>
      <c r="E219" s="25">
        <f t="shared" si="13"/>
        <v>35.004598616999999</v>
      </c>
      <c r="F219" s="9">
        <f t="shared" si="14"/>
        <v>3.5554794419157703</v>
      </c>
      <c r="G219" s="14">
        <f t="shared" si="15"/>
        <v>2.8567675091533535E-20</v>
      </c>
      <c r="H219" s="7">
        <f>$L$129*B219+$M$129</f>
        <v>3.5749399562381257</v>
      </c>
      <c r="I219" s="7">
        <f t="shared" si="16"/>
        <v>-1.9460514322355404E-2</v>
      </c>
    </row>
    <row r="220" spans="1:9" x14ac:dyDescent="0.3">
      <c r="A220" s="5">
        <v>36.333332061999997</v>
      </c>
      <c r="B220" s="6">
        <f t="shared" si="12"/>
        <v>2179.99992372</v>
      </c>
      <c r="C220" s="28">
        <v>58.795864105</v>
      </c>
      <c r="D220" s="5">
        <v>23.937116623000001</v>
      </c>
      <c r="E220" s="25">
        <f t="shared" si="13"/>
        <v>34.858747481999998</v>
      </c>
      <c r="F220" s="9">
        <f t="shared" si="14"/>
        <v>3.5513041094980138</v>
      </c>
      <c r="G220" s="14">
        <f t="shared" si="15"/>
        <v>2.8687203994244769E-20</v>
      </c>
      <c r="H220" s="7">
        <f>$L$129*B220+$M$129</f>
        <v>3.5690441756112476</v>
      </c>
      <c r="I220" s="7">
        <f t="shared" si="16"/>
        <v>-1.7740066113233866E-2</v>
      </c>
    </row>
    <row r="221" spans="1:9" x14ac:dyDescent="0.3">
      <c r="A221" s="5">
        <v>36.499996185000001</v>
      </c>
      <c r="B221" s="6">
        <f t="shared" si="12"/>
        <v>2189.9997711000001</v>
      </c>
      <c r="C221" s="28">
        <v>58.504158019999998</v>
      </c>
      <c r="D221" s="5">
        <v>23.937116623000001</v>
      </c>
      <c r="E221" s="25">
        <f t="shared" si="13"/>
        <v>34.567041396999997</v>
      </c>
      <c r="F221" s="9">
        <f t="shared" si="14"/>
        <v>3.5429006673089964</v>
      </c>
      <c r="G221" s="14">
        <f t="shared" si="15"/>
        <v>2.8929291012067579E-20</v>
      </c>
      <c r="H221" s="7">
        <f>$L$129*B221+$M$129</f>
        <v>3.5631485299377585</v>
      </c>
      <c r="I221" s="7">
        <f t="shared" si="16"/>
        <v>-2.0247862628762103E-2</v>
      </c>
    </row>
    <row r="222" spans="1:9" x14ac:dyDescent="0.3">
      <c r="A222" s="5">
        <v>36.666664124</v>
      </c>
      <c r="B222" s="6">
        <f t="shared" si="12"/>
        <v>2199.9998474399999</v>
      </c>
      <c r="C222" s="28">
        <v>58.358303069999998</v>
      </c>
      <c r="D222" s="5">
        <v>23.937116623000001</v>
      </c>
      <c r="E222" s="25">
        <f t="shared" si="13"/>
        <v>34.421186446999997</v>
      </c>
      <c r="F222" s="9">
        <f t="shared" si="14"/>
        <v>3.5386722598871772</v>
      </c>
      <c r="G222" s="14">
        <f t="shared" si="15"/>
        <v>2.9051874825400031E-20</v>
      </c>
      <c r="H222" s="7">
        <f>$L$129*B222+$M$129</f>
        <v>3.5572527492755066</v>
      </c>
      <c r="I222" s="7">
        <f t="shared" si="16"/>
        <v>-1.8580489388329458E-2</v>
      </c>
    </row>
    <row r="223" spans="1:9" x14ac:dyDescent="0.3">
      <c r="A223" s="5">
        <v>36.833332061999997</v>
      </c>
      <c r="B223" s="6">
        <f t="shared" si="12"/>
        <v>2209.99992372</v>
      </c>
      <c r="C223" s="28">
        <v>57.993675232000001</v>
      </c>
      <c r="D223" s="5">
        <v>24.082967757999999</v>
      </c>
      <c r="E223" s="25">
        <f t="shared" si="13"/>
        <v>33.910707474000006</v>
      </c>
      <c r="F223" s="9">
        <f t="shared" si="14"/>
        <v>3.5237308192050789</v>
      </c>
      <c r="G223" s="14">
        <f t="shared" si="15"/>
        <v>2.9489210768212942E-20</v>
      </c>
      <c r="H223" s="7">
        <f>$L$129*B223+$M$129</f>
        <v>3.5513569686486286</v>
      </c>
      <c r="I223" s="7">
        <f t="shared" si="16"/>
        <v>-2.7626149443549686E-2</v>
      </c>
    </row>
    <row r="224" spans="1:9" x14ac:dyDescent="0.3">
      <c r="A224" s="5">
        <v>36.999996185000001</v>
      </c>
      <c r="B224" s="6">
        <f t="shared" si="12"/>
        <v>2219.9997711000001</v>
      </c>
      <c r="C224" s="28">
        <v>57.847820282000001</v>
      </c>
      <c r="D224" s="5">
        <v>23.207853317000001</v>
      </c>
      <c r="E224" s="25">
        <f t="shared" si="13"/>
        <v>34.639966964999999</v>
      </c>
      <c r="F224" s="9">
        <f t="shared" si="14"/>
        <v>3.5450081300274978</v>
      </c>
      <c r="G224" s="14">
        <f t="shared" si="15"/>
        <v>2.8868387807944325E-20</v>
      </c>
      <c r="H224" s="7">
        <f>$L$129*B224+$M$129</f>
        <v>3.5454613229751395</v>
      </c>
      <c r="I224" s="7">
        <f t="shared" si="16"/>
        <v>-4.531929476416785E-4</v>
      </c>
    </row>
    <row r="225" spans="1:9" x14ac:dyDescent="0.3">
      <c r="A225" s="5">
        <v>37.166664124</v>
      </c>
      <c r="B225" s="6">
        <f t="shared" si="12"/>
        <v>2229.9998474399999</v>
      </c>
      <c r="C225" s="28">
        <v>57.629043578999998</v>
      </c>
      <c r="D225" s="5">
        <v>24.228820801000001</v>
      </c>
      <c r="E225" s="25">
        <f t="shared" si="13"/>
        <v>33.400222778</v>
      </c>
      <c r="F225" s="9">
        <f t="shared" si="14"/>
        <v>3.5085625699604104</v>
      </c>
      <c r="G225" s="14">
        <f t="shared" si="15"/>
        <v>2.9939920061212236E-20</v>
      </c>
      <c r="H225" s="7">
        <f>$L$129*B225+$M$129</f>
        <v>3.5395655423128876</v>
      </c>
      <c r="I225" s="7">
        <f t="shared" si="16"/>
        <v>-3.1002972352477176E-2</v>
      </c>
    </row>
    <row r="226" spans="1:9" x14ac:dyDescent="0.3">
      <c r="A226" s="5">
        <v>37.333332061999997</v>
      </c>
      <c r="B226" s="6">
        <f t="shared" si="12"/>
        <v>2239.99992372</v>
      </c>
      <c r="C226" s="28">
        <v>57.993675232000001</v>
      </c>
      <c r="D226" s="5">
        <v>23.864189148000001</v>
      </c>
      <c r="E226" s="25">
        <f t="shared" si="13"/>
        <v>34.129486084</v>
      </c>
      <c r="F226" s="9">
        <f t="shared" si="14"/>
        <v>3.5301617052019671</v>
      </c>
      <c r="G226" s="14">
        <f t="shared" si="15"/>
        <v>2.9300177492822048E-20</v>
      </c>
      <c r="H226" s="7">
        <f>$L$129*B226+$M$129</f>
        <v>3.5336697616860095</v>
      </c>
      <c r="I226" s="7">
        <f t="shared" si="16"/>
        <v>-3.5080564840423989E-3</v>
      </c>
    </row>
    <row r="227" spans="1:9" x14ac:dyDescent="0.3">
      <c r="A227" s="5">
        <v>37.499996185000001</v>
      </c>
      <c r="B227" s="6">
        <f t="shared" si="12"/>
        <v>2249.9997711000001</v>
      </c>
      <c r="C227" s="28">
        <v>58.212451934999997</v>
      </c>
      <c r="D227" s="5">
        <v>23.645410538</v>
      </c>
      <c r="E227" s="25">
        <f t="shared" si="13"/>
        <v>34.567041396999997</v>
      </c>
      <c r="F227" s="9">
        <f t="shared" si="14"/>
        <v>3.5429006673089964</v>
      </c>
      <c r="G227" s="14">
        <f t="shared" si="15"/>
        <v>2.8929291012067579E-20</v>
      </c>
      <c r="H227" s="7">
        <f>$L$129*B227+$M$129</f>
        <v>3.5277741160125209</v>
      </c>
      <c r="I227" s="7">
        <f t="shared" si="16"/>
        <v>1.5126551296475554E-2</v>
      </c>
    </row>
    <row r="228" spans="1:9" x14ac:dyDescent="0.3">
      <c r="A228" s="5">
        <v>37.666664124</v>
      </c>
      <c r="B228" s="6">
        <f t="shared" si="12"/>
        <v>2259.9998474399999</v>
      </c>
      <c r="C228" s="28">
        <v>57.337337494000003</v>
      </c>
      <c r="D228" s="5">
        <v>24.082967757999999</v>
      </c>
      <c r="E228" s="25">
        <f t="shared" si="13"/>
        <v>33.254369736000001</v>
      </c>
      <c r="F228" s="9">
        <f t="shared" si="14"/>
        <v>3.5041861790985074</v>
      </c>
      <c r="G228" s="14">
        <f t="shared" si="15"/>
        <v>3.0071235989098765E-20</v>
      </c>
      <c r="H228" s="7">
        <f>$L$129*B228+$M$129</f>
        <v>3.5218783353502685</v>
      </c>
      <c r="I228" s="7">
        <f t="shared" si="16"/>
        <v>-1.7692156251761126E-2</v>
      </c>
    </row>
    <row r="229" spans="1:9" x14ac:dyDescent="0.3">
      <c r="A229" s="5">
        <v>37.833332061999997</v>
      </c>
      <c r="B229" s="6">
        <f t="shared" si="12"/>
        <v>2269.99992372</v>
      </c>
      <c r="C229" s="28">
        <v>57.629043578999998</v>
      </c>
      <c r="D229" s="5">
        <v>23.937116623000001</v>
      </c>
      <c r="E229" s="25">
        <f t="shared" si="13"/>
        <v>33.691926955999996</v>
      </c>
      <c r="F229" s="9">
        <f t="shared" si="14"/>
        <v>3.5172582524583653</v>
      </c>
      <c r="G229" s="14">
        <f t="shared" si="15"/>
        <v>2.9680700700377009E-20</v>
      </c>
      <c r="H229" s="7">
        <f>$L$129*B229+$M$129</f>
        <v>3.5159825547233909</v>
      </c>
      <c r="I229" s="7">
        <f t="shared" si="16"/>
        <v>1.2756977349743792E-3</v>
      </c>
    </row>
    <row r="230" spans="1:9" x14ac:dyDescent="0.3">
      <c r="A230" s="5">
        <v>37.999996185000001</v>
      </c>
      <c r="B230" s="6">
        <f t="shared" si="12"/>
        <v>2279.9997711000001</v>
      </c>
      <c r="C230" s="28">
        <v>56.753929137999997</v>
      </c>
      <c r="D230" s="5">
        <v>23.937116623000001</v>
      </c>
      <c r="E230" s="25">
        <f t="shared" si="13"/>
        <v>32.816812514999995</v>
      </c>
      <c r="F230" s="9">
        <f t="shared" si="14"/>
        <v>3.4909409607443758</v>
      </c>
      <c r="G230" s="14">
        <f t="shared" si="15"/>
        <v>3.0472185546445661E-20</v>
      </c>
      <c r="H230" s="7">
        <f>$L$129*B230+$M$129</f>
        <v>3.5100869090499018</v>
      </c>
      <c r="I230" s="7">
        <f t="shared" si="16"/>
        <v>-1.9145948305526073E-2</v>
      </c>
    </row>
    <row r="231" spans="1:9" x14ac:dyDescent="0.3">
      <c r="A231" s="5">
        <v>38.166664124</v>
      </c>
      <c r="B231" s="6">
        <f t="shared" si="12"/>
        <v>2289.9998474399999</v>
      </c>
      <c r="C231" s="28">
        <v>56.462223053000002</v>
      </c>
      <c r="D231" s="5">
        <v>23.937116623000001</v>
      </c>
      <c r="E231" s="25">
        <f t="shared" si="13"/>
        <v>32.525106430000001</v>
      </c>
      <c r="F231" s="9">
        <f t="shared" si="14"/>
        <v>3.4820122966453289</v>
      </c>
      <c r="G231" s="14">
        <f t="shared" ref="G231:G294" si="17">1/E231*(0.000000001^2+$L$27^2)</f>
        <v>3.0745479715867604E-20</v>
      </c>
      <c r="H231" s="7">
        <f>$L$129*B231+$M$129</f>
        <v>3.5041911283876495</v>
      </c>
      <c r="I231" s="7">
        <f t="shared" ref="I231:I294" si="18">F231-H231</f>
        <v>-2.2178831742320604E-2</v>
      </c>
    </row>
    <row r="232" spans="1:9" x14ac:dyDescent="0.3">
      <c r="A232" s="5">
        <v>38.333332061999997</v>
      </c>
      <c r="B232" s="6">
        <f t="shared" si="12"/>
        <v>2299.99992372</v>
      </c>
      <c r="C232" s="28">
        <v>56.170516968000001</v>
      </c>
      <c r="D232" s="5">
        <v>23.937116623000001</v>
      </c>
      <c r="E232" s="25">
        <f t="shared" si="13"/>
        <v>32.233400345</v>
      </c>
      <c r="F232" s="9">
        <f t="shared" si="14"/>
        <v>3.4730031927445104</v>
      </c>
      <c r="G232" s="14">
        <f t="shared" si="17"/>
        <v>3.1023720404822841E-20</v>
      </c>
      <c r="H232" s="7">
        <f>$L$129*B232+$M$129</f>
        <v>3.4982953477607719</v>
      </c>
      <c r="I232" s="7">
        <f t="shared" si="18"/>
        <v>-2.5292155016261475E-2</v>
      </c>
    </row>
    <row r="233" spans="1:9" x14ac:dyDescent="0.3">
      <c r="A233" s="5">
        <v>38.499996185000001</v>
      </c>
      <c r="B233" s="6">
        <f t="shared" si="12"/>
        <v>2309.9997711000001</v>
      </c>
      <c r="C233" s="28">
        <v>56.024665833</v>
      </c>
      <c r="D233" s="5">
        <v>24.301746368</v>
      </c>
      <c r="E233" s="25">
        <f t="shared" si="13"/>
        <v>31.722919465</v>
      </c>
      <c r="F233" s="9">
        <f t="shared" si="14"/>
        <v>3.457039431150521</v>
      </c>
      <c r="G233" s="14">
        <f t="shared" si="17"/>
        <v>3.1522949869204294E-20</v>
      </c>
      <c r="H233" s="7">
        <f>$L$129*B233+$M$129</f>
        <v>3.4923997020872832</v>
      </c>
      <c r="I233" s="7">
        <f t="shared" si="18"/>
        <v>-3.5360270936762195E-2</v>
      </c>
    </row>
    <row r="234" spans="1:9" x14ac:dyDescent="0.3">
      <c r="A234" s="5">
        <v>38.666664124</v>
      </c>
      <c r="B234" s="6">
        <f t="shared" si="12"/>
        <v>2319.9998474399999</v>
      </c>
      <c r="C234" s="28">
        <v>55.514183043999999</v>
      </c>
      <c r="D234" s="5">
        <v>23.864189148000001</v>
      </c>
      <c r="E234" s="25">
        <f t="shared" si="13"/>
        <v>31.649993895999998</v>
      </c>
      <c r="F234" s="9">
        <f t="shared" si="14"/>
        <v>3.4547379557307667</v>
      </c>
      <c r="G234" s="14">
        <f t="shared" si="17"/>
        <v>3.1595582712778418E-20</v>
      </c>
      <c r="H234" s="7">
        <f>$L$129*B234+$M$129</f>
        <v>3.4865039214250304</v>
      </c>
      <c r="I234" s="7">
        <f t="shared" si="18"/>
        <v>-3.1765965694263709E-2</v>
      </c>
    </row>
    <row r="235" spans="1:9" x14ac:dyDescent="0.3">
      <c r="A235" s="5">
        <v>38.833332061999997</v>
      </c>
      <c r="B235" s="6">
        <f t="shared" si="12"/>
        <v>2329.99992372</v>
      </c>
      <c r="C235" s="28">
        <v>55.149551391999999</v>
      </c>
      <c r="D235" s="5">
        <v>23.791263579999999</v>
      </c>
      <c r="E235" s="25">
        <f t="shared" si="13"/>
        <v>31.358287812</v>
      </c>
      <c r="F235" s="9">
        <f t="shared" si="14"/>
        <v>3.4454785961600587</v>
      </c>
      <c r="G235" s="14">
        <f t="shared" si="17"/>
        <v>3.1889496199385157E-20</v>
      </c>
      <c r="H235" s="7">
        <f>$L$129*B235+$M$129</f>
        <v>3.4806081407981528</v>
      </c>
      <c r="I235" s="7">
        <f t="shared" si="18"/>
        <v>-3.5129544638094146E-2</v>
      </c>
    </row>
    <row r="236" spans="1:9" x14ac:dyDescent="0.3">
      <c r="A236" s="5">
        <v>38.999996185000001</v>
      </c>
      <c r="B236" s="6">
        <f t="shared" si="12"/>
        <v>2339.9997711000001</v>
      </c>
      <c r="C236" s="28">
        <v>55.222476958999998</v>
      </c>
      <c r="D236" s="5">
        <v>25.249788284000001</v>
      </c>
      <c r="E236" s="25">
        <f t="shared" si="13"/>
        <v>29.972688674999997</v>
      </c>
      <c r="F236" s="9">
        <f t="shared" si="14"/>
        <v>3.4002865895168841</v>
      </c>
      <c r="G236" s="14">
        <f t="shared" si="17"/>
        <v>3.3363706901412982E-20</v>
      </c>
      <c r="H236" s="7">
        <f>$L$129*B236+$M$129</f>
        <v>3.4747124951246642</v>
      </c>
      <c r="I236" s="7">
        <f t="shared" si="18"/>
        <v>-7.4425905607780063E-2</v>
      </c>
    </row>
    <row r="237" spans="1:9" x14ac:dyDescent="0.3">
      <c r="A237" s="5">
        <v>39.166664124</v>
      </c>
      <c r="B237" s="6">
        <f t="shared" si="12"/>
        <v>2349.9998474399999</v>
      </c>
      <c r="C237" s="28">
        <v>54.857845306000002</v>
      </c>
      <c r="D237" s="5">
        <v>24.958084106000001</v>
      </c>
      <c r="E237" s="25">
        <f t="shared" si="13"/>
        <v>29.8997612</v>
      </c>
      <c r="F237" s="9">
        <f t="shared" si="14"/>
        <v>3.3978504937426739</v>
      </c>
      <c r="G237" s="14">
        <f t="shared" si="17"/>
        <v>3.3445083166751178E-20</v>
      </c>
      <c r="H237" s="7">
        <f>$L$129*B237+$M$129</f>
        <v>3.4688167144624118</v>
      </c>
      <c r="I237" s="7">
        <f t="shared" si="18"/>
        <v>-7.0966220719737905E-2</v>
      </c>
    </row>
    <row r="238" spans="1:9" x14ac:dyDescent="0.3">
      <c r="A238" s="5">
        <v>39.333332061999997</v>
      </c>
      <c r="B238" s="6">
        <f t="shared" si="12"/>
        <v>2359.99992372</v>
      </c>
      <c r="C238" s="28">
        <v>54.420288085999999</v>
      </c>
      <c r="D238" s="5">
        <v>23.499557495000001</v>
      </c>
      <c r="E238" s="25">
        <f t="shared" si="13"/>
        <v>30.920730590999998</v>
      </c>
      <c r="F238" s="9">
        <f t="shared" si="14"/>
        <v>3.431426851868276</v>
      </c>
      <c r="G238" s="14">
        <f t="shared" si="17"/>
        <v>3.234076235867037E-20</v>
      </c>
      <c r="H238" s="7">
        <f>$L$129*B238+$M$129</f>
        <v>3.4629209338355338</v>
      </c>
      <c r="I238" s="7">
        <f t="shared" si="18"/>
        <v>-3.1494081967257781E-2</v>
      </c>
    </row>
    <row r="239" spans="1:9" x14ac:dyDescent="0.3">
      <c r="A239" s="5">
        <v>39.499996185000001</v>
      </c>
      <c r="B239" s="6">
        <f t="shared" si="12"/>
        <v>2369.9997711000001</v>
      </c>
      <c r="C239" s="28">
        <v>54.566139221</v>
      </c>
      <c r="D239" s="5">
        <v>24.155895232999999</v>
      </c>
      <c r="E239" s="25">
        <f t="shared" si="13"/>
        <v>30.410243988000001</v>
      </c>
      <c r="F239" s="9">
        <f t="shared" si="14"/>
        <v>3.4147795249389024</v>
      </c>
      <c r="G239" s="14">
        <f t="shared" si="17"/>
        <v>3.2883655928397151E-20</v>
      </c>
      <c r="H239" s="7">
        <f>$L$129*B239+$M$129</f>
        <v>3.4570252881620451</v>
      </c>
      <c r="I239" s="7">
        <f t="shared" si="18"/>
        <v>-4.2245763223142774E-2</v>
      </c>
    </row>
    <row r="240" spans="1:9" x14ac:dyDescent="0.3">
      <c r="A240" s="5">
        <v>39.666664124</v>
      </c>
      <c r="B240" s="6">
        <f t="shared" si="12"/>
        <v>2379.9998474399999</v>
      </c>
      <c r="C240" s="28">
        <v>54.493213654000002</v>
      </c>
      <c r="D240" s="5">
        <v>23.937116623000001</v>
      </c>
      <c r="E240" s="25">
        <f t="shared" si="13"/>
        <v>30.556097031</v>
      </c>
      <c r="F240" s="9">
        <f t="shared" si="14"/>
        <v>3.4195642411878819</v>
      </c>
      <c r="G240" s="14">
        <f t="shared" si="17"/>
        <v>3.2726692777073997E-20</v>
      </c>
      <c r="H240" s="7">
        <f>$L$129*B240+$M$129</f>
        <v>3.4511295074997927</v>
      </c>
      <c r="I240" s="7">
        <f t="shared" si="18"/>
        <v>-3.1565266311910811E-2</v>
      </c>
    </row>
    <row r="241" spans="1:9" x14ac:dyDescent="0.3">
      <c r="A241" s="5">
        <v>39.833332061999997</v>
      </c>
      <c r="B241" s="6">
        <f t="shared" si="12"/>
        <v>2389.99992372</v>
      </c>
      <c r="C241" s="28">
        <v>54.347362517999997</v>
      </c>
      <c r="D241" s="5">
        <v>23.791263579999999</v>
      </c>
      <c r="E241" s="25">
        <f t="shared" si="13"/>
        <v>30.556098937999998</v>
      </c>
      <c r="F241" s="9">
        <f t="shared" si="14"/>
        <v>3.4195643035976833</v>
      </c>
      <c r="G241" s="14">
        <f t="shared" si="17"/>
        <v>3.2726690734607681E-20</v>
      </c>
      <c r="H241" s="7">
        <f>$L$129*B241+$M$129</f>
        <v>3.4452337268729147</v>
      </c>
      <c r="I241" s="7">
        <f t="shared" si="18"/>
        <v>-2.5669423275231473E-2</v>
      </c>
    </row>
    <row r="242" spans="1:9" x14ac:dyDescent="0.3">
      <c r="A242" s="5">
        <v>39.999996185000001</v>
      </c>
      <c r="B242" s="6">
        <f t="shared" si="12"/>
        <v>2399.9997711000001</v>
      </c>
      <c r="C242" s="28">
        <v>54.055656433000003</v>
      </c>
      <c r="D242" s="5">
        <v>23.937116623000001</v>
      </c>
      <c r="E242" s="25">
        <f t="shared" si="13"/>
        <v>30.118539810000001</v>
      </c>
      <c r="F242" s="9">
        <f t="shared" si="14"/>
        <v>3.4051409226728788</v>
      </c>
      <c r="G242" s="14">
        <f t="shared" si="17"/>
        <v>3.3202140817861917E-20</v>
      </c>
      <c r="H242" s="7">
        <f>$L$129*B242+$M$129</f>
        <v>3.4393380811994261</v>
      </c>
      <c r="I242" s="7">
        <f t="shared" si="18"/>
        <v>-3.4197158526547256E-2</v>
      </c>
    </row>
    <row r="243" spans="1:9" x14ac:dyDescent="0.3">
      <c r="A243" s="5">
        <v>40.166664124</v>
      </c>
      <c r="B243" s="6">
        <f t="shared" si="12"/>
        <v>2409.9998474399999</v>
      </c>
      <c r="C243" s="28">
        <v>54.128582000999998</v>
      </c>
      <c r="D243" s="5">
        <v>24.228820801000001</v>
      </c>
      <c r="E243" s="25">
        <f t="shared" si="13"/>
        <v>29.899761199999997</v>
      </c>
      <c r="F243" s="9">
        <f t="shared" si="14"/>
        <v>3.3978504937426739</v>
      </c>
      <c r="G243" s="14">
        <f t="shared" si="17"/>
        <v>3.3445083166751184E-20</v>
      </c>
      <c r="H243" s="7">
        <f>$L$129*B243+$M$129</f>
        <v>3.4334423005371741</v>
      </c>
      <c r="I243" s="7">
        <f t="shared" si="18"/>
        <v>-3.5591806794500247E-2</v>
      </c>
    </row>
    <row r="244" spans="1:9" x14ac:dyDescent="0.3">
      <c r="A244" s="5">
        <v>40.333332061999997</v>
      </c>
      <c r="B244" s="6">
        <f t="shared" si="12"/>
        <v>2419.99992372</v>
      </c>
      <c r="C244" s="28">
        <v>54.201507567999997</v>
      </c>
      <c r="D244" s="5">
        <v>24.228820801000001</v>
      </c>
      <c r="E244" s="25">
        <f t="shared" si="13"/>
        <v>29.972686766999995</v>
      </c>
      <c r="F244" s="9">
        <f t="shared" si="14"/>
        <v>3.4002865258589292</v>
      </c>
      <c r="G244" s="14">
        <f t="shared" si="17"/>
        <v>3.3363709025278396E-20</v>
      </c>
      <c r="H244" s="7">
        <f>$L$129*B244+$M$129</f>
        <v>3.4275465199102957</v>
      </c>
      <c r="I244" s="7">
        <f t="shared" si="18"/>
        <v>-2.7259994051366476E-2</v>
      </c>
    </row>
    <row r="245" spans="1:9" x14ac:dyDescent="0.3">
      <c r="A245" s="5">
        <v>40.499996185000001</v>
      </c>
      <c r="B245" s="6">
        <f t="shared" si="12"/>
        <v>2429.9997711000001</v>
      </c>
      <c r="C245" s="28">
        <v>53.545173644999998</v>
      </c>
      <c r="D245" s="5">
        <v>23.937116623000001</v>
      </c>
      <c r="E245" s="25">
        <f t="shared" si="13"/>
        <v>29.608057021999997</v>
      </c>
      <c r="F245" s="9">
        <f t="shared" si="14"/>
        <v>3.388046520980406</v>
      </c>
      <c r="G245" s="14">
        <f t="shared" si="17"/>
        <v>3.377459045208401E-20</v>
      </c>
      <c r="H245" s="7">
        <f>$L$129*B245+$M$129</f>
        <v>3.421650874236807</v>
      </c>
      <c r="I245" s="7">
        <f t="shared" si="18"/>
        <v>-3.3604353256400987E-2</v>
      </c>
    </row>
    <row r="246" spans="1:9" x14ac:dyDescent="0.3">
      <c r="A246" s="5">
        <v>40.666664124</v>
      </c>
      <c r="B246" s="6">
        <f t="shared" si="12"/>
        <v>2439.9998474399999</v>
      </c>
      <c r="C246" s="28">
        <v>53.399318694999998</v>
      </c>
      <c r="D246" s="5">
        <v>23.937116623000001</v>
      </c>
      <c r="E246" s="25">
        <f t="shared" si="13"/>
        <v>29.462202071999997</v>
      </c>
      <c r="F246" s="9">
        <f t="shared" si="14"/>
        <v>3.3831081561025091</v>
      </c>
      <c r="G246" s="14">
        <f t="shared" si="17"/>
        <v>3.3941794220139791E-20</v>
      </c>
      <c r="H246" s="7">
        <f>$L$129*B246+$M$129</f>
        <v>3.4157550935745551</v>
      </c>
      <c r="I246" s="7">
        <f t="shared" si="18"/>
        <v>-3.2646937472045945E-2</v>
      </c>
    </row>
    <row r="247" spans="1:9" x14ac:dyDescent="0.3">
      <c r="A247" s="5">
        <v>40.833332061999997</v>
      </c>
      <c r="B247" s="6">
        <f t="shared" si="12"/>
        <v>2449.99992372</v>
      </c>
      <c r="C247" s="28">
        <v>53.836875915999997</v>
      </c>
      <c r="D247" s="5">
        <v>23.280778885</v>
      </c>
      <c r="E247" s="25">
        <f t="shared" si="13"/>
        <v>30.556097030999997</v>
      </c>
      <c r="F247" s="9">
        <f t="shared" si="14"/>
        <v>3.4195642411878819</v>
      </c>
      <c r="G247" s="14">
        <f t="shared" si="17"/>
        <v>3.2726692777074009E-20</v>
      </c>
      <c r="H247" s="7">
        <f>$L$129*B247+$M$129</f>
        <v>3.4098593129476766</v>
      </c>
      <c r="I247" s="7">
        <f t="shared" si="18"/>
        <v>9.7049282402053016E-3</v>
      </c>
    </row>
    <row r="248" spans="1:9" x14ac:dyDescent="0.3">
      <c r="A248" s="5">
        <v>40.999996185000001</v>
      </c>
      <c r="B248" s="6">
        <f t="shared" si="12"/>
        <v>2459.9997711000001</v>
      </c>
      <c r="C248" s="28">
        <v>52.961761475000003</v>
      </c>
      <c r="D248" s="5">
        <v>24.082967757999999</v>
      </c>
      <c r="E248" s="25">
        <f t="shared" si="13"/>
        <v>28.878793717000004</v>
      </c>
      <c r="F248" s="9">
        <f t="shared" si="14"/>
        <v>3.363107544350346</v>
      </c>
      <c r="G248" s="14">
        <f t="shared" si="17"/>
        <v>3.4627485129731461E-20</v>
      </c>
      <c r="H248" s="7">
        <f>$L$129*B248+$M$129</f>
        <v>3.403963667274188</v>
      </c>
      <c r="I248" s="7">
        <f t="shared" si="18"/>
        <v>-4.0856122923841998E-2</v>
      </c>
    </row>
    <row r="249" spans="1:9" x14ac:dyDescent="0.3">
      <c r="A249" s="5">
        <v>41.166664124</v>
      </c>
      <c r="B249" s="6">
        <f t="shared" si="12"/>
        <v>2469.9998474399999</v>
      </c>
      <c r="C249" s="28">
        <v>52.815910338999998</v>
      </c>
      <c r="D249" s="5">
        <v>23.937116623000001</v>
      </c>
      <c r="E249" s="25">
        <f t="shared" si="13"/>
        <v>28.878793715999997</v>
      </c>
      <c r="F249" s="9">
        <f t="shared" si="14"/>
        <v>3.3631075443157181</v>
      </c>
      <c r="G249" s="14">
        <f t="shared" si="17"/>
        <v>3.4627485130930533E-20</v>
      </c>
      <c r="H249" s="7">
        <f>$L$129*B249+$M$129</f>
        <v>3.398067886611936</v>
      </c>
      <c r="I249" s="7">
        <f t="shared" si="18"/>
        <v>-3.4960342296217917E-2</v>
      </c>
    </row>
    <row r="250" spans="1:9" x14ac:dyDescent="0.3">
      <c r="A250" s="5">
        <v>41.333332061999997</v>
      </c>
      <c r="B250" s="6">
        <f t="shared" si="12"/>
        <v>2479.99992372</v>
      </c>
      <c r="C250" s="28">
        <v>52.524204253999997</v>
      </c>
      <c r="D250" s="5">
        <v>23.864189148000001</v>
      </c>
      <c r="E250" s="25">
        <f t="shared" si="13"/>
        <v>28.660015105999996</v>
      </c>
      <c r="F250" s="9">
        <f t="shared" si="14"/>
        <v>3.3555029494759507</v>
      </c>
      <c r="G250" s="14">
        <f t="shared" si="17"/>
        <v>3.4891816919895807E-20</v>
      </c>
      <c r="H250" s="7">
        <f>$L$129*B250+$M$129</f>
        <v>3.392172105985058</v>
      </c>
      <c r="I250" s="7">
        <f t="shared" si="18"/>
        <v>-3.6669156509107292E-2</v>
      </c>
    </row>
    <row r="251" spans="1:9" x14ac:dyDescent="0.3">
      <c r="A251" s="5">
        <v>41.5</v>
      </c>
      <c r="B251" s="6">
        <f t="shared" si="12"/>
        <v>2490</v>
      </c>
      <c r="C251" s="28">
        <v>52.232498169000003</v>
      </c>
      <c r="D251" s="5">
        <v>24.010042191</v>
      </c>
      <c r="E251" s="25">
        <f t="shared" si="13"/>
        <v>28.222455978000003</v>
      </c>
      <c r="F251" s="9">
        <f t="shared" si="14"/>
        <v>3.3401179723330556</v>
      </c>
      <c r="G251" s="14">
        <f t="shared" si="17"/>
        <v>3.5432777387606558E-20</v>
      </c>
      <c r="H251" s="7">
        <f>$L$129*B251+$M$129</f>
        <v>3.38627632535818</v>
      </c>
      <c r="I251" s="7">
        <f t="shared" si="18"/>
        <v>-4.6158353025124388E-2</v>
      </c>
    </row>
    <row r="252" spans="1:9" x14ac:dyDescent="0.3">
      <c r="A252" s="5">
        <v>41.666664124</v>
      </c>
      <c r="B252" s="6">
        <f t="shared" si="12"/>
        <v>2499.9998474399999</v>
      </c>
      <c r="C252" s="28">
        <v>52.232498169000003</v>
      </c>
      <c r="D252" s="5">
        <v>24.010042191</v>
      </c>
      <c r="E252" s="25">
        <f t="shared" si="13"/>
        <v>28.222455978000003</v>
      </c>
      <c r="F252" s="9">
        <f t="shared" si="14"/>
        <v>3.3401179723330556</v>
      </c>
      <c r="G252" s="14">
        <f t="shared" si="17"/>
        <v>3.5432777387606558E-20</v>
      </c>
      <c r="H252" s="7">
        <f>$L$129*B252+$M$129</f>
        <v>3.380380679649317</v>
      </c>
      <c r="I252" s="7">
        <f t="shared" si="18"/>
        <v>-4.0262707316261359E-2</v>
      </c>
    </row>
    <row r="253" spans="1:9" x14ac:dyDescent="0.3">
      <c r="A253" s="5">
        <v>41.833332061999997</v>
      </c>
      <c r="B253" s="6">
        <f t="shared" si="12"/>
        <v>2509.99992372</v>
      </c>
      <c r="C253" s="28">
        <v>51.794940947999997</v>
      </c>
      <c r="D253" s="5">
        <v>24.010042191</v>
      </c>
      <c r="E253" s="25">
        <f t="shared" si="13"/>
        <v>27.784898756999997</v>
      </c>
      <c r="F253" s="9">
        <f t="shared" si="14"/>
        <v>3.3244926629246341</v>
      </c>
      <c r="G253" s="14">
        <f t="shared" si="17"/>
        <v>3.5990773576170218E-20</v>
      </c>
      <c r="H253" s="7">
        <f>$L$129*B253+$M$129</f>
        <v>3.374484899022439</v>
      </c>
      <c r="I253" s="7">
        <f t="shared" si="18"/>
        <v>-4.9992236097804899E-2</v>
      </c>
    </row>
    <row r="254" spans="1:9" x14ac:dyDescent="0.3">
      <c r="A254" s="5">
        <v>42</v>
      </c>
      <c r="B254" s="6">
        <f t="shared" si="12"/>
        <v>2520</v>
      </c>
      <c r="C254" s="28">
        <v>51.722015380999999</v>
      </c>
      <c r="D254" s="5">
        <v>24.082967757999999</v>
      </c>
      <c r="E254" s="25">
        <f t="shared" si="13"/>
        <v>27.639047623</v>
      </c>
      <c r="F254" s="9">
        <f t="shared" si="14"/>
        <v>3.3192295418297095</v>
      </c>
      <c r="G254" s="14">
        <f t="shared" si="17"/>
        <v>3.61806967316719E-20</v>
      </c>
      <c r="H254" s="7">
        <f>$L$129*B254+$M$129</f>
        <v>3.368589118395561</v>
      </c>
      <c r="I254" s="7">
        <f t="shared" si="18"/>
        <v>-4.9359576565851437E-2</v>
      </c>
    </row>
    <row r="255" spans="1:9" x14ac:dyDescent="0.3">
      <c r="A255" s="5">
        <v>42.166664124</v>
      </c>
      <c r="B255" s="6">
        <f t="shared" si="12"/>
        <v>2529.9998474399999</v>
      </c>
      <c r="C255" s="28">
        <v>51.722015380999999</v>
      </c>
      <c r="D255" s="5">
        <v>24.010042191</v>
      </c>
      <c r="E255" s="25">
        <f t="shared" si="13"/>
        <v>27.711973189999998</v>
      </c>
      <c r="F255" s="9">
        <f t="shared" si="14"/>
        <v>3.3218645649286329</v>
      </c>
      <c r="G255" s="14">
        <f t="shared" si="17"/>
        <v>3.6085485257356375E-20</v>
      </c>
      <c r="H255" s="7">
        <f>$L$129*B255+$M$129</f>
        <v>3.3626934726866979</v>
      </c>
      <c r="I255" s="7">
        <f t="shared" si="18"/>
        <v>-4.0828907758065025E-2</v>
      </c>
    </row>
    <row r="256" spans="1:9" x14ac:dyDescent="0.3">
      <c r="A256" s="5">
        <v>42.333332061999997</v>
      </c>
      <c r="B256" s="6">
        <f t="shared" si="12"/>
        <v>2539.99992372</v>
      </c>
      <c r="C256" s="28">
        <v>51.138607024999999</v>
      </c>
      <c r="D256" s="5">
        <v>24.082967757999999</v>
      </c>
      <c r="E256" s="25">
        <f t="shared" si="13"/>
        <v>27.055639267</v>
      </c>
      <c r="F256" s="9">
        <f t="shared" si="14"/>
        <v>3.2978954592391334</v>
      </c>
      <c r="G256" s="14">
        <f t="shared" si="17"/>
        <v>3.6960871267222609E-20</v>
      </c>
      <c r="H256" s="7">
        <f>$L$129*B256+$M$129</f>
        <v>3.3567976920598204</v>
      </c>
      <c r="I256" s="7">
        <f t="shared" si="18"/>
        <v>-5.8902232820686962E-2</v>
      </c>
    </row>
    <row r="257" spans="1:9" x14ac:dyDescent="0.3">
      <c r="A257" s="5">
        <v>42.5</v>
      </c>
      <c r="B257" s="6">
        <f t="shared" si="12"/>
        <v>2550</v>
      </c>
      <c r="C257" s="28">
        <v>51.211532593000001</v>
      </c>
      <c r="D257" s="5">
        <v>24.010042191</v>
      </c>
      <c r="E257" s="25">
        <f t="shared" si="13"/>
        <v>27.201490402000001</v>
      </c>
      <c r="F257" s="9">
        <f t="shared" si="14"/>
        <v>3.3032717659919815</v>
      </c>
      <c r="G257" s="14">
        <f t="shared" si="17"/>
        <v>3.6762691500406706E-20</v>
      </c>
      <c r="H257" s="7">
        <f>$L$129*B257+$M$129</f>
        <v>3.3509019114329419</v>
      </c>
      <c r="I257" s="7">
        <f t="shared" si="18"/>
        <v>-4.7630145440960447E-2</v>
      </c>
    </row>
    <row r="258" spans="1:9" x14ac:dyDescent="0.3">
      <c r="A258" s="5">
        <v>42.666664124</v>
      </c>
      <c r="B258" s="6">
        <f t="shared" si="12"/>
        <v>2559.9998474399999</v>
      </c>
      <c r="C258" s="28">
        <v>51.138607024999999</v>
      </c>
      <c r="D258" s="5">
        <v>23.791263579999999</v>
      </c>
      <c r="E258" s="25">
        <f t="shared" si="13"/>
        <v>27.347343445</v>
      </c>
      <c r="F258" s="9">
        <f t="shared" si="14"/>
        <v>3.3086193923405185</v>
      </c>
      <c r="G258" s="14">
        <f t="shared" si="17"/>
        <v>3.6566623080269733E-20</v>
      </c>
      <c r="H258" s="7">
        <f>$L$129*B258+$M$129</f>
        <v>3.3450062657240789</v>
      </c>
      <c r="I258" s="7">
        <f t="shared" si="18"/>
        <v>-3.6386873383560392E-2</v>
      </c>
    </row>
    <row r="259" spans="1:9" x14ac:dyDescent="0.3">
      <c r="A259" s="5">
        <v>42.833332061999997</v>
      </c>
      <c r="B259" s="6">
        <f t="shared" ref="B259:B322" si="19">A259*60</f>
        <v>2569.99992372</v>
      </c>
      <c r="C259" s="28">
        <v>50.992752074999999</v>
      </c>
      <c r="D259" s="5">
        <v>23.645410538</v>
      </c>
      <c r="E259" s="25">
        <f t="shared" ref="E259:E322" si="20">C259-D259</f>
        <v>27.347341536999998</v>
      </c>
      <c r="F259" s="9">
        <f t="shared" ref="F259:F322" si="21">LN(E259)</f>
        <v>3.3086193225713991</v>
      </c>
      <c r="G259" s="14">
        <f t="shared" si="17"/>
        <v>3.6566625631490907E-20</v>
      </c>
      <c r="H259" s="7">
        <f>$L$129*B259+$M$129</f>
        <v>3.3391104850972013</v>
      </c>
      <c r="I259" s="7">
        <f t="shared" si="18"/>
        <v>-3.0491162525802196E-2</v>
      </c>
    </row>
    <row r="260" spans="1:9" x14ac:dyDescent="0.3">
      <c r="A260" s="5">
        <v>43</v>
      </c>
      <c r="B260" s="6">
        <f t="shared" si="19"/>
        <v>2580</v>
      </c>
      <c r="C260" s="28">
        <v>51.211532593000001</v>
      </c>
      <c r="D260" s="5">
        <v>23.280778885</v>
      </c>
      <c r="E260" s="25">
        <f t="shared" si="20"/>
        <v>27.930753708000001</v>
      </c>
      <c r="F260" s="9">
        <f t="shared" si="21"/>
        <v>3.3297283651998546</v>
      </c>
      <c r="G260" s="14">
        <f t="shared" si="17"/>
        <v>3.5802829041221949E-20</v>
      </c>
      <c r="H260" s="7">
        <f>$L$129*B260+$M$129</f>
        <v>3.3332147044703233</v>
      </c>
      <c r="I260" s="7">
        <f t="shared" si="18"/>
        <v>-3.486339270468708E-3</v>
      </c>
    </row>
    <row r="261" spans="1:9" x14ac:dyDescent="0.3">
      <c r="A261" s="5">
        <v>43.166664124</v>
      </c>
      <c r="B261" s="6">
        <f t="shared" si="19"/>
        <v>2589.9998474399999</v>
      </c>
      <c r="C261" s="28">
        <v>50.555194855000003</v>
      </c>
      <c r="D261" s="5">
        <v>23.864189148000001</v>
      </c>
      <c r="E261" s="25">
        <f t="shared" si="20"/>
        <v>26.691005707000002</v>
      </c>
      <c r="F261" s="9">
        <f t="shared" si="21"/>
        <v>3.2843266437481087</v>
      </c>
      <c r="G261" s="14">
        <f t="shared" si="17"/>
        <v>3.7465804435302318E-20</v>
      </c>
      <c r="H261" s="7">
        <f>$L$129*B261+$M$129</f>
        <v>3.3273190587614598</v>
      </c>
      <c r="I261" s="7">
        <f t="shared" si="18"/>
        <v>-4.299241501335116E-2</v>
      </c>
    </row>
    <row r="262" spans="1:9" x14ac:dyDescent="0.3">
      <c r="A262" s="5">
        <v>43.333332061999997</v>
      </c>
      <c r="B262" s="6">
        <f t="shared" si="19"/>
        <v>2599.99992372</v>
      </c>
      <c r="C262" s="28">
        <v>50.919826508</v>
      </c>
      <c r="D262" s="5">
        <v>23.718338013</v>
      </c>
      <c r="E262" s="25">
        <f t="shared" si="20"/>
        <v>27.201488495</v>
      </c>
      <c r="F262" s="9">
        <f t="shared" si="21"/>
        <v>3.3032716958855262</v>
      </c>
      <c r="G262" s="14">
        <f t="shared" si="17"/>
        <v>3.6762694077708788E-20</v>
      </c>
      <c r="H262" s="7">
        <f>$L$129*B262+$M$129</f>
        <v>3.3214232781345823</v>
      </c>
      <c r="I262" s="7">
        <f t="shared" si="18"/>
        <v>-1.8151582249056109E-2</v>
      </c>
    </row>
    <row r="263" spans="1:9" x14ac:dyDescent="0.3">
      <c r="A263" s="5">
        <v>43.5</v>
      </c>
      <c r="B263" s="6">
        <f t="shared" si="19"/>
        <v>2610</v>
      </c>
      <c r="C263" s="28">
        <v>50.336418152</v>
      </c>
      <c r="D263" s="5">
        <v>23.864189148000001</v>
      </c>
      <c r="E263" s="25">
        <f t="shared" si="20"/>
        <v>26.472229003999999</v>
      </c>
      <c r="F263" s="9">
        <f t="shared" si="21"/>
        <v>3.2760962213827391</v>
      </c>
      <c r="G263" s="14">
        <f t="shared" si="17"/>
        <v>3.7775436282637869E-20</v>
      </c>
      <c r="H263" s="7">
        <f>$L$129*B263+$M$129</f>
        <v>3.3155274975077043</v>
      </c>
      <c r="I263" s="7">
        <f t="shared" si="18"/>
        <v>-3.9431276124965109E-2</v>
      </c>
    </row>
    <row r="264" spans="1:9" x14ac:dyDescent="0.3">
      <c r="A264" s="5">
        <v>43.666664124</v>
      </c>
      <c r="B264" s="6">
        <f t="shared" si="19"/>
        <v>2619.9998474399999</v>
      </c>
      <c r="C264" s="28">
        <v>49.898860931000002</v>
      </c>
      <c r="D264" s="5">
        <v>23.937116623000001</v>
      </c>
      <c r="E264" s="25">
        <f t="shared" si="20"/>
        <v>25.961744308</v>
      </c>
      <c r="F264" s="9">
        <f t="shared" si="21"/>
        <v>3.2566240817203549</v>
      </c>
      <c r="G264" s="14">
        <f t="shared" si="17"/>
        <v>3.8518213111430049E-20</v>
      </c>
      <c r="H264" s="7">
        <f>$L$129*B264+$M$129</f>
        <v>3.3096318517988412</v>
      </c>
      <c r="I264" s="7">
        <f t="shared" si="18"/>
        <v>-5.3007770078486338E-2</v>
      </c>
    </row>
    <row r="265" spans="1:9" x14ac:dyDescent="0.3">
      <c r="A265" s="5">
        <v>43.833332061999997</v>
      </c>
      <c r="B265" s="6">
        <f t="shared" si="19"/>
        <v>2629.99992372</v>
      </c>
      <c r="C265" s="28">
        <v>49.898860931000002</v>
      </c>
      <c r="D265" s="5">
        <v>23.937116623000001</v>
      </c>
      <c r="E265" s="25">
        <f t="shared" si="20"/>
        <v>25.961744308</v>
      </c>
      <c r="F265" s="9">
        <f t="shared" si="21"/>
        <v>3.2566240817203549</v>
      </c>
      <c r="G265" s="14">
        <f t="shared" si="17"/>
        <v>3.8518213111430049E-20</v>
      </c>
      <c r="H265" s="7">
        <f>$L$129*B265+$M$129</f>
        <v>3.3037360711719632</v>
      </c>
      <c r="I265" s="7">
        <f t="shared" si="18"/>
        <v>-4.7111989451608327E-2</v>
      </c>
    </row>
    <row r="266" spans="1:9" x14ac:dyDescent="0.3">
      <c r="A266" s="5">
        <v>44</v>
      </c>
      <c r="B266" s="6">
        <f t="shared" si="19"/>
        <v>2640</v>
      </c>
      <c r="C266" s="28">
        <v>49.607154846</v>
      </c>
      <c r="D266" s="5">
        <v>23.937116623000001</v>
      </c>
      <c r="E266" s="25">
        <f t="shared" si="20"/>
        <v>25.670038222999999</v>
      </c>
      <c r="F266" s="9">
        <f t="shared" si="21"/>
        <v>3.2453244838963542</v>
      </c>
      <c r="G266" s="14">
        <f t="shared" si="17"/>
        <v>3.8955921736961574E-20</v>
      </c>
      <c r="H266" s="7">
        <f>$L$129*B266+$M$129</f>
        <v>3.2978402905450857</v>
      </c>
      <c r="I266" s="7">
        <f t="shared" si="18"/>
        <v>-5.2515806648731456E-2</v>
      </c>
    </row>
    <row r="267" spans="1:9" x14ac:dyDescent="0.3">
      <c r="A267" s="5">
        <v>44.166664124</v>
      </c>
      <c r="B267" s="6">
        <f t="shared" si="19"/>
        <v>2649.9998474399999</v>
      </c>
      <c r="C267" s="28">
        <v>49.388378142999997</v>
      </c>
      <c r="D267" s="5">
        <v>23.572484970000001</v>
      </c>
      <c r="E267" s="25">
        <f t="shared" si="20"/>
        <v>25.815893172999996</v>
      </c>
      <c r="F267" s="9">
        <f t="shared" si="21"/>
        <v>3.2509903167259147</v>
      </c>
      <c r="G267" s="14">
        <f t="shared" si="17"/>
        <v>3.8735828092357758E-20</v>
      </c>
      <c r="H267" s="7">
        <f>$L$129*B267+$M$129</f>
        <v>3.2919446448362222</v>
      </c>
      <c r="I267" s="7">
        <f t="shared" si="18"/>
        <v>-4.0954328110307525E-2</v>
      </c>
    </row>
    <row r="268" spans="1:9" x14ac:dyDescent="0.3">
      <c r="A268" s="5">
        <v>44.333332061999997</v>
      </c>
      <c r="B268" s="6">
        <f t="shared" si="19"/>
        <v>2659.99992372</v>
      </c>
      <c r="C268" s="28">
        <v>49.169597625999998</v>
      </c>
      <c r="D268" s="5">
        <v>23.864189148000001</v>
      </c>
      <c r="E268" s="25">
        <f t="shared" si="20"/>
        <v>25.305408477999997</v>
      </c>
      <c r="F268" s="9">
        <f t="shared" si="21"/>
        <v>3.2310181467210963</v>
      </c>
      <c r="G268" s="14">
        <f t="shared" si="17"/>
        <v>3.9517243946857427E-20</v>
      </c>
      <c r="H268" s="7">
        <f>$L$129*B268+$M$129</f>
        <v>3.2860488642093442</v>
      </c>
      <c r="I268" s="7">
        <f t="shared" si="18"/>
        <v>-5.5030717488247838E-2</v>
      </c>
    </row>
    <row r="269" spans="1:9" x14ac:dyDescent="0.3">
      <c r="A269" s="5">
        <v>44.5</v>
      </c>
      <c r="B269" s="6">
        <f t="shared" si="19"/>
        <v>2670</v>
      </c>
      <c r="C269" s="28">
        <v>49.096672058000003</v>
      </c>
      <c r="D269" s="5">
        <v>24.010042191</v>
      </c>
      <c r="E269" s="25">
        <f t="shared" si="20"/>
        <v>25.086629867000003</v>
      </c>
      <c r="F269" s="9">
        <f t="shared" si="21"/>
        <v>3.2223350295946971</v>
      </c>
      <c r="G269" s="14">
        <f t="shared" si="17"/>
        <v>3.9861870857170877E-20</v>
      </c>
      <c r="H269" s="7">
        <f>$L$129*B269+$M$129</f>
        <v>3.2801530835824666</v>
      </c>
      <c r="I269" s="7">
        <f t="shared" si="18"/>
        <v>-5.7818053987769513E-2</v>
      </c>
    </row>
    <row r="270" spans="1:9" x14ac:dyDescent="0.3">
      <c r="A270" s="5">
        <v>44.666664124</v>
      </c>
      <c r="B270" s="6">
        <f t="shared" si="19"/>
        <v>2679.9998474399999</v>
      </c>
      <c r="C270" s="28">
        <v>49.096672058000003</v>
      </c>
      <c r="D270" s="5">
        <v>23.937116623000001</v>
      </c>
      <c r="E270" s="25">
        <f t="shared" si="20"/>
        <v>25.159555435000001</v>
      </c>
      <c r="F270" s="9">
        <f t="shared" si="21"/>
        <v>3.2252377621610289</v>
      </c>
      <c r="G270" s="14">
        <f t="shared" si="17"/>
        <v>3.9746330279305273E-20</v>
      </c>
      <c r="H270" s="7">
        <f>$L$129*B270+$M$129</f>
        <v>3.2742574378736036</v>
      </c>
      <c r="I270" s="7">
        <f t="shared" si="18"/>
        <v>-4.9019675712574706E-2</v>
      </c>
    </row>
    <row r="271" spans="1:9" x14ac:dyDescent="0.3">
      <c r="A271" s="5">
        <v>44.833332061999997</v>
      </c>
      <c r="B271" s="6">
        <f t="shared" si="19"/>
        <v>2689.99992372</v>
      </c>
      <c r="C271" s="28">
        <v>49.534229279000002</v>
      </c>
      <c r="D271" s="5">
        <v>24.010042191</v>
      </c>
      <c r="E271" s="25">
        <f t="shared" si="20"/>
        <v>25.524187088000001</v>
      </c>
      <c r="F271" s="9">
        <f t="shared" si="21"/>
        <v>3.2396265158648347</v>
      </c>
      <c r="G271" s="14">
        <f t="shared" si="17"/>
        <v>3.9178524924311587E-20</v>
      </c>
      <c r="H271" s="7">
        <f>$L$129*B271+$M$129</f>
        <v>3.2683616572467251</v>
      </c>
      <c r="I271" s="7">
        <f t="shared" si="18"/>
        <v>-2.8735141381890372E-2</v>
      </c>
    </row>
    <row r="272" spans="1:9" x14ac:dyDescent="0.3">
      <c r="A272" s="5">
        <v>45</v>
      </c>
      <c r="B272" s="6">
        <f t="shared" si="19"/>
        <v>2700</v>
      </c>
      <c r="C272" s="28">
        <v>48.659114838000001</v>
      </c>
      <c r="D272" s="5">
        <v>24.593452454000001</v>
      </c>
      <c r="E272" s="25">
        <f t="shared" si="20"/>
        <v>24.065662383999999</v>
      </c>
      <c r="F272" s="9">
        <f t="shared" si="21"/>
        <v>3.1807860271633079</v>
      </c>
      <c r="G272" s="14">
        <f t="shared" si="17"/>
        <v>4.1552980509892296E-20</v>
      </c>
      <c r="H272" s="7">
        <f>$L$129*B272+$M$129</f>
        <v>3.2624658766198475</v>
      </c>
      <c r="I272" s="7">
        <f t="shared" si="18"/>
        <v>-8.167984945653961E-2</v>
      </c>
    </row>
    <row r="273" spans="1:9" x14ac:dyDescent="0.3">
      <c r="A273" s="5">
        <v>45.166664124</v>
      </c>
      <c r="B273" s="6">
        <f t="shared" si="19"/>
        <v>2709.9998474399999</v>
      </c>
      <c r="C273" s="28">
        <v>48.367408752000003</v>
      </c>
      <c r="D273" s="5">
        <v>23.937116623000001</v>
      </c>
      <c r="E273" s="25">
        <f t="shared" si="20"/>
        <v>24.430292129000001</v>
      </c>
      <c r="F273" s="9">
        <f t="shared" si="21"/>
        <v>3.1958238429959449</v>
      </c>
      <c r="G273" s="14">
        <f t="shared" si="17"/>
        <v>4.0932789289611039E-20</v>
      </c>
      <c r="H273" s="7">
        <f>$L$129*B273+$M$129</f>
        <v>3.2565702309109845</v>
      </c>
      <c r="I273" s="7">
        <f t="shared" si="18"/>
        <v>-6.0746387915039612E-2</v>
      </c>
    </row>
    <row r="274" spans="1:9" x14ac:dyDescent="0.3">
      <c r="A274" s="5">
        <v>45.333332061999997</v>
      </c>
      <c r="B274" s="6">
        <f t="shared" si="19"/>
        <v>2719.99992372</v>
      </c>
      <c r="C274" s="28">
        <v>48.367408752000003</v>
      </c>
      <c r="D274" s="5">
        <v>23.864189148000001</v>
      </c>
      <c r="E274" s="25">
        <f t="shared" si="20"/>
        <v>24.503219604000002</v>
      </c>
      <c r="F274" s="9">
        <f t="shared" si="21"/>
        <v>3.1988045213249907</v>
      </c>
      <c r="G274" s="14">
        <f t="shared" si="17"/>
        <v>4.0810963463624032E-20</v>
      </c>
      <c r="H274" s="7">
        <f>$L$129*B274+$M$129</f>
        <v>3.2506744502841061</v>
      </c>
      <c r="I274" s="7">
        <f t="shared" si="18"/>
        <v>-5.1869928959115352E-2</v>
      </c>
    </row>
    <row r="275" spans="1:9" x14ac:dyDescent="0.3">
      <c r="A275" s="5">
        <v>45.5</v>
      </c>
      <c r="B275" s="6">
        <f t="shared" si="19"/>
        <v>2730</v>
      </c>
      <c r="C275" s="28">
        <v>48.221557617000002</v>
      </c>
      <c r="D275" s="5">
        <v>23.937116623000001</v>
      </c>
      <c r="E275" s="25">
        <f t="shared" si="20"/>
        <v>24.284440994000001</v>
      </c>
      <c r="F275" s="9">
        <f t="shared" si="21"/>
        <v>3.1898358569616425</v>
      </c>
      <c r="G275" s="14">
        <f t="shared" si="17"/>
        <v>4.1178629569734459E-20</v>
      </c>
      <c r="H275" s="7">
        <f>$L$129*B275+$M$129</f>
        <v>3.2447786696572285</v>
      </c>
      <c r="I275" s="7">
        <f t="shared" si="18"/>
        <v>-5.4942812695585985E-2</v>
      </c>
    </row>
    <row r="276" spans="1:9" x14ac:dyDescent="0.3">
      <c r="A276" s="5">
        <v>45.666664124</v>
      </c>
      <c r="B276" s="6">
        <f t="shared" si="19"/>
        <v>2739.9998474399999</v>
      </c>
      <c r="C276" s="28">
        <v>48.075702667000002</v>
      </c>
      <c r="D276" s="5">
        <v>24.082967757999999</v>
      </c>
      <c r="E276" s="25">
        <f t="shared" si="20"/>
        <v>23.992734909000003</v>
      </c>
      <c r="F276" s="9">
        <f t="shared" si="21"/>
        <v>3.177751072396382</v>
      </c>
      <c r="G276" s="14">
        <f t="shared" si="17"/>
        <v>4.1679283491140745E-20</v>
      </c>
      <c r="H276" s="7">
        <f>$L$129*B276+$M$129</f>
        <v>3.2388830239483655</v>
      </c>
      <c r="I276" s="7">
        <f t="shared" si="18"/>
        <v>-6.1131951551983477E-2</v>
      </c>
    </row>
    <row r="277" spans="1:9" x14ac:dyDescent="0.3">
      <c r="A277" s="5">
        <v>45.833332061999997</v>
      </c>
      <c r="B277" s="6">
        <f t="shared" si="19"/>
        <v>2749.99992372</v>
      </c>
      <c r="C277" s="28">
        <v>47.784000397</v>
      </c>
      <c r="D277" s="5">
        <v>23.937116623000001</v>
      </c>
      <c r="E277" s="25">
        <f t="shared" si="20"/>
        <v>23.846883773999998</v>
      </c>
      <c r="F277" s="9">
        <f t="shared" si="21"/>
        <v>3.1716535494266016</v>
      </c>
      <c r="G277" s="14">
        <f t="shared" si="17"/>
        <v>4.1934200270237797E-20</v>
      </c>
      <c r="H277" s="7">
        <f>$L$129*B277+$M$129</f>
        <v>3.2329872433214875</v>
      </c>
      <c r="I277" s="7">
        <f t="shared" si="18"/>
        <v>-6.1333693894885855E-2</v>
      </c>
    </row>
    <row r="278" spans="1:9" x14ac:dyDescent="0.3">
      <c r="A278" s="5">
        <v>46</v>
      </c>
      <c r="B278" s="6">
        <f t="shared" si="19"/>
        <v>2760</v>
      </c>
      <c r="C278" s="28">
        <v>47.711071013999998</v>
      </c>
      <c r="D278" s="5">
        <v>23.937116623000001</v>
      </c>
      <c r="E278" s="25">
        <f t="shared" si="20"/>
        <v>23.773954390999997</v>
      </c>
      <c r="F278" s="9">
        <f t="shared" si="21"/>
        <v>3.1685906281162795</v>
      </c>
      <c r="G278" s="14">
        <f t="shared" si="17"/>
        <v>4.2062838329435253E-20</v>
      </c>
      <c r="H278" s="7">
        <f>$L$129*B278+$M$129</f>
        <v>3.2270914626946094</v>
      </c>
      <c r="I278" s="7">
        <f t="shared" si="18"/>
        <v>-5.8500834578329997E-2</v>
      </c>
    </row>
    <row r="279" spans="1:9" x14ac:dyDescent="0.3">
      <c r="A279" s="5">
        <v>46.166664124</v>
      </c>
      <c r="B279" s="6">
        <f t="shared" si="19"/>
        <v>2769.9998474399999</v>
      </c>
      <c r="C279" s="28">
        <v>47.784000397</v>
      </c>
      <c r="D279" s="5">
        <v>23.937116623000001</v>
      </c>
      <c r="E279" s="25">
        <f t="shared" si="20"/>
        <v>23.846883773999998</v>
      </c>
      <c r="F279" s="9">
        <f t="shared" si="21"/>
        <v>3.1716535494266016</v>
      </c>
      <c r="G279" s="14">
        <f t="shared" si="17"/>
        <v>4.1934200270237797E-20</v>
      </c>
      <c r="H279" s="7">
        <f>$L$129*B279+$M$129</f>
        <v>3.2211958169857464</v>
      </c>
      <c r="I279" s="7">
        <f t="shared" si="18"/>
        <v>-4.9542267559144815E-2</v>
      </c>
    </row>
    <row r="280" spans="1:9" x14ac:dyDescent="0.3">
      <c r="A280" s="5">
        <v>46.333332061999997</v>
      </c>
      <c r="B280" s="6">
        <f t="shared" si="19"/>
        <v>2779.99992372</v>
      </c>
      <c r="C280" s="28">
        <v>47.492294311999999</v>
      </c>
      <c r="D280" s="5">
        <v>23.864189148000001</v>
      </c>
      <c r="E280" s="25">
        <f t="shared" si="20"/>
        <v>23.628105163999997</v>
      </c>
      <c r="F280" s="9">
        <f t="shared" si="21"/>
        <v>3.1624369002561434</v>
      </c>
      <c r="G280" s="14">
        <f t="shared" si="17"/>
        <v>4.2322479651208314E-20</v>
      </c>
      <c r="H280" s="7">
        <f>$L$129*B280+$M$129</f>
        <v>3.2153000363588684</v>
      </c>
      <c r="I280" s="7">
        <f t="shared" si="18"/>
        <v>-5.2863136102724972E-2</v>
      </c>
    </row>
    <row r="281" spans="1:9" x14ac:dyDescent="0.3">
      <c r="A281" s="5">
        <v>46.5</v>
      </c>
      <c r="B281" s="6">
        <f t="shared" si="19"/>
        <v>2790</v>
      </c>
      <c r="C281" s="28">
        <v>47.346443176000001</v>
      </c>
      <c r="D281" s="5">
        <v>23.864189148000001</v>
      </c>
      <c r="E281" s="25">
        <f t="shared" si="20"/>
        <v>23.482254028</v>
      </c>
      <c r="F281" s="9">
        <f t="shared" si="21"/>
        <v>3.1562449881377526</v>
      </c>
      <c r="G281" s="14">
        <f t="shared" si="17"/>
        <v>4.2585349720159334E-20</v>
      </c>
      <c r="H281" s="7">
        <f>$L$129*B281+$M$129</f>
        <v>3.2094042557319904</v>
      </c>
      <c r="I281" s="7">
        <f t="shared" si="18"/>
        <v>-5.3159267594237836E-2</v>
      </c>
    </row>
    <row r="282" spans="1:9" x14ac:dyDescent="0.3">
      <c r="A282" s="5">
        <v>46.666664124</v>
      </c>
      <c r="B282" s="6">
        <f t="shared" si="19"/>
        <v>2799.9998474399999</v>
      </c>
      <c r="C282" s="28">
        <v>47.273513794000003</v>
      </c>
      <c r="D282" s="5">
        <v>23.864189148000001</v>
      </c>
      <c r="E282" s="25">
        <f t="shared" si="20"/>
        <v>23.409324646000002</v>
      </c>
      <c r="F282" s="9">
        <f t="shared" si="21"/>
        <v>3.1531344321332417</v>
      </c>
      <c r="G282" s="14">
        <f t="shared" si="17"/>
        <v>4.2718020067737069E-20</v>
      </c>
      <c r="H282" s="7">
        <f>$L$129*B282+$M$129</f>
        <v>3.2035086100231274</v>
      </c>
      <c r="I282" s="7">
        <f t="shared" si="18"/>
        <v>-5.037417788988563E-2</v>
      </c>
    </row>
    <row r="283" spans="1:9" x14ac:dyDescent="0.3">
      <c r="A283" s="5">
        <v>46.833332061999997</v>
      </c>
      <c r="B283" s="6">
        <f t="shared" si="19"/>
        <v>2809.99992372</v>
      </c>
      <c r="C283" s="28">
        <v>47.127662659000002</v>
      </c>
      <c r="D283" s="5">
        <v>24.301746368</v>
      </c>
      <c r="E283" s="25">
        <f t="shared" si="20"/>
        <v>22.825916291000002</v>
      </c>
      <c r="F283" s="9">
        <f t="shared" si="21"/>
        <v>3.1278965698592849</v>
      </c>
      <c r="G283" s="14">
        <f t="shared" si="17"/>
        <v>4.3809851365935687E-20</v>
      </c>
      <c r="H283" s="7">
        <f>$L$129*B283+$M$129</f>
        <v>3.1976128293962498</v>
      </c>
      <c r="I283" s="7">
        <f t="shared" si="18"/>
        <v>-6.971625953696492E-2</v>
      </c>
    </row>
    <row r="284" spans="1:9" x14ac:dyDescent="0.3">
      <c r="A284" s="5">
        <v>47</v>
      </c>
      <c r="B284" s="6">
        <f t="shared" si="19"/>
        <v>2820</v>
      </c>
      <c r="C284" s="28">
        <v>46.908882140999999</v>
      </c>
      <c r="D284" s="5">
        <v>23.864189148000001</v>
      </c>
      <c r="E284" s="25">
        <f t="shared" si="20"/>
        <v>23.044692992999998</v>
      </c>
      <c r="F284" s="9">
        <f t="shared" si="21"/>
        <v>3.137435504018208</v>
      </c>
      <c r="G284" s="14">
        <f t="shared" si="17"/>
        <v>4.3393938912692732E-20</v>
      </c>
      <c r="H284" s="7">
        <f>$L$129*B284+$M$129</f>
        <v>3.1917170487693713</v>
      </c>
      <c r="I284" s="7">
        <f t="shared" si="18"/>
        <v>-5.4281544751163313E-2</v>
      </c>
    </row>
    <row r="285" spans="1:9" x14ac:dyDescent="0.3">
      <c r="A285" s="5">
        <v>47.166664124</v>
      </c>
      <c r="B285" s="6">
        <f t="shared" si="19"/>
        <v>2829.9998474399999</v>
      </c>
      <c r="C285" s="28">
        <v>46.690105438000003</v>
      </c>
      <c r="D285" s="5">
        <v>23.864189148000001</v>
      </c>
      <c r="E285" s="25">
        <f t="shared" si="20"/>
        <v>22.825916290000002</v>
      </c>
      <c r="F285" s="9">
        <f t="shared" si="21"/>
        <v>3.127896569815475</v>
      </c>
      <c r="G285" s="14">
        <f t="shared" si="17"/>
        <v>4.380985136785499E-20</v>
      </c>
      <c r="H285" s="7">
        <f>$L$129*B285+$M$129</f>
        <v>3.1858214030605083</v>
      </c>
      <c r="I285" s="7">
        <f t="shared" si="18"/>
        <v>-5.792483324503328E-2</v>
      </c>
    </row>
    <row r="286" spans="1:9" x14ac:dyDescent="0.3">
      <c r="A286" s="5">
        <v>47.333332061999997</v>
      </c>
      <c r="B286" s="6">
        <f t="shared" si="19"/>
        <v>2839.99992372</v>
      </c>
      <c r="C286" s="28">
        <v>46.981811522999998</v>
      </c>
      <c r="D286" s="5">
        <v>24.082967757999999</v>
      </c>
      <c r="E286" s="25">
        <f t="shared" si="20"/>
        <v>22.898843764999999</v>
      </c>
      <c r="F286" s="9">
        <f t="shared" si="21"/>
        <v>3.1310864186741463</v>
      </c>
      <c r="G286" s="14">
        <f t="shared" si="17"/>
        <v>4.3670327212261324E-20</v>
      </c>
      <c r="H286" s="7">
        <f>$L$129*B286+$M$129</f>
        <v>3.1799256224336307</v>
      </c>
      <c r="I286" s="7">
        <f t="shared" si="18"/>
        <v>-4.8839203759484473E-2</v>
      </c>
    </row>
    <row r="287" spans="1:9" x14ac:dyDescent="0.3">
      <c r="A287" s="5">
        <v>47.5</v>
      </c>
      <c r="B287" s="6">
        <f t="shared" si="19"/>
        <v>2850</v>
      </c>
      <c r="C287" s="28">
        <v>46.471324920999997</v>
      </c>
      <c r="D287" s="5">
        <v>23.937116623000001</v>
      </c>
      <c r="E287" s="25">
        <f t="shared" si="20"/>
        <v>22.534208297999996</v>
      </c>
      <c r="F287" s="9">
        <f t="shared" si="21"/>
        <v>3.1150345234198511</v>
      </c>
      <c r="G287" s="14">
        <f t="shared" si="17"/>
        <v>4.437697507610038E-20</v>
      </c>
      <c r="H287" s="7">
        <f>$L$129*B287+$M$129</f>
        <v>3.1740298418067527</v>
      </c>
      <c r="I287" s="7">
        <f t="shared" si="18"/>
        <v>-5.8995318386901641E-2</v>
      </c>
    </row>
    <row r="288" spans="1:9" x14ac:dyDescent="0.3">
      <c r="A288" s="5">
        <v>47.666664124</v>
      </c>
      <c r="B288" s="6">
        <f t="shared" si="19"/>
        <v>2859.9998474399999</v>
      </c>
      <c r="C288" s="28">
        <v>46.398399353000002</v>
      </c>
      <c r="D288" s="5">
        <v>23.937116623000001</v>
      </c>
      <c r="E288" s="25">
        <f t="shared" si="20"/>
        <v>22.461282730000001</v>
      </c>
      <c r="F288" s="9">
        <f t="shared" si="21"/>
        <v>3.1117930594337126</v>
      </c>
      <c r="G288" s="14">
        <f t="shared" si="17"/>
        <v>4.4521054831136978E-20</v>
      </c>
      <c r="H288" s="7">
        <f>$L$129*B288+$M$129</f>
        <v>3.1681341960978893</v>
      </c>
      <c r="I288" s="7">
        <f t="shared" si="18"/>
        <v>-5.6341136664176616E-2</v>
      </c>
    </row>
    <row r="289" spans="1:16" x14ac:dyDescent="0.3">
      <c r="A289" s="5">
        <v>47.833332061999997</v>
      </c>
      <c r="B289" s="6">
        <f t="shared" si="19"/>
        <v>2869.99992372</v>
      </c>
      <c r="C289" s="28">
        <v>46.252548218000001</v>
      </c>
      <c r="D289" s="5">
        <v>23.645410538</v>
      </c>
      <c r="E289" s="25">
        <f t="shared" si="20"/>
        <v>22.607137680000001</v>
      </c>
      <c r="F289" s="9">
        <f t="shared" si="21"/>
        <v>3.1182656829642066</v>
      </c>
      <c r="G289" s="14">
        <f t="shared" si="17"/>
        <v>4.423381739673645E-20</v>
      </c>
      <c r="H289" s="7">
        <f>$L$129*B289+$M$129</f>
        <v>3.1622384154710117</v>
      </c>
      <c r="I289" s="7">
        <f t="shared" si="18"/>
        <v>-4.3972732506805112E-2</v>
      </c>
    </row>
    <row r="290" spans="1:16" x14ac:dyDescent="0.3">
      <c r="A290" s="5">
        <v>48</v>
      </c>
      <c r="B290" s="6">
        <f t="shared" si="19"/>
        <v>2880</v>
      </c>
      <c r="C290" s="28">
        <v>46.106697083</v>
      </c>
      <c r="D290" s="5">
        <v>23.864189148000001</v>
      </c>
      <c r="E290" s="25">
        <f t="shared" si="20"/>
        <v>22.242507934999999</v>
      </c>
      <c r="F290" s="9">
        <f t="shared" si="21"/>
        <v>3.102005229886188</v>
      </c>
      <c r="G290" s="14">
        <f t="shared" si="17"/>
        <v>4.4958958896286893E-20</v>
      </c>
      <c r="H290" s="7">
        <f>$L$129*B290+$M$129</f>
        <v>3.1563426348441337</v>
      </c>
      <c r="I290" s="7">
        <f t="shared" si="18"/>
        <v>-5.4337404957945701E-2</v>
      </c>
    </row>
    <row r="291" spans="1:16" x14ac:dyDescent="0.3">
      <c r="A291" s="5">
        <v>48.166664124</v>
      </c>
      <c r="B291" s="6">
        <f t="shared" si="19"/>
        <v>2889.9998474399999</v>
      </c>
      <c r="C291" s="28">
        <v>46.033767699999999</v>
      </c>
      <c r="D291" s="5">
        <v>23.937116623000001</v>
      </c>
      <c r="E291" s="25">
        <f t="shared" si="20"/>
        <v>22.096651076999997</v>
      </c>
      <c r="F291" s="9">
        <f t="shared" si="21"/>
        <v>3.0954260620637468</v>
      </c>
      <c r="G291" s="14">
        <f t="shared" si="17"/>
        <v>4.5255726603787575E-20</v>
      </c>
      <c r="H291" s="7">
        <f>$L$129*B291+$M$129</f>
        <v>3.1504469891352707</v>
      </c>
      <c r="I291" s="7">
        <f t="shared" si="18"/>
        <v>-5.502092707152384E-2</v>
      </c>
    </row>
    <row r="292" spans="1:16" x14ac:dyDescent="0.3">
      <c r="A292" s="5">
        <v>48.333332061999997</v>
      </c>
      <c r="B292" s="6">
        <f t="shared" si="19"/>
        <v>2899.99992372</v>
      </c>
      <c r="C292" s="28">
        <v>45.814990997000002</v>
      </c>
      <c r="D292" s="5">
        <v>23.864189148000001</v>
      </c>
      <c r="E292" s="25">
        <f t="shared" si="20"/>
        <v>21.950801849000001</v>
      </c>
      <c r="F292" s="9">
        <f t="shared" si="21"/>
        <v>3.0888036695601007</v>
      </c>
      <c r="G292" s="14">
        <f t="shared" si="17"/>
        <v>4.5556422352086258E-20</v>
      </c>
      <c r="H292" s="7">
        <f>$L$129*B292+$M$129</f>
        <v>3.1445512085083926</v>
      </c>
      <c r="I292" s="7">
        <f t="shared" si="18"/>
        <v>-5.5747538948291986E-2</v>
      </c>
    </row>
    <row r="293" spans="1:16" x14ac:dyDescent="0.3">
      <c r="A293" s="5">
        <v>48.5</v>
      </c>
      <c r="B293" s="6">
        <f t="shared" si="19"/>
        <v>2910</v>
      </c>
      <c r="C293" s="28">
        <v>45.596210480000003</v>
      </c>
      <c r="D293" s="5">
        <v>23.937116623000001</v>
      </c>
      <c r="E293" s="25">
        <f t="shared" si="20"/>
        <v>21.659093857000002</v>
      </c>
      <c r="F293" s="9">
        <f t="shared" si="21"/>
        <v>3.0754254058408637</v>
      </c>
      <c r="G293" s="14">
        <f t="shared" si="17"/>
        <v>4.6169983222858149E-20</v>
      </c>
      <c r="H293" s="7">
        <f>$L$129*B293+$M$129</f>
        <v>3.1386554278815151</v>
      </c>
      <c r="I293" s="7">
        <f t="shared" si="18"/>
        <v>-6.3230022040651424E-2</v>
      </c>
    </row>
    <row r="294" spans="1:16" x14ac:dyDescent="0.3">
      <c r="A294" s="5">
        <v>48.666664124</v>
      </c>
      <c r="B294" s="6">
        <f t="shared" si="19"/>
        <v>2919.9998474399999</v>
      </c>
      <c r="C294" s="28">
        <v>45.596210480000003</v>
      </c>
      <c r="D294" s="5">
        <v>23.718338013</v>
      </c>
      <c r="E294" s="25">
        <f t="shared" si="20"/>
        <v>21.877872467000003</v>
      </c>
      <c r="F294" s="9">
        <f t="shared" si="21"/>
        <v>3.0854757364000531</v>
      </c>
      <c r="G294" s="14">
        <f t="shared" si="17"/>
        <v>4.5708283632623481E-20</v>
      </c>
      <c r="H294" s="7">
        <f>$L$129*B294+$M$129</f>
        <v>3.1327597821726516</v>
      </c>
      <c r="I294" s="7">
        <f t="shared" si="18"/>
        <v>-4.7284045772598482E-2</v>
      </c>
    </row>
    <row r="295" spans="1:16" x14ac:dyDescent="0.3">
      <c r="A295" s="5">
        <v>48.833332061999997</v>
      </c>
      <c r="B295" s="6">
        <f t="shared" si="19"/>
        <v>2929.99992372</v>
      </c>
      <c r="C295" s="28">
        <v>45.304508208999998</v>
      </c>
      <c r="D295" s="5">
        <v>23.718338013</v>
      </c>
      <c r="E295" s="25">
        <f t="shared" si="20"/>
        <v>21.586170195999998</v>
      </c>
      <c r="F295" s="9">
        <f t="shared" si="21"/>
        <v>3.0720528409268755</v>
      </c>
      <c r="G295" s="14">
        <f t="shared" ref="G295:G358" si="22">1/E295*(0.000000001^2+$L$27^2)</f>
        <v>4.6325957356961075E-20</v>
      </c>
      <c r="H295" s="7">
        <f>$L$129*B295+$M$129</f>
        <v>3.1268640015457736</v>
      </c>
      <c r="I295" s="7">
        <f t="shared" ref="I295:I358" si="23">F295-H295</f>
        <v>-5.4811160618898125E-2</v>
      </c>
    </row>
    <row r="296" spans="1:16" x14ac:dyDescent="0.3">
      <c r="A296" s="5">
        <v>49</v>
      </c>
      <c r="B296" s="6">
        <f t="shared" si="19"/>
        <v>2940</v>
      </c>
      <c r="C296" s="28">
        <v>45.231578827</v>
      </c>
      <c r="D296" s="5">
        <v>23.864189148000001</v>
      </c>
      <c r="E296" s="25">
        <f t="shared" si="20"/>
        <v>21.367389678999999</v>
      </c>
      <c r="F296" s="9">
        <f t="shared" si="21"/>
        <v>3.0618659130167445</v>
      </c>
      <c r="G296" s="14">
        <f t="shared" si="22"/>
        <v>4.6800288431244657E-20</v>
      </c>
      <c r="H296" s="7">
        <f>$L$129*B296+$M$129</f>
        <v>3.120968220918896</v>
      </c>
      <c r="I296" s="7">
        <f t="shared" si="23"/>
        <v>-5.9102307902151541E-2</v>
      </c>
    </row>
    <row r="297" spans="1:16" x14ac:dyDescent="0.3">
      <c r="A297" s="5">
        <v>49.166664124</v>
      </c>
      <c r="B297" s="6">
        <f t="shared" si="19"/>
        <v>2949.9998474399999</v>
      </c>
      <c r="C297" s="28">
        <v>44.866947174000003</v>
      </c>
      <c r="D297" s="5">
        <v>23.937116623000001</v>
      </c>
      <c r="E297" s="25">
        <f t="shared" si="20"/>
        <v>20.929830551000002</v>
      </c>
      <c r="F297" s="9">
        <f t="shared" si="21"/>
        <v>3.0411754404385136</v>
      </c>
      <c r="G297" s="14">
        <f t="shared" si="22"/>
        <v>4.7778695463553158E-20</v>
      </c>
      <c r="H297" s="7">
        <f>$L$129*B297+$M$129</f>
        <v>3.1150725752100326</v>
      </c>
      <c r="I297" s="7">
        <f t="shared" si="23"/>
        <v>-7.3897134771518935E-2</v>
      </c>
    </row>
    <row r="298" spans="1:16" x14ac:dyDescent="0.3">
      <c r="A298" s="5">
        <v>49.333332061999997</v>
      </c>
      <c r="B298" s="6">
        <f t="shared" si="19"/>
        <v>2959.99992372</v>
      </c>
      <c r="C298" s="28">
        <v>44.939876556000002</v>
      </c>
      <c r="D298" s="5">
        <v>23.937116623000001</v>
      </c>
      <c r="E298" s="25">
        <f t="shared" si="20"/>
        <v>21.002759933</v>
      </c>
      <c r="F298" s="9">
        <f t="shared" si="21"/>
        <v>3.0446538544688164</v>
      </c>
      <c r="G298" s="14">
        <f t="shared" si="22"/>
        <v>4.7612790089971842E-20</v>
      </c>
      <c r="H298" s="7">
        <f>$L$129*B298+$M$129</f>
        <v>3.1091767945831545</v>
      </c>
      <c r="I298" s="7">
        <f t="shared" si="23"/>
        <v>-6.4522940114338123E-2</v>
      </c>
    </row>
    <row r="299" spans="1:16" x14ac:dyDescent="0.3">
      <c r="A299" s="5">
        <v>49.5</v>
      </c>
      <c r="B299" s="6">
        <f t="shared" si="19"/>
        <v>2970</v>
      </c>
      <c r="C299" s="28">
        <v>44.721096039000003</v>
      </c>
      <c r="D299" s="5">
        <v>23.937116623000001</v>
      </c>
      <c r="E299" s="25">
        <f t="shared" si="20"/>
        <v>20.783979416000001</v>
      </c>
      <c r="F299" s="9">
        <f t="shared" si="21"/>
        <v>3.0341824695505402</v>
      </c>
      <c r="G299" s="14">
        <f t="shared" si="22"/>
        <v>4.8113981446217961E-20</v>
      </c>
      <c r="H299" s="7">
        <f>$L$129*B299+$M$129</f>
        <v>3.103281013956277</v>
      </c>
      <c r="I299" s="7">
        <f t="shared" si="23"/>
        <v>-6.9098544405736817E-2</v>
      </c>
    </row>
    <row r="300" spans="1:16" x14ac:dyDescent="0.3">
      <c r="A300" s="5">
        <v>49.666664124</v>
      </c>
      <c r="B300" s="6">
        <f t="shared" si="19"/>
        <v>2979.9998474399999</v>
      </c>
      <c r="C300" s="28">
        <v>44.721096039000003</v>
      </c>
      <c r="D300" s="5">
        <v>23.937116623000001</v>
      </c>
      <c r="E300" s="25">
        <f t="shared" si="20"/>
        <v>20.783979416000001</v>
      </c>
      <c r="F300" s="9">
        <f t="shared" si="21"/>
        <v>3.0341824695505402</v>
      </c>
      <c r="G300" s="14">
        <f t="shared" si="22"/>
        <v>4.8113981446217961E-20</v>
      </c>
      <c r="H300" s="7">
        <f>$L$129*B300+$M$129</f>
        <v>3.097385368247414</v>
      </c>
      <c r="I300" s="7">
        <f t="shared" si="23"/>
        <v>-6.3202898696873788E-2</v>
      </c>
    </row>
    <row r="301" spans="1:16" ht="15" thickBot="1" x14ac:dyDescent="0.35">
      <c r="A301" s="5">
        <v>49.833332061999997</v>
      </c>
      <c r="B301" s="6">
        <f t="shared" si="19"/>
        <v>2989.99992372</v>
      </c>
      <c r="C301" s="28">
        <v>45.085727691999999</v>
      </c>
      <c r="D301" s="5">
        <v>23.937116623000001</v>
      </c>
      <c r="E301" s="25">
        <f t="shared" si="20"/>
        <v>21.148611068999998</v>
      </c>
      <c r="F301" s="9">
        <f t="shared" si="21"/>
        <v>3.0515742328394313</v>
      </c>
      <c r="G301" s="14">
        <f t="shared" si="22"/>
        <v>4.7284429069000068E-20</v>
      </c>
      <c r="H301" s="7">
        <f>$L$129*B301+$M$129</f>
        <v>3.0914895876205355</v>
      </c>
      <c r="I301" s="7">
        <f t="shared" si="23"/>
        <v>-3.9915354781104195E-2</v>
      </c>
    </row>
    <row r="302" spans="1:16" ht="15" thickBot="1" x14ac:dyDescent="0.35">
      <c r="A302" s="5">
        <v>50</v>
      </c>
      <c r="B302" s="6">
        <f t="shared" si="19"/>
        <v>3000</v>
      </c>
      <c r="C302" s="28">
        <v>44.356464385999999</v>
      </c>
      <c r="D302" s="5">
        <v>23.937116623000001</v>
      </c>
      <c r="E302" s="25">
        <f t="shared" si="20"/>
        <v>20.419347762999998</v>
      </c>
      <c r="F302" s="9">
        <f t="shared" si="21"/>
        <v>3.0164828711392224</v>
      </c>
      <c r="G302" s="14">
        <f t="shared" si="22"/>
        <v>4.8973160730040908E-20</v>
      </c>
      <c r="H302" s="7">
        <f>$L$129*B302+$M$129</f>
        <v>3.0855938069936579</v>
      </c>
      <c r="I302" s="7">
        <f t="shared" si="23"/>
        <v>-6.9110935854435507E-2</v>
      </c>
      <c r="J302" s="29" t="s">
        <v>24</v>
      </c>
      <c r="K302" s="11" t="s">
        <v>23</v>
      </c>
    </row>
    <row r="303" spans="1:16" ht="15" thickBot="1" x14ac:dyDescent="0.35">
      <c r="A303" s="5">
        <v>50.166664124</v>
      </c>
      <c r="B303" s="6">
        <f t="shared" si="19"/>
        <v>3009.9998474399999</v>
      </c>
      <c r="C303" s="28">
        <v>44.210613250999998</v>
      </c>
      <c r="D303" s="5">
        <v>23.937116623000001</v>
      </c>
      <c r="E303" s="25">
        <f t="shared" si="20"/>
        <v>20.273496627999997</v>
      </c>
      <c r="F303" s="9">
        <f t="shared" si="21"/>
        <v>3.0093144482017449</v>
      </c>
      <c r="G303" s="14">
        <f t="shared" si="22"/>
        <v>4.9325482345205651E-20</v>
      </c>
      <c r="H303" s="7">
        <f>$L$129*B303+$M$129</f>
        <v>3.0796981612847949</v>
      </c>
      <c r="I303" s="7">
        <f t="shared" si="23"/>
        <v>-7.0383713083050026E-2</v>
      </c>
      <c r="J303">
        <f>$N$304*B303+$O$304</f>
        <v>2.9739938369122796</v>
      </c>
      <c r="K303" s="7">
        <f>F303-J303</f>
        <v>3.5320611289465287E-2</v>
      </c>
      <c r="M303" s="15" t="s">
        <v>16</v>
      </c>
      <c r="N303" s="16"/>
      <c r="O303" s="16"/>
      <c r="P303" s="17"/>
    </row>
    <row r="304" spans="1:16" x14ac:dyDescent="0.3">
      <c r="A304" s="5">
        <v>50.333332061999997</v>
      </c>
      <c r="B304" s="6">
        <f t="shared" si="19"/>
        <v>3019.99992372</v>
      </c>
      <c r="C304" s="28">
        <v>44.356464385999999</v>
      </c>
      <c r="D304" s="5">
        <v>23.937116623000001</v>
      </c>
      <c r="E304" s="25">
        <f t="shared" si="20"/>
        <v>20.419347762999998</v>
      </c>
      <c r="F304" s="9">
        <f t="shared" si="21"/>
        <v>3.0164828711392224</v>
      </c>
      <c r="G304" s="14">
        <f t="shared" si="22"/>
        <v>4.8973160730040908E-20</v>
      </c>
      <c r="H304" s="7">
        <f>$L$129*B304+$M$129</f>
        <v>3.0738023806579169</v>
      </c>
      <c r="I304" s="7">
        <f t="shared" si="23"/>
        <v>-5.7319509518694467E-2</v>
      </c>
      <c r="J304">
        <f>$N$304*B304+$O$304</f>
        <v>2.9688283438593279</v>
      </c>
      <c r="K304" s="7">
        <f t="shared" ref="K304:K367" si="24">F304-J304</f>
        <v>4.7654527279894499E-2</v>
      </c>
      <c r="M304" s="31" t="s">
        <v>10</v>
      </c>
      <c r="N304" s="33" cm="1">
        <f t="array" ref="N304:O308">LINEST(F303:F567,B303:B567,1,1)</f>
        <v>-5.1654536508713043E-4</v>
      </c>
      <c r="O304" s="35">
        <v>4.5287953070203812</v>
      </c>
      <c r="P304" s="14" t="s">
        <v>15</v>
      </c>
    </row>
    <row r="305" spans="1:16" x14ac:dyDescent="0.3">
      <c r="A305" s="5">
        <v>50.5</v>
      </c>
      <c r="B305" s="6">
        <f t="shared" si="19"/>
        <v>3030</v>
      </c>
      <c r="C305" s="28">
        <v>44.064762115000001</v>
      </c>
      <c r="D305" s="5">
        <v>23.864189148000001</v>
      </c>
      <c r="E305" s="25">
        <f t="shared" si="20"/>
        <v>20.200572966999999</v>
      </c>
      <c r="F305" s="9">
        <f t="shared" si="21"/>
        <v>3.0057109687078589</v>
      </c>
      <c r="G305" s="14">
        <f t="shared" si="22"/>
        <v>4.9503546341661551E-20</v>
      </c>
      <c r="H305" s="7">
        <f>$L$129*B305+$M$129</f>
        <v>3.0679066000310389</v>
      </c>
      <c r="I305" s="7">
        <f t="shared" si="23"/>
        <v>-6.2195631323179956E-2</v>
      </c>
      <c r="J305">
        <f>$N$304*B305+$O$304</f>
        <v>2.9636628508063758</v>
      </c>
      <c r="K305" s="7">
        <f t="shared" si="24"/>
        <v>4.2048117901483106E-2</v>
      </c>
      <c r="M305" s="32" t="s">
        <v>11</v>
      </c>
      <c r="N305" s="34">
        <v>3.3960954097152576E-6</v>
      </c>
      <c r="O305" s="36">
        <v>1.4932820465133133E-2</v>
      </c>
      <c r="P305" s="1" t="s">
        <v>14</v>
      </c>
    </row>
    <row r="306" spans="1:16" x14ac:dyDescent="0.3">
      <c r="A306" s="5">
        <v>50.666664124</v>
      </c>
      <c r="B306" s="6">
        <f t="shared" si="19"/>
        <v>3039.9998474399999</v>
      </c>
      <c r="C306" s="28">
        <v>43.918907165999997</v>
      </c>
      <c r="D306" s="5">
        <v>23.937116623000001</v>
      </c>
      <c r="E306" s="25">
        <f t="shared" si="20"/>
        <v>19.981790542999995</v>
      </c>
      <c r="F306" s="9">
        <f t="shared" si="21"/>
        <v>2.9948213859718313</v>
      </c>
      <c r="G306" s="14">
        <f t="shared" si="22"/>
        <v>5.0045565128312256E-20</v>
      </c>
      <c r="H306" s="7">
        <f>$L$129*B306+$M$129</f>
        <v>3.0620109543221758</v>
      </c>
      <c r="I306" s="7">
        <f t="shared" si="23"/>
        <v>-6.7189568350344508E-2</v>
      </c>
      <c r="J306">
        <f>$N$304*B306+$O$304</f>
        <v>2.9584974759596658</v>
      </c>
      <c r="K306" s="7">
        <f t="shared" si="24"/>
        <v>3.6323910012165506E-2</v>
      </c>
      <c r="M306" s="32" t="s">
        <v>12</v>
      </c>
      <c r="N306" s="36">
        <v>0.98875940747921987</v>
      </c>
      <c r="O306" s="34">
        <v>4.22916821109382E-2</v>
      </c>
      <c r="P306" s="1" t="s">
        <v>13</v>
      </c>
    </row>
    <row r="307" spans="1:16" x14ac:dyDescent="0.3">
      <c r="A307" s="5">
        <v>50.833332061999997</v>
      </c>
      <c r="B307" s="6">
        <f t="shared" si="19"/>
        <v>3049.99992372</v>
      </c>
      <c r="C307" s="28">
        <v>43.773056029999999</v>
      </c>
      <c r="D307" s="5">
        <v>23.937116623000001</v>
      </c>
      <c r="E307" s="25">
        <f t="shared" si="20"/>
        <v>19.835939406999998</v>
      </c>
      <c r="F307" s="9">
        <f t="shared" si="21"/>
        <v>2.987495413923694</v>
      </c>
      <c r="G307" s="14">
        <f t="shared" si="22"/>
        <v>5.0413543794507934E-20</v>
      </c>
      <c r="H307" s="7">
        <f>$L$129*B307+$M$129</f>
        <v>3.0561151736952978</v>
      </c>
      <c r="I307" s="7">
        <f t="shared" si="23"/>
        <v>-6.8619759771603839E-2</v>
      </c>
      <c r="J307">
        <f>$N$304*B307+$O$304</f>
        <v>2.9533319829067137</v>
      </c>
      <c r="K307" s="7">
        <f t="shared" si="24"/>
        <v>3.4163431016980272E-2</v>
      </c>
      <c r="N307">
        <v>23134.343112811985</v>
      </c>
      <c r="O307">
        <v>263</v>
      </c>
    </row>
    <row r="308" spans="1:16" x14ac:dyDescent="0.3">
      <c r="A308" s="5">
        <v>51</v>
      </c>
      <c r="B308" s="6">
        <f t="shared" si="19"/>
        <v>3060</v>
      </c>
      <c r="C308" s="28">
        <v>43.481349944999998</v>
      </c>
      <c r="D308" s="5">
        <v>24.010042191</v>
      </c>
      <c r="E308" s="25">
        <f t="shared" si="20"/>
        <v>19.471307753999998</v>
      </c>
      <c r="F308" s="9">
        <f t="shared" si="21"/>
        <v>2.9689419847709901</v>
      </c>
      <c r="G308" s="14">
        <f t="shared" si="22"/>
        <v>5.1357618740044293E-20</v>
      </c>
      <c r="H308" s="7">
        <f>$L$129*B308+$M$129</f>
        <v>3.0502193930684198</v>
      </c>
      <c r="I308" s="7">
        <f t="shared" si="23"/>
        <v>-8.1277408297429687E-2</v>
      </c>
      <c r="J308">
        <f>$N$304*B308+$O$304</f>
        <v>2.9481664898537621</v>
      </c>
      <c r="K308" s="7">
        <f t="shared" si="24"/>
        <v>2.0775494917228077E-2</v>
      </c>
      <c r="N308">
        <v>41.377770904025361</v>
      </c>
      <c r="O308">
        <v>0.47039821682820698</v>
      </c>
    </row>
    <row r="309" spans="1:16" x14ac:dyDescent="0.3">
      <c r="A309" s="5">
        <v>51.166664124</v>
      </c>
      <c r="B309" s="6">
        <f t="shared" si="19"/>
        <v>3069.9998474399999</v>
      </c>
      <c r="C309" s="28">
        <v>43.627201079999999</v>
      </c>
      <c r="D309" s="5">
        <v>23.718338013</v>
      </c>
      <c r="E309" s="25">
        <f t="shared" si="20"/>
        <v>19.908863066999999</v>
      </c>
      <c r="F309" s="9">
        <f t="shared" si="21"/>
        <v>2.9911650128293581</v>
      </c>
      <c r="G309" s="14">
        <f t="shared" si="22"/>
        <v>5.0228885327839408E-20</v>
      </c>
      <c r="H309" s="7">
        <f>$L$129*B309+$M$129</f>
        <v>3.0443237473595568</v>
      </c>
      <c r="I309" s="7">
        <f t="shared" si="23"/>
        <v>-5.3158734530198704E-2</v>
      </c>
      <c r="J309">
        <f>$N$304*B309+$O$304</f>
        <v>2.9430011150070516</v>
      </c>
      <c r="K309" s="7">
        <f t="shared" si="24"/>
        <v>4.8163897822306456E-2</v>
      </c>
    </row>
    <row r="310" spans="1:16" x14ac:dyDescent="0.3">
      <c r="A310" s="5">
        <v>51.333332061999997</v>
      </c>
      <c r="B310" s="6">
        <f t="shared" si="19"/>
        <v>3079.99992372</v>
      </c>
      <c r="C310" s="28">
        <v>43.408424377000003</v>
      </c>
      <c r="D310" s="5">
        <v>23.864189148000001</v>
      </c>
      <c r="E310" s="25">
        <f t="shared" si="20"/>
        <v>19.544235229000002</v>
      </c>
      <c r="F310" s="9">
        <f t="shared" si="21"/>
        <v>2.9726803697507944</v>
      </c>
      <c r="G310" s="14">
        <f t="shared" si="22"/>
        <v>5.1165982617533505E-20</v>
      </c>
      <c r="H310" s="7">
        <f>$L$129*B310+$M$129</f>
        <v>3.0384279667326792</v>
      </c>
      <c r="I310" s="7">
        <f t="shared" si="23"/>
        <v>-6.5747596981884815E-2</v>
      </c>
      <c r="J310">
        <f>$N$304*B310+$O$304</f>
        <v>2.9378356219541</v>
      </c>
      <c r="K310" s="7">
        <f t="shared" si="24"/>
        <v>3.4844747796694442E-2</v>
      </c>
    </row>
    <row r="311" spans="1:16" x14ac:dyDescent="0.3">
      <c r="A311" s="5">
        <v>51.5</v>
      </c>
      <c r="B311" s="6">
        <f t="shared" si="19"/>
        <v>3090</v>
      </c>
      <c r="C311" s="28">
        <v>43.335498809999997</v>
      </c>
      <c r="D311" s="5">
        <v>23.864189148000001</v>
      </c>
      <c r="E311" s="25">
        <f t="shared" si="20"/>
        <v>19.471309661999996</v>
      </c>
      <c r="F311" s="9">
        <f t="shared" si="21"/>
        <v>2.9689420827613215</v>
      </c>
      <c r="G311" s="14">
        <f t="shared" si="22"/>
        <v>5.1357613707494442E-20</v>
      </c>
      <c r="H311" s="7">
        <f>$L$129*B311+$M$129</f>
        <v>3.0325321861058008</v>
      </c>
      <c r="I311" s="7">
        <f t="shared" si="23"/>
        <v>-6.3590103344479232E-2</v>
      </c>
      <c r="J311">
        <f>$N$304*B311+$O$304</f>
        <v>2.9326701289011483</v>
      </c>
      <c r="K311" s="7">
        <f t="shared" si="24"/>
        <v>3.6271953860173234E-2</v>
      </c>
    </row>
    <row r="312" spans="1:16" x14ac:dyDescent="0.3">
      <c r="A312" s="5">
        <v>51.666664124</v>
      </c>
      <c r="B312" s="6">
        <f t="shared" si="19"/>
        <v>3099.9998474399999</v>
      </c>
      <c r="C312" s="28">
        <v>43.189643859999997</v>
      </c>
      <c r="D312" s="5">
        <v>23.937116623000001</v>
      </c>
      <c r="E312" s="25">
        <f t="shared" si="20"/>
        <v>19.252527236999995</v>
      </c>
      <c r="F312" s="9">
        <f t="shared" si="21"/>
        <v>2.9576423371556273</v>
      </c>
      <c r="G312" s="14">
        <f t="shared" si="22"/>
        <v>5.1941232841274708E-20</v>
      </c>
      <c r="H312" s="7">
        <f>$L$129*B312+$M$129</f>
        <v>3.0266365403969377</v>
      </c>
      <c r="I312" s="7">
        <f t="shared" si="23"/>
        <v>-6.8994203241310448E-2</v>
      </c>
      <c r="J312">
        <f>$N$304*B312+$O$304</f>
        <v>2.9275047540544379</v>
      </c>
      <c r="K312" s="7">
        <f t="shared" si="24"/>
        <v>3.0137583101189414E-2</v>
      </c>
    </row>
    <row r="313" spans="1:16" x14ac:dyDescent="0.3">
      <c r="A313" s="5">
        <v>51.833332061999997</v>
      </c>
      <c r="B313" s="6">
        <f t="shared" si="19"/>
        <v>3109.99992372</v>
      </c>
      <c r="C313" s="28">
        <v>43.043792725000003</v>
      </c>
      <c r="D313" s="5">
        <v>23.864189148000001</v>
      </c>
      <c r="E313" s="25">
        <f t="shared" si="20"/>
        <v>19.179603577000002</v>
      </c>
      <c r="F313" s="9">
        <f t="shared" si="21"/>
        <v>2.9538474006806936</v>
      </c>
      <c r="G313" s="14">
        <f t="shared" si="22"/>
        <v>5.2138721010855022E-20</v>
      </c>
      <c r="H313" s="7">
        <f>$L$129*B313+$M$129</f>
        <v>3.0207407597700602</v>
      </c>
      <c r="I313" s="7">
        <f t="shared" si="23"/>
        <v>-6.6893359089366555E-2</v>
      </c>
      <c r="J313">
        <f>$N$304*B313+$O$304</f>
        <v>2.9223392610014862</v>
      </c>
      <c r="K313" s="7">
        <f t="shared" si="24"/>
        <v>3.1508139679207403E-2</v>
      </c>
    </row>
    <row r="314" spans="1:16" x14ac:dyDescent="0.3">
      <c r="A314" s="5">
        <v>52</v>
      </c>
      <c r="B314" s="6">
        <f t="shared" si="19"/>
        <v>3120</v>
      </c>
      <c r="C314" s="28">
        <v>42.970867157000001</v>
      </c>
      <c r="D314" s="5">
        <v>23.937116623000001</v>
      </c>
      <c r="E314" s="25">
        <f t="shared" si="20"/>
        <v>19.033750533999999</v>
      </c>
      <c r="F314" s="9">
        <f t="shared" si="21"/>
        <v>2.9462137472282324</v>
      </c>
      <c r="G314" s="14">
        <f t="shared" si="22"/>
        <v>5.2538252942513847E-20</v>
      </c>
      <c r="H314" s="7">
        <f>$L$129*B314+$M$129</f>
        <v>3.0148449791431822</v>
      </c>
      <c r="I314" s="7">
        <f t="shared" si="23"/>
        <v>-6.8631231914949797E-2</v>
      </c>
      <c r="J314">
        <f>$N$304*B314+$O$304</f>
        <v>2.9171737679485341</v>
      </c>
      <c r="K314" s="7">
        <f t="shared" si="24"/>
        <v>2.9039979279698258E-2</v>
      </c>
    </row>
    <row r="315" spans="1:16" x14ac:dyDescent="0.3">
      <c r="A315" s="5">
        <v>52.166664124</v>
      </c>
      <c r="B315" s="6">
        <f t="shared" si="19"/>
        <v>3129.9998474399999</v>
      </c>
      <c r="C315" s="28">
        <v>42.679161071999999</v>
      </c>
      <c r="D315" s="5">
        <v>23.864189148000001</v>
      </c>
      <c r="E315" s="25">
        <f t="shared" si="20"/>
        <v>18.814971923999998</v>
      </c>
      <c r="F315" s="9">
        <f t="shared" si="21"/>
        <v>2.934652931830628</v>
      </c>
      <c r="G315" s="14">
        <f t="shared" si="22"/>
        <v>5.3149162488221433E-20</v>
      </c>
      <c r="H315" s="7">
        <f>$L$129*B315+$M$129</f>
        <v>3.0089493334343187</v>
      </c>
      <c r="I315" s="7">
        <f t="shared" si="23"/>
        <v>-7.4296401603690665E-2</v>
      </c>
      <c r="J315">
        <f>$N$304*B315+$O$304</f>
        <v>2.9120083931018241</v>
      </c>
      <c r="K315" s="7">
        <f t="shared" si="24"/>
        <v>2.2644538728803898E-2</v>
      </c>
    </row>
    <row r="316" spans="1:16" x14ac:dyDescent="0.3">
      <c r="A316" s="5">
        <v>52.333332061999997</v>
      </c>
      <c r="B316" s="6">
        <f t="shared" si="19"/>
        <v>3139.99992372</v>
      </c>
      <c r="C316" s="28">
        <v>42.606235503999997</v>
      </c>
      <c r="D316" s="5">
        <v>23.645410538</v>
      </c>
      <c r="E316" s="25">
        <f t="shared" si="20"/>
        <v>18.960824965999997</v>
      </c>
      <c r="F316" s="9">
        <f t="shared" si="21"/>
        <v>2.9423750067452841</v>
      </c>
      <c r="G316" s="14">
        <f t="shared" si="22"/>
        <v>5.2740321256758139E-20</v>
      </c>
      <c r="H316" s="7">
        <f>$L$129*B316+$M$129</f>
        <v>3.0030535528074411</v>
      </c>
      <c r="I316" s="7">
        <f t="shared" si="23"/>
        <v>-6.0678546062157057E-2</v>
      </c>
      <c r="J316">
        <f>$N$304*B316+$O$304</f>
        <v>2.906842900048872</v>
      </c>
      <c r="K316" s="7">
        <f t="shared" si="24"/>
        <v>3.5532106696412047E-2</v>
      </c>
    </row>
    <row r="317" spans="1:16" x14ac:dyDescent="0.3">
      <c r="A317" s="5">
        <v>52.5</v>
      </c>
      <c r="B317" s="6">
        <f t="shared" si="19"/>
        <v>3150</v>
      </c>
      <c r="C317" s="28">
        <v>42.606235503999997</v>
      </c>
      <c r="D317" s="5">
        <v>23.937116623000001</v>
      </c>
      <c r="E317" s="25">
        <f t="shared" si="20"/>
        <v>18.669118880999996</v>
      </c>
      <c r="F317" s="9">
        <f t="shared" si="21"/>
        <v>2.9268707620639369</v>
      </c>
      <c r="G317" s="14">
        <f t="shared" si="22"/>
        <v>5.3564391890916919E-20</v>
      </c>
      <c r="H317" s="7">
        <f>$L$129*B317+$M$129</f>
        <v>2.9971577721805631</v>
      </c>
      <c r="I317" s="7">
        <f t="shared" si="23"/>
        <v>-7.0287010116626192E-2</v>
      </c>
      <c r="J317">
        <f>$N$304*B317+$O$304</f>
        <v>2.9016774069959204</v>
      </c>
      <c r="K317" s="7">
        <f t="shared" si="24"/>
        <v>2.5193355068016565E-2</v>
      </c>
    </row>
    <row r="318" spans="1:16" x14ac:dyDescent="0.3">
      <c r="A318" s="5">
        <v>52.666664124</v>
      </c>
      <c r="B318" s="6">
        <f t="shared" si="19"/>
        <v>3159.9998474399999</v>
      </c>
      <c r="C318" s="28">
        <v>43.262573242000002</v>
      </c>
      <c r="D318" s="5">
        <v>23.35370636</v>
      </c>
      <c r="E318" s="25">
        <f t="shared" si="20"/>
        <v>19.908866882000002</v>
      </c>
      <c r="F318" s="9">
        <f t="shared" si="21"/>
        <v>2.9911652044525372</v>
      </c>
      <c r="G318" s="14">
        <f t="shared" si="22"/>
        <v>5.0228875702821632E-20</v>
      </c>
      <c r="H318" s="7">
        <f>$L$129*B318+$M$129</f>
        <v>2.9912621264717001</v>
      </c>
      <c r="I318" s="7">
        <f t="shared" si="23"/>
        <v>-9.6922019162892781E-5</v>
      </c>
      <c r="J318">
        <f>$N$304*B318+$O$304</f>
        <v>2.8965120321492099</v>
      </c>
      <c r="K318" s="7">
        <f t="shared" si="24"/>
        <v>9.465317230332726E-2</v>
      </c>
    </row>
    <row r="319" spans="1:16" x14ac:dyDescent="0.3">
      <c r="A319" s="5">
        <v>52.833332061999997</v>
      </c>
      <c r="B319" s="6">
        <f t="shared" si="19"/>
        <v>3169.99992372</v>
      </c>
      <c r="C319" s="28">
        <v>42.460384369000003</v>
      </c>
      <c r="D319" s="5">
        <v>24.228820801000001</v>
      </c>
      <c r="E319" s="25">
        <f t="shared" si="20"/>
        <v>18.231563568000002</v>
      </c>
      <c r="F319" s="9">
        <f t="shared" si="21"/>
        <v>2.9031543539649021</v>
      </c>
      <c r="G319" s="14">
        <f t="shared" si="22"/>
        <v>5.484993079557904E-20</v>
      </c>
      <c r="H319" s="7">
        <f>$L$129*B319+$M$129</f>
        <v>2.9853663458448221</v>
      </c>
      <c r="I319" s="7">
        <f t="shared" si="23"/>
        <v>-8.221199187992001E-2</v>
      </c>
      <c r="J319">
        <f>$N$304*B319+$O$304</f>
        <v>2.8913465390962583</v>
      </c>
      <c r="K319" s="7">
        <f t="shared" si="24"/>
        <v>1.1807814868643796E-2</v>
      </c>
    </row>
    <row r="320" spans="1:16" x14ac:dyDescent="0.3">
      <c r="A320" s="5">
        <v>53</v>
      </c>
      <c r="B320" s="6">
        <f t="shared" si="19"/>
        <v>3180</v>
      </c>
      <c r="C320" s="28">
        <v>42.387454986999998</v>
      </c>
      <c r="D320" s="5">
        <v>23.864189148000001</v>
      </c>
      <c r="E320" s="25">
        <f t="shared" si="20"/>
        <v>18.523265838999997</v>
      </c>
      <c r="F320" s="9">
        <f t="shared" si="21"/>
        <v>2.9190275548704556</v>
      </c>
      <c r="G320" s="14">
        <f t="shared" si="22"/>
        <v>5.3986160361340814E-20</v>
      </c>
      <c r="H320" s="7">
        <f>$L$129*B320+$M$129</f>
        <v>2.9794705652179441</v>
      </c>
      <c r="I320" s="7">
        <f t="shared" si="23"/>
        <v>-6.0443010347488446E-2</v>
      </c>
      <c r="J320">
        <f>$N$304*B320+$O$304</f>
        <v>2.8861810460433066</v>
      </c>
      <c r="K320" s="7">
        <f t="shared" si="24"/>
        <v>3.2846508827149012E-2</v>
      </c>
    </row>
    <row r="321" spans="1:11" x14ac:dyDescent="0.3">
      <c r="A321" s="5">
        <v>53.166664124</v>
      </c>
      <c r="B321" s="6">
        <f t="shared" si="19"/>
        <v>3189.9998474399999</v>
      </c>
      <c r="C321" s="28">
        <v>42.241603851000001</v>
      </c>
      <c r="D321" s="5">
        <v>23.937116623000001</v>
      </c>
      <c r="E321" s="25">
        <f t="shared" si="20"/>
        <v>18.304487227999999</v>
      </c>
      <c r="F321" s="9">
        <f t="shared" si="21"/>
        <v>2.9071462335057046</v>
      </c>
      <c r="G321" s="14">
        <f t="shared" si="22"/>
        <v>5.4631412917720001E-20</v>
      </c>
      <c r="H321" s="7">
        <f>$L$129*B321+$M$129</f>
        <v>2.973574919509081</v>
      </c>
      <c r="I321" s="7">
        <f t="shared" si="23"/>
        <v>-6.642868600337648E-2</v>
      </c>
      <c r="J321">
        <f>$N$304*B321+$O$304</f>
        <v>2.8810156711965962</v>
      </c>
      <c r="K321" s="7">
        <f t="shared" si="24"/>
        <v>2.6130562309108374E-2</v>
      </c>
    </row>
    <row r="322" spans="1:11" x14ac:dyDescent="0.3">
      <c r="A322" s="5">
        <v>53.333332061999997</v>
      </c>
      <c r="B322" s="6">
        <f t="shared" si="19"/>
        <v>3199.99992372</v>
      </c>
      <c r="C322" s="28">
        <v>41.804046630999999</v>
      </c>
      <c r="D322" s="5">
        <v>23.864189148000001</v>
      </c>
      <c r="E322" s="25">
        <f t="shared" si="20"/>
        <v>17.939857482999997</v>
      </c>
      <c r="F322" s="9">
        <f t="shared" si="21"/>
        <v>2.8870249125076795</v>
      </c>
      <c r="G322" s="14">
        <f t="shared" si="22"/>
        <v>5.5741802907164162E-20</v>
      </c>
      <c r="H322" s="7">
        <f>$L$129*B322+$M$129</f>
        <v>2.967679138882203</v>
      </c>
      <c r="I322" s="7">
        <f t="shared" si="23"/>
        <v>-8.0654226374523574E-2</v>
      </c>
      <c r="J322">
        <f>$N$304*B322+$O$304</f>
        <v>2.8758501781436445</v>
      </c>
      <c r="K322" s="7">
        <f t="shared" si="24"/>
        <v>1.1174734364034933E-2</v>
      </c>
    </row>
    <row r="323" spans="1:11" x14ac:dyDescent="0.3">
      <c r="A323" s="5">
        <v>53.5</v>
      </c>
      <c r="B323" s="6">
        <f t="shared" ref="B323:B386" si="25">A323*60</f>
        <v>3210</v>
      </c>
      <c r="C323" s="28">
        <v>42.095752716</v>
      </c>
      <c r="D323" s="5">
        <v>23.499557495000001</v>
      </c>
      <c r="E323" s="25">
        <f t="shared" ref="E323:E386" si="26">C323-D323</f>
        <v>18.596195220999999</v>
      </c>
      <c r="F323" s="9">
        <f t="shared" ref="F323:F386" si="27">LN(E323)</f>
        <v>2.9229570017835593</v>
      </c>
      <c r="G323" s="14">
        <f t="shared" si="22"/>
        <v>5.377444085286526E-20</v>
      </c>
      <c r="H323" s="7">
        <f>$L$129*B323+$M$129</f>
        <v>2.9617833582553255</v>
      </c>
      <c r="I323" s="7">
        <f t="shared" si="23"/>
        <v>-3.8826356471766132E-2</v>
      </c>
      <c r="J323">
        <f>$N$304*B323+$O$304</f>
        <v>2.8706846850906924</v>
      </c>
      <c r="K323" s="7">
        <f t="shared" si="24"/>
        <v>5.2272316692866916E-2</v>
      </c>
    </row>
    <row r="324" spans="1:11" x14ac:dyDescent="0.3">
      <c r="A324" s="5">
        <v>53.666664124</v>
      </c>
      <c r="B324" s="6">
        <f t="shared" si="25"/>
        <v>3219.9998474399999</v>
      </c>
      <c r="C324" s="28">
        <v>41.876972197999997</v>
      </c>
      <c r="D324" s="5">
        <v>24.010042191</v>
      </c>
      <c r="E324" s="25">
        <f t="shared" si="26"/>
        <v>17.866930006999997</v>
      </c>
      <c r="F324" s="9">
        <f t="shared" si="27"/>
        <v>2.8829515184977867</v>
      </c>
      <c r="G324" s="14">
        <f t="shared" si="22"/>
        <v>5.5969324310791782E-20</v>
      </c>
      <c r="H324" s="7">
        <f>$L$129*B324+$M$129</f>
        <v>2.955887712546462</v>
      </c>
      <c r="I324" s="7">
        <f t="shared" si="23"/>
        <v>-7.293619404867524E-2</v>
      </c>
      <c r="J324">
        <f>$N$304*B324+$O$304</f>
        <v>2.8655193102439824</v>
      </c>
      <c r="K324" s="7">
        <f t="shared" si="24"/>
        <v>1.7432208253804315E-2</v>
      </c>
    </row>
    <row r="325" spans="1:11" x14ac:dyDescent="0.3">
      <c r="A325" s="5">
        <v>53.833332061999997</v>
      </c>
      <c r="B325" s="6">
        <f t="shared" si="25"/>
        <v>3229.99992372</v>
      </c>
      <c r="C325" s="28">
        <v>41.804046630999999</v>
      </c>
      <c r="D325" s="5">
        <v>23.499557495000001</v>
      </c>
      <c r="E325" s="25">
        <f t="shared" si="26"/>
        <v>18.304489135999997</v>
      </c>
      <c r="F325" s="9">
        <f t="shared" si="27"/>
        <v>2.9071463377424349</v>
      </c>
      <c r="G325" s="14">
        <f t="shared" si="22"/>
        <v>5.4631407223120447E-20</v>
      </c>
      <c r="H325" s="7">
        <f>$L$129*B325+$M$129</f>
        <v>2.949991931919584</v>
      </c>
      <c r="I325" s="7">
        <f t="shared" si="23"/>
        <v>-4.284559417714906E-2</v>
      </c>
      <c r="J325">
        <f>$N$304*B325+$O$304</f>
        <v>2.8603538171910303</v>
      </c>
      <c r="K325" s="7">
        <f t="shared" si="24"/>
        <v>4.6792520551404593E-2</v>
      </c>
    </row>
    <row r="326" spans="1:11" x14ac:dyDescent="0.3">
      <c r="A326" s="5">
        <v>54</v>
      </c>
      <c r="B326" s="6">
        <f t="shared" si="25"/>
        <v>3240</v>
      </c>
      <c r="C326" s="28">
        <v>41.731121063000003</v>
      </c>
      <c r="D326" s="5">
        <v>23.937116623000001</v>
      </c>
      <c r="E326" s="25">
        <f t="shared" si="26"/>
        <v>17.794004440000002</v>
      </c>
      <c r="F326" s="9">
        <f t="shared" si="27"/>
        <v>2.8788615713448555</v>
      </c>
      <c r="G326" s="14">
        <f t="shared" si="22"/>
        <v>5.6198704646383684E-20</v>
      </c>
      <c r="H326" s="7">
        <f>$L$129*B326+$M$129</f>
        <v>2.9440961512927064</v>
      </c>
      <c r="I326" s="7">
        <f t="shared" si="23"/>
        <v>-6.5234579947850868E-2</v>
      </c>
      <c r="J326">
        <f>$N$304*B326+$O$304</f>
        <v>2.8551883241380787</v>
      </c>
      <c r="K326" s="7">
        <f t="shared" si="24"/>
        <v>2.3673247206776882E-2</v>
      </c>
    </row>
    <row r="327" spans="1:11" x14ac:dyDescent="0.3">
      <c r="A327" s="5">
        <v>54.166664124</v>
      </c>
      <c r="B327" s="6">
        <f t="shared" si="25"/>
        <v>3249.9998474399999</v>
      </c>
      <c r="C327" s="28">
        <v>41.585266113000003</v>
      </c>
      <c r="D327" s="5">
        <v>23.864189148000001</v>
      </c>
      <c r="E327" s="25">
        <f t="shared" si="26"/>
        <v>17.721076965000002</v>
      </c>
      <c r="F327" s="9">
        <f t="shared" si="27"/>
        <v>2.8747547201359689</v>
      </c>
      <c r="G327" s="14">
        <f t="shared" si="22"/>
        <v>5.6429978944002627E-20</v>
      </c>
      <c r="H327" s="7">
        <f>$L$129*B327+$M$129</f>
        <v>2.9382005055838434</v>
      </c>
      <c r="I327" s="7">
        <f t="shared" si="23"/>
        <v>-6.3445785447874492E-2</v>
      </c>
      <c r="J327">
        <f>$N$304*B327+$O$304</f>
        <v>2.8500229492913682</v>
      </c>
      <c r="K327" s="7">
        <f t="shared" si="24"/>
        <v>2.4731770844600653E-2</v>
      </c>
    </row>
    <row r="328" spans="1:11" x14ac:dyDescent="0.3">
      <c r="A328" s="5">
        <v>54.333332061999997</v>
      </c>
      <c r="B328" s="6">
        <f t="shared" si="25"/>
        <v>3259.99992372</v>
      </c>
      <c r="C328" s="28">
        <v>41.439414978000002</v>
      </c>
      <c r="D328" s="5">
        <v>23.864189148000001</v>
      </c>
      <c r="E328" s="25">
        <f t="shared" si="26"/>
        <v>17.575225830000001</v>
      </c>
      <c r="F328" s="9">
        <f t="shared" si="27"/>
        <v>2.8664902871163083</v>
      </c>
      <c r="G328" s="14">
        <f t="shared" si="22"/>
        <v>5.6898273152943032E-20</v>
      </c>
      <c r="H328" s="7">
        <f>$L$129*B328+$M$129</f>
        <v>2.9323047249569649</v>
      </c>
      <c r="I328" s="7">
        <f t="shared" si="23"/>
        <v>-6.5814437840656659E-2</v>
      </c>
      <c r="J328">
        <f>$N$304*B328+$O$304</f>
        <v>2.8448574562384166</v>
      </c>
      <c r="K328" s="7">
        <f t="shared" si="24"/>
        <v>2.1632830877891696E-2</v>
      </c>
    </row>
    <row r="329" spans="1:11" x14ac:dyDescent="0.3">
      <c r="A329" s="5">
        <v>54.5</v>
      </c>
      <c r="B329" s="6">
        <f t="shared" si="25"/>
        <v>3270</v>
      </c>
      <c r="C329" s="28">
        <v>41.293563843000001</v>
      </c>
      <c r="D329" s="5">
        <v>24.010042191</v>
      </c>
      <c r="E329" s="25">
        <f t="shared" si="26"/>
        <v>17.283521652000001</v>
      </c>
      <c r="F329" s="9">
        <f t="shared" si="27"/>
        <v>2.8497535419172078</v>
      </c>
      <c r="G329" s="14">
        <f t="shared" si="22"/>
        <v>5.7858578832183933E-20</v>
      </c>
      <c r="H329" s="7">
        <f>$L$129*B329+$M$129</f>
        <v>2.9264089443300874</v>
      </c>
      <c r="I329" s="7">
        <f t="shared" si="23"/>
        <v>-7.6655402412879603E-2</v>
      </c>
      <c r="J329">
        <f>$N$304*B329+$O$304</f>
        <v>2.8396919631854649</v>
      </c>
      <c r="K329" s="7">
        <f t="shared" si="24"/>
        <v>1.0061578731742848E-2</v>
      </c>
    </row>
    <row r="330" spans="1:11" x14ac:dyDescent="0.3">
      <c r="A330" s="5">
        <v>54.666664124</v>
      </c>
      <c r="B330" s="6">
        <f t="shared" si="25"/>
        <v>3279.9998474399999</v>
      </c>
      <c r="C330" s="28">
        <v>41.293563843000001</v>
      </c>
      <c r="D330" s="5">
        <v>23.864189148000001</v>
      </c>
      <c r="E330" s="25">
        <f t="shared" si="26"/>
        <v>17.429374695</v>
      </c>
      <c r="F330" s="9">
        <f t="shared" si="27"/>
        <v>2.8581569836732523</v>
      </c>
      <c r="G330" s="14">
        <f t="shared" si="22"/>
        <v>5.7374404848090861E-20</v>
      </c>
      <c r="H330" s="7">
        <f>$L$129*B330+$M$129</f>
        <v>2.9205132986212243</v>
      </c>
      <c r="I330" s="7">
        <f t="shared" si="23"/>
        <v>-6.2356314947972002E-2</v>
      </c>
      <c r="J330">
        <f>$N$304*B330+$O$304</f>
        <v>2.834526588338754</v>
      </c>
      <c r="K330" s="7">
        <f t="shared" si="24"/>
        <v>2.3630395334498289E-2</v>
      </c>
    </row>
    <row r="331" spans="1:11" x14ac:dyDescent="0.3">
      <c r="A331" s="5">
        <v>54.833332061999997</v>
      </c>
      <c r="B331" s="6">
        <f t="shared" si="25"/>
        <v>3289.99992372</v>
      </c>
      <c r="C331" s="28">
        <v>40.710151672000002</v>
      </c>
      <c r="D331" s="5">
        <v>24.082967757999999</v>
      </c>
      <c r="E331" s="25">
        <f t="shared" si="26"/>
        <v>16.627183914000003</v>
      </c>
      <c r="F331" s="9">
        <f t="shared" si="27"/>
        <v>2.8110389411626424</v>
      </c>
      <c r="G331" s="14">
        <f t="shared" si="22"/>
        <v>6.014247542892727E-20</v>
      </c>
      <c r="H331" s="7">
        <f>$L$129*B331+$M$129</f>
        <v>2.9146175179943463</v>
      </c>
      <c r="I331" s="7">
        <f t="shared" si="23"/>
        <v>-0.10357857683170391</v>
      </c>
      <c r="J331">
        <f>$N$304*B331+$O$304</f>
        <v>2.8293610952858028</v>
      </c>
      <c r="K331" s="7">
        <f t="shared" si="24"/>
        <v>-1.8322154123160406E-2</v>
      </c>
    </row>
    <row r="332" spans="1:11" x14ac:dyDescent="0.3">
      <c r="A332" s="5">
        <v>55</v>
      </c>
      <c r="B332" s="6">
        <f t="shared" si="25"/>
        <v>3300</v>
      </c>
      <c r="C332" s="28">
        <v>41.074783324999999</v>
      </c>
      <c r="D332" s="5">
        <v>23.864189148000001</v>
      </c>
      <c r="E332" s="25">
        <f t="shared" si="26"/>
        <v>17.210594176999997</v>
      </c>
      <c r="F332" s="9">
        <f t="shared" si="27"/>
        <v>2.8455251347291552</v>
      </c>
      <c r="G332" s="14">
        <f t="shared" si="22"/>
        <v>5.8103746431740652E-20</v>
      </c>
      <c r="H332" s="7">
        <f>$L$129*B332+$M$129</f>
        <v>2.9087217373674683</v>
      </c>
      <c r="I332" s="7">
        <f t="shared" si="23"/>
        <v>-6.319660263831306E-2</v>
      </c>
      <c r="J332">
        <f>$N$304*B332+$O$304</f>
        <v>2.8241956022328507</v>
      </c>
      <c r="K332" s="7">
        <f t="shared" si="24"/>
        <v>2.1329532496304537E-2</v>
      </c>
    </row>
    <row r="333" spans="1:11" x14ac:dyDescent="0.3">
      <c r="A333" s="5">
        <v>55.166664124</v>
      </c>
      <c r="B333" s="6">
        <f t="shared" si="25"/>
        <v>3309.9998474399999</v>
      </c>
      <c r="C333" s="28">
        <v>40.928932189999998</v>
      </c>
      <c r="D333" s="5">
        <v>24.374673843</v>
      </c>
      <c r="E333" s="25">
        <f t="shared" si="26"/>
        <v>16.554258346999998</v>
      </c>
      <c r="F333" s="9">
        <f t="shared" si="27"/>
        <v>2.806643370660141</v>
      </c>
      <c r="G333" s="14">
        <f t="shared" si="22"/>
        <v>6.0407417779680991E-20</v>
      </c>
      <c r="H333" s="7">
        <f>$L$129*B333+$M$129</f>
        <v>2.9028260916586053</v>
      </c>
      <c r="I333" s="7">
        <f t="shared" si="23"/>
        <v>-9.6182720998464255E-2</v>
      </c>
      <c r="J333">
        <f>$N$304*B333+$O$304</f>
        <v>2.8190302273861407</v>
      </c>
      <c r="K333" s="7">
        <f t="shared" si="24"/>
        <v>-1.2386856725999706E-2</v>
      </c>
    </row>
    <row r="334" spans="1:11" x14ac:dyDescent="0.3">
      <c r="A334" s="5">
        <v>55.333332061999997</v>
      </c>
      <c r="B334" s="6">
        <f t="shared" si="25"/>
        <v>3319.99992372</v>
      </c>
      <c r="C334" s="28">
        <v>40.928932189999998</v>
      </c>
      <c r="D334" s="5">
        <v>23.718338013</v>
      </c>
      <c r="E334" s="25">
        <f t="shared" si="26"/>
        <v>17.210594176999997</v>
      </c>
      <c r="F334" s="9">
        <f t="shared" si="27"/>
        <v>2.8455251347291552</v>
      </c>
      <c r="G334" s="14">
        <f t="shared" si="22"/>
        <v>5.8103746431740652E-20</v>
      </c>
      <c r="H334" s="7">
        <f>$L$129*B334+$M$129</f>
        <v>2.8969303110317273</v>
      </c>
      <c r="I334" s="7">
        <f t="shared" si="23"/>
        <v>-5.140517630257202E-2</v>
      </c>
      <c r="J334">
        <f>$N$304*B334+$O$304</f>
        <v>2.8138647343331886</v>
      </c>
      <c r="K334" s="7">
        <f t="shared" si="24"/>
        <v>3.1660400395966626E-2</v>
      </c>
    </row>
    <row r="335" spans="1:11" x14ac:dyDescent="0.3">
      <c r="A335" s="5">
        <v>55.5</v>
      </c>
      <c r="B335" s="6">
        <f t="shared" si="25"/>
        <v>3330</v>
      </c>
      <c r="C335" s="28">
        <v>40.856006622000002</v>
      </c>
      <c r="D335" s="5">
        <v>23.937116623000001</v>
      </c>
      <c r="E335" s="25">
        <f t="shared" si="26"/>
        <v>16.918889999000001</v>
      </c>
      <c r="F335" s="9">
        <f t="shared" si="27"/>
        <v>2.8284307491301321</v>
      </c>
      <c r="G335" s="14">
        <f t="shared" si="22"/>
        <v>5.9105532340425732E-20</v>
      </c>
      <c r="H335" s="7">
        <f>$L$129*B335+$M$129</f>
        <v>2.8910345304048493</v>
      </c>
      <c r="I335" s="7">
        <f t="shared" si="23"/>
        <v>-6.2603781274717107E-2</v>
      </c>
      <c r="J335">
        <f>$N$304*B335+$O$304</f>
        <v>2.808699241280237</v>
      </c>
      <c r="K335" s="7">
        <f t="shared" si="24"/>
        <v>1.9731507849895191E-2</v>
      </c>
    </row>
    <row r="336" spans="1:11" x14ac:dyDescent="0.3">
      <c r="A336" s="5">
        <v>55.666664124</v>
      </c>
      <c r="B336" s="6">
        <f t="shared" si="25"/>
        <v>3339.9998474399999</v>
      </c>
      <c r="C336" s="28">
        <v>40.564300537000001</v>
      </c>
      <c r="D336" s="5">
        <v>23.864189148000001</v>
      </c>
      <c r="E336" s="25">
        <f t="shared" si="26"/>
        <v>16.700111389</v>
      </c>
      <c r="F336" s="9">
        <f t="shared" si="27"/>
        <v>2.815415389400465</v>
      </c>
      <c r="G336" s="14">
        <f t="shared" si="22"/>
        <v>5.9879840122424472E-20</v>
      </c>
      <c r="H336" s="7">
        <f>$L$129*B336+$M$129</f>
        <v>2.8851388846959862</v>
      </c>
      <c r="I336" s="7">
        <f t="shared" si="23"/>
        <v>-6.9723495295521243E-2</v>
      </c>
      <c r="J336">
        <f>$N$304*B336+$O$304</f>
        <v>2.8035338664335265</v>
      </c>
      <c r="K336" s="7">
        <f t="shared" si="24"/>
        <v>1.1881522966938451E-2</v>
      </c>
    </row>
    <row r="337" spans="1:11" x14ac:dyDescent="0.3">
      <c r="A337" s="5">
        <v>55.833332061999997</v>
      </c>
      <c r="B337" s="6">
        <f t="shared" si="25"/>
        <v>3349.99992372</v>
      </c>
      <c r="C337" s="28">
        <v>40.564300537000001</v>
      </c>
      <c r="D337" s="5">
        <v>23.937116623000001</v>
      </c>
      <c r="E337" s="25">
        <f t="shared" si="26"/>
        <v>16.627183914</v>
      </c>
      <c r="F337" s="9">
        <f t="shared" si="27"/>
        <v>2.811038941162642</v>
      </c>
      <c r="G337" s="14">
        <f t="shared" si="22"/>
        <v>6.0142475428927282E-20</v>
      </c>
      <c r="H337" s="7">
        <f>$L$129*B337+$M$129</f>
        <v>2.8792431040691087</v>
      </c>
      <c r="I337" s="7">
        <f t="shared" si="23"/>
        <v>-6.8204162906466692E-2</v>
      </c>
      <c r="J337">
        <f>$N$304*B337+$O$304</f>
        <v>2.7983683733805749</v>
      </c>
      <c r="K337" s="7">
        <f t="shared" si="24"/>
        <v>1.2670567782067099E-2</v>
      </c>
    </row>
    <row r="338" spans="1:11" x14ac:dyDescent="0.3">
      <c r="A338" s="5">
        <v>56</v>
      </c>
      <c r="B338" s="6">
        <f t="shared" si="25"/>
        <v>3360</v>
      </c>
      <c r="C338" s="28">
        <v>40.199668883999998</v>
      </c>
      <c r="D338" s="5">
        <v>24.082967757999999</v>
      </c>
      <c r="E338" s="25">
        <f t="shared" si="26"/>
        <v>16.116701125999999</v>
      </c>
      <c r="F338" s="9">
        <f t="shared" si="27"/>
        <v>2.7798560713467984</v>
      </c>
      <c r="G338" s="14">
        <f t="shared" si="22"/>
        <v>6.2047437138780645E-20</v>
      </c>
      <c r="H338" s="7">
        <f>$L$129*B338+$M$129</f>
        <v>2.8733473234422302</v>
      </c>
      <c r="I338" s="7">
        <f t="shared" si="23"/>
        <v>-9.3491252095431854E-2</v>
      </c>
      <c r="J338">
        <f>$N$304*B338+$O$304</f>
        <v>2.7932028803276232</v>
      </c>
      <c r="K338" s="7">
        <f t="shared" si="24"/>
        <v>-1.3346808980824854E-2</v>
      </c>
    </row>
    <row r="339" spans="1:11" x14ac:dyDescent="0.3">
      <c r="A339" s="5">
        <v>56.166664124</v>
      </c>
      <c r="B339" s="6">
        <f t="shared" si="25"/>
        <v>3369.9998474399999</v>
      </c>
      <c r="C339" s="28">
        <v>40.345520020000002</v>
      </c>
      <c r="D339" s="5">
        <v>23.791263579999999</v>
      </c>
      <c r="E339" s="25">
        <f t="shared" si="26"/>
        <v>16.554256440000003</v>
      </c>
      <c r="F339" s="9">
        <f t="shared" si="27"/>
        <v>2.806643255463189</v>
      </c>
      <c r="G339" s="14">
        <f t="shared" si="22"/>
        <v>6.0407424738431794E-20</v>
      </c>
      <c r="H339" s="7">
        <f>$L$129*B339+$M$129</f>
        <v>2.8674516777333672</v>
      </c>
      <c r="I339" s="7">
        <f t="shared" si="23"/>
        <v>-6.0808422270178131E-2</v>
      </c>
      <c r="J339">
        <f>$N$304*B339+$O$304</f>
        <v>2.7880375054809123</v>
      </c>
      <c r="K339" s="7">
        <f t="shared" si="24"/>
        <v>1.8605749982276709E-2</v>
      </c>
    </row>
    <row r="340" spans="1:11" x14ac:dyDescent="0.3">
      <c r="A340" s="5">
        <v>56.333332061999997</v>
      </c>
      <c r="B340" s="6">
        <f t="shared" si="25"/>
        <v>3379.99992372</v>
      </c>
      <c r="C340" s="28">
        <v>38.668216704999999</v>
      </c>
      <c r="D340" s="5">
        <v>23.937116623000001</v>
      </c>
      <c r="E340" s="25">
        <f t="shared" si="26"/>
        <v>14.731100081999998</v>
      </c>
      <c r="F340" s="9">
        <f t="shared" si="27"/>
        <v>2.6899609107816183</v>
      </c>
      <c r="G340" s="14">
        <f t="shared" si="22"/>
        <v>6.7883592836485105E-20</v>
      </c>
      <c r="H340" s="7">
        <f>$L$129*B340+$M$129</f>
        <v>2.8615558971064896</v>
      </c>
      <c r="I340" s="7">
        <f t="shared" si="23"/>
        <v>-0.17159498632487136</v>
      </c>
      <c r="J340">
        <f>$N$304*B340+$O$304</f>
        <v>2.7828720124279611</v>
      </c>
      <c r="K340" s="7">
        <f t="shared" si="24"/>
        <v>-9.2911101646342864E-2</v>
      </c>
    </row>
    <row r="341" spans="1:11" x14ac:dyDescent="0.3">
      <c r="A341" s="5">
        <v>56.5</v>
      </c>
      <c r="B341" s="6">
        <f t="shared" si="25"/>
        <v>3390</v>
      </c>
      <c r="C341" s="28">
        <v>40.126743316999999</v>
      </c>
      <c r="D341" s="5">
        <v>24.593452454000001</v>
      </c>
      <c r="E341" s="25">
        <f t="shared" si="26"/>
        <v>15.533290862999998</v>
      </c>
      <c r="F341" s="9">
        <f t="shared" si="27"/>
        <v>2.7429855183181218</v>
      </c>
      <c r="G341" s="14">
        <f t="shared" si="22"/>
        <v>6.4377858421616307E-20</v>
      </c>
      <c r="H341" s="7">
        <f>$L$129*B341+$M$129</f>
        <v>2.8556601164796116</v>
      </c>
      <c r="I341" s="7">
        <f t="shared" si="23"/>
        <v>-0.11267459816148984</v>
      </c>
      <c r="J341">
        <f>$N$304*B341+$O$304</f>
        <v>2.777706519375009</v>
      </c>
      <c r="K341" s="7">
        <f t="shared" si="24"/>
        <v>-3.4721001056887246E-2</v>
      </c>
    </row>
    <row r="342" spans="1:11" x14ac:dyDescent="0.3">
      <c r="A342" s="5">
        <v>56.666664124</v>
      </c>
      <c r="B342" s="6">
        <f t="shared" si="25"/>
        <v>3399.9998474399999</v>
      </c>
      <c r="C342" s="28">
        <v>39.835037231000001</v>
      </c>
      <c r="D342" s="5">
        <v>23.864189148000001</v>
      </c>
      <c r="E342" s="25">
        <f t="shared" si="26"/>
        <v>15.970848083</v>
      </c>
      <c r="F342" s="9">
        <f t="shared" si="27"/>
        <v>2.7707650655758362</v>
      </c>
      <c r="G342" s="14">
        <f t="shared" si="22"/>
        <v>6.261408253356562E-20</v>
      </c>
      <c r="H342" s="7">
        <f>$L$129*B342+$M$129</f>
        <v>2.8497644707707486</v>
      </c>
      <c r="I342" s="7">
        <f t="shared" si="23"/>
        <v>-7.8999405194912331E-2</v>
      </c>
      <c r="J342">
        <f>$N$304*B342+$O$304</f>
        <v>2.772541144528299</v>
      </c>
      <c r="K342" s="7">
        <f t="shared" si="24"/>
        <v>-1.7760789524627896E-3</v>
      </c>
    </row>
    <row r="343" spans="1:11" x14ac:dyDescent="0.3">
      <c r="A343" s="5">
        <v>56.833332061999997</v>
      </c>
      <c r="B343" s="6">
        <f t="shared" si="25"/>
        <v>3409.99992372</v>
      </c>
      <c r="C343" s="28">
        <v>39.907962799000003</v>
      </c>
      <c r="D343" s="5">
        <v>23.791263579999999</v>
      </c>
      <c r="E343" s="25">
        <f t="shared" si="26"/>
        <v>16.116699219000004</v>
      </c>
      <c r="F343" s="9">
        <f t="shared" si="27"/>
        <v>2.779855953022329</v>
      </c>
      <c r="G343" s="14">
        <f t="shared" si="22"/>
        <v>6.2047444480511141E-20</v>
      </c>
      <c r="H343" s="7">
        <f>$L$129*B343+$M$129</f>
        <v>2.8438686901438706</v>
      </c>
      <c r="I343" s="7">
        <f t="shared" si="23"/>
        <v>-6.4012737121541541E-2</v>
      </c>
      <c r="J343">
        <f>$N$304*B343+$O$304</f>
        <v>2.7673756514753469</v>
      </c>
      <c r="K343" s="7">
        <f t="shared" si="24"/>
        <v>1.2480301546982098E-2</v>
      </c>
    </row>
    <row r="344" spans="1:11" x14ac:dyDescent="0.3">
      <c r="A344" s="5">
        <v>57</v>
      </c>
      <c r="B344" s="6">
        <f t="shared" si="25"/>
        <v>3420</v>
      </c>
      <c r="C344" s="28">
        <v>39.980892181000002</v>
      </c>
      <c r="D344" s="5">
        <v>23.791263579999999</v>
      </c>
      <c r="E344" s="25">
        <f t="shared" si="26"/>
        <v>16.189628601000003</v>
      </c>
      <c r="F344" s="9">
        <f t="shared" si="27"/>
        <v>2.7843708274017107</v>
      </c>
      <c r="G344" s="14">
        <f t="shared" si="22"/>
        <v>6.1767939502838993E-20</v>
      </c>
      <c r="H344" s="7">
        <f>$L$129*B344+$M$129</f>
        <v>2.8379729095169925</v>
      </c>
      <c r="I344" s="7">
        <f t="shared" si="23"/>
        <v>-5.3602082115281835E-2</v>
      </c>
      <c r="J344">
        <f>$N$304*B344+$O$304</f>
        <v>2.7622101584223953</v>
      </c>
      <c r="K344" s="7">
        <f t="shared" si="24"/>
        <v>2.2160668979315457E-2</v>
      </c>
    </row>
    <row r="345" spans="1:11" x14ac:dyDescent="0.3">
      <c r="A345" s="5">
        <v>57.166664124</v>
      </c>
      <c r="B345" s="6">
        <f t="shared" si="25"/>
        <v>3429.9998474399999</v>
      </c>
      <c r="C345" s="28">
        <v>39.762111664000003</v>
      </c>
      <c r="D345" s="5">
        <v>23.718338013</v>
      </c>
      <c r="E345" s="25">
        <f t="shared" si="26"/>
        <v>16.043773651000002</v>
      </c>
      <c r="F345" s="9">
        <f t="shared" si="27"/>
        <v>2.7753208397928302</v>
      </c>
      <c r="G345" s="14">
        <f t="shared" si="22"/>
        <v>6.2329475705216682E-20</v>
      </c>
      <c r="H345" s="7">
        <f>$L$129*B345+$M$129</f>
        <v>2.8320772638081295</v>
      </c>
      <c r="I345" s="7">
        <f t="shared" si="23"/>
        <v>-5.6756424015299345E-2</v>
      </c>
      <c r="J345">
        <f>$N$304*B345+$O$304</f>
        <v>2.7570447835756848</v>
      </c>
      <c r="K345" s="7">
        <f t="shared" si="24"/>
        <v>1.8276056217145342E-2</v>
      </c>
    </row>
    <row r="346" spans="1:11" x14ac:dyDescent="0.3">
      <c r="A346" s="5">
        <v>57.333332061999997</v>
      </c>
      <c r="B346" s="6">
        <f t="shared" si="25"/>
        <v>3439.99992372</v>
      </c>
      <c r="C346" s="28">
        <v>39.616260529000002</v>
      </c>
      <c r="D346" s="5">
        <v>23.791263579999999</v>
      </c>
      <c r="E346" s="25">
        <f t="shared" si="26"/>
        <v>15.824996949000003</v>
      </c>
      <c r="F346" s="9">
        <f t="shared" si="27"/>
        <v>2.761590775234013</v>
      </c>
      <c r="G346" s="14">
        <f t="shared" si="22"/>
        <v>6.3191165421563697E-20</v>
      </c>
      <c r="H346" s="7">
        <f>$L$129*B346+$M$129</f>
        <v>2.8261814831812515</v>
      </c>
      <c r="I346" s="7">
        <f t="shared" si="23"/>
        <v>-6.4590707947238535E-2</v>
      </c>
      <c r="J346">
        <f>$N$304*B346+$O$304</f>
        <v>2.7518792905227327</v>
      </c>
      <c r="K346" s="7">
        <f t="shared" si="24"/>
        <v>9.7114847112802494E-3</v>
      </c>
    </row>
    <row r="347" spans="1:11" x14ac:dyDescent="0.3">
      <c r="A347" s="5">
        <v>57.5</v>
      </c>
      <c r="B347" s="6">
        <f t="shared" si="25"/>
        <v>3450</v>
      </c>
      <c r="C347" s="28">
        <v>39.689186096</v>
      </c>
      <c r="D347" s="5">
        <v>23.718338013</v>
      </c>
      <c r="E347" s="25">
        <f t="shared" si="26"/>
        <v>15.970848083</v>
      </c>
      <c r="F347" s="9">
        <f t="shared" si="27"/>
        <v>2.7707650655758362</v>
      </c>
      <c r="G347" s="14">
        <f t="shared" si="22"/>
        <v>6.261408253356562E-20</v>
      </c>
      <c r="H347" s="7">
        <f>$L$129*B347+$M$129</f>
        <v>2.8202857025543735</v>
      </c>
      <c r="I347" s="7">
        <f t="shared" si="23"/>
        <v>-4.9520636978537258E-2</v>
      </c>
      <c r="J347">
        <f>$N$304*B347+$O$304</f>
        <v>2.7467137974697815</v>
      </c>
      <c r="K347" s="7">
        <f t="shared" si="24"/>
        <v>2.4051268106054735E-2</v>
      </c>
    </row>
    <row r="348" spans="1:11" x14ac:dyDescent="0.3">
      <c r="A348" s="5">
        <v>57.666664124</v>
      </c>
      <c r="B348" s="6">
        <f t="shared" si="25"/>
        <v>3459.9998474399999</v>
      </c>
      <c r="C348" s="28">
        <v>39.543331146</v>
      </c>
      <c r="D348" s="5">
        <v>23.791263579999999</v>
      </c>
      <c r="E348" s="25">
        <f t="shared" si="26"/>
        <v>15.752067566000001</v>
      </c>
      <c r="F348" s="9">
        <f t="shared" si="27"/>
        <v>2.7569716306877066</v>
      </c>
      <c r="G348" s="14">
        <f t="shared" si="22"/>
        <v>6.3483729726911968E-20</v>
      </c>
      <c r="H348" s="7">
        <f>$L$129*B348+$M$129</f>
        <v>2.8143900568455105</v>
      </c>
      <c r="I348" s="7">
        <f t="shared" si="23"/>
        <v>-5.7418426157803903E-2</v>
      </c>
      <c r="J348">
        <f>$N$304*B348+$O$304</f>
        <v>2.7415484226230706</v>
      </c>
      <c r="K348" s="7">
        <f t="shared" si="24"/>
        <v>1.5423208064635929E-2</v>
      </c>
    </row>
    <row r="349" spans="1:11" x14ac:dyDescent="0.3">
      <c r="A349" s="5">
        <v>57.833332061999997</v>
      </c>
      <c r="B349" s="6">
        <f t="shared" si="25"/>
        <v>3469.99992372</v>
      </c>
      <c r="C349" s="28">
        <v>39.470405579000001</v>
      </c>
      <c r="D349" s="5">
        <v>23.791263579999999</v>
      </c>
      <c r="E349" s="25">
        <f t="shared" si="26"/>
        <v>15.679141999000002</v>
      </c>
      <c r="F349" s="9">
        <f t="shared" si="27"/>
        <v>2.7523312939735676</v>
      </c>
      <c r="G349" s="14">
        <f t="shared" si="22"/>
        <v>6.3779000155989344E-20</v>
      </c>
      <c r="H349" s="7">
        <f>$L$129*B349+$M$129</f>
        <v>2.8084942762186325</v>
      </c>
      <c r="I349" s="7">
        <f t="shared" si="23"/>
        <v>-5.6162982245064885E-2</v>
      </c>
      <c r="J349">
        <f>$N$304*B349+$O$304</f>
        <v>2.7363829295701194</v>
      </c>
      <c r="K349" s="7">
        <f t="shared" si="24"/>
        <v>1.5948364403448156E-2</v>
      </c>
    </row>
    <row r="350" spans="1:11" x14ac:dyDescent="0.3">
      <c r="A350" s="5">
        <v>58</v>
      </c>
      <c r="B350" s="6">
        <f t="shared" si="25"/>
        <v>3480</v>
      </c>
      <c r="C350" s="28">
        <v>39.543331146</v>
      </c>
      <c r="D350" s="5">
        <v>23.718338013</v>
      </c>
      <c r="E350" s="25">
        <f t="shared" si="26"/>
        <v>15.824993133</v>
      </c>
      <c r="F350" s="9">
        <f t="shared" si="27"/>
        <v>2.7615905340964964</v>
      </c>
      <c r="G350" s="14">
        <f t="shared" si="22"/>
        <v>6.3191180659326236E-20</v>
      </c>
      <c r="H350" s="7">
        <f>$L$129*B350+$M$129</f>
        <v>2.8025984955917544</v>
      </c>
      <c r="I350" s="7">
        <f t="shared" si="23"/>
        <v>-4.1007961495258094E-2</v>
      </c>
      <c r="J350">
        <f>$N$304*B350+$O$304</f>
        <v>2.7312174365171673</v>
      </c>
      <c r="K350" s="7">
        <f t="shared" si="24"/>
        <v>3.0373097579329045E-2</v>
      </c>
    </row>
    <row r="351" spans="1:11" x14ac:dyDescent="0.3">
      <c r="A351" s="5">
        <v>58.166664124</v>
      </c>
      <c r="B351" s="6">
        <f t="shared" si="25"/>
        <v>3489.9998474399999</v>
      </c>
      <c r="C351" s="28">
        <v>39.397480010999999</v>
      </c>
      <c r="D351" s="5">
        <v>25.031009674</v>
      </c>
      <c r="E351" s="25">
        <f t="shared" si="26"/>
        <v>14.366470336999999</v>
      </c>
      <c r="F351" s="9">
        <f t="shared" si="27"/>
        <v>2.6648970427101655</v>
      </c>
      <c r="G351" s="14">
        <f t="shared" si="22"/>
        <v>6.9606519662979348E-20</v>
      </c>
      <c r="H351" s="7">
        <f>$L$129*B351+$M$129</f>
        <v>2.7967028498828914</v>
      </c>
      <c r="I351" s="7">
        <f t="shared" si="23"/>
        <v>-0.13180580717272594</v>
      </c>
      <c r="J351">
        <f>$N$304*B351+$O$304</f>
        <v>2.7260520616704569</v>
      </c>
      <c r="K351" s="7">
        <f t="shared" si="24"/>
        <v>-6.1155018960291407E-2</v>
      </c>
    </row>
    <row r="352" spans="1:11" x14ac:dyDescent="0.3">
      <c r="A352" s="5">
        <v>58.333332061999997</v>
      </c>
      <c r="B352" s="6">
        <f t="shared" si="25"/>
        <v>3499.99992372</v>
      </c>
      <c r="C352" s="28">
        <v>39.543331146</v>
      </c>
      <c r="D352" s="5">
        <v>23.937116623000001</v>
      </c>
      <c r="E352" s="25">
        <f t="shared" si="26"/>
        <v>15.606214522999998</v>
      </c>
      <c r="F352" s="9">
        <f t="shared" si="27"/>
        <v>2.7476692017874553</v>
      </c>
      <c r="G352" s="14">
        <f t="shared" si="22"/>
        <v>6.4077037934229873E-20</v>
      </c>
      <c r="H352" s="7">
        <f>$L$129*B352+$M$129</f>
        <v>2.7908070692560134</v>
      </c>
      <c r="I352" s="7">
        <f t="shared" si="23"/>
        <v>-4.3137867468558078E-2</v>
      </c>
      <c r="J352">
        <f>$N$304*B352+$O$304</f>
        <v>2.7208865686175052</v>
      </c>
      <c r="K352" s="7">
        <f t="shared" si="24"/>
        <v>2.678263316995011E-2</v>
      </c>
    </row>
    <row r="353" spans="1:17" x14ac:dyDescent="0.3">
      <c r="A353" s="5">
        <v>58.5</v>
      </c>
      <c r="B353" s="6">
        <f t="shared" si="25"/>
        <v>3510</v>
      </c>
      <c r="C353" s="28">
        <v>39.324554442999997</v>
      </c>
      <c r="D353" s="5">
        <v>23.791263579999999</v>
      </c>
      <c r="E353" s="25">
        <f t="shared" si="26"/>
        <v>15.533290862999998</v>
      </c>
      <c r="F353" s="9">
        <f t="shared" si="27"/>
        <v>2.7429855183181218</v>
      </c>
      <c r="G353" s="14">
        <f t="shared" si="22"/>
        <v>6.4377858421616307E-20</v>
      </c>
      <c r="H353" s="7">
        <f>$L$129*B353+$M$129</f>
        <v>2.7849112886291358</v>
      </c>
      <c r="I353" s="7">
        <f t="shared" si="23"/>
        <v>-4.1925770311014077E-2</v>
      </c>
      <c r="J353">
        <f>$N$304*B353+$O$304</f>
        <v>2.7157210755645531</v>
      </c>
      <c r="K353" s="7">
        <f t="shared" si="24"/>
        <v>2.7264442753568652E-2</v>
      </c>
    </row>
    <row r="354" spans="1:17" x14ac:dyDescent="0.3">
      <c r="A354" s="5">
        <v>58.666664124</v>
      </c>
      <c r="B354" s="6">
        <f t="shared" si="25"/>
        <v>3519.9998474399999</v>
      </c>
      <c r="C354" s="28">
        <v>39.178703308000003</v>
      </c>
      <c r="D354" s="5">
        <v>23.791263579999999</v>
      </c>
      <c r="E354" s="25">
        <f t="shared" si="26"/>
        <v>15.387439728000004</v>
      </c>
      <c r="F354" s="9">
        <f t="shared" si="27"/>
        <v>2.7335515745573282</v>
      </c>
      <c r="G354" s="14">
        <f t="shared" si="22"/>
        <v>6.4988069339458323E-20</v>
      </c>
      <c r="H354" s="7">
        <f>$L$129*B354+$M$129</f>
        <v>2.7790156429202724</v>
      </c>
      <c r="I354" s="7">
        <f t="shared" si="23"/>
        <v>-4.5464068362944143E-2</v>
      </c>
      <c r="J354">
        <f>$N$304*B354+$O$304</f>
        <v>2.7105557007178431</v>
      </c>
      <c r="K354" s="7">
        <f t="shared" si="24"/>
        <v>2.2995873839485093E-2</v>
      </c>
    </row>
    <row r="355" spans="1:17" x14ac:dyDescent="0.3">
      <c r="A355" s="5">
        <v>58.833332061999997</v>
      </c>
      <c r="B355" s="6">
        <f t="shared" si="25"/>
        <v>3529.99992372</v>
      </c>
      <c r="C355" s="28">
        <v>39.105773925999998</v>
      </c>
      <c r="D355" s="5">
        <v>23.791263579999999</v>
      </c>
      <c r="E355" s="25">
        <f t="shared" si="26"/>
        <v>15.314510345999999</v>
      </c>
      <c r="F355" s="9">
        <f t="shared" si="27"/>
        <v>2.7288007675894841</v>
      </c>
      <c r="G355" s="14">
        <f t="shared" si="22"/>
        <v>6.5297549670674931E-20</v>
      </c>
      <c r="H355" s="7">
        <f>$L$129*B355+$M$129</f>
        <v>2.7731198622933948</v>
      </c>
      <c r="I355" s="7">
        <f t="shared" si="23"/>
        <v>-4.4319094703910711E-2</v>
      </c>
      <c r="J355">
        <f>$N$304*B355+$O$304</f>
        <v>2.705390207664891</v>
      </c>
      <c r="K355" s="7">
        <f t="shared" si="24"/>
        <v>2.3410559924593066E-2</v>
      </c>
    </row>
    <row r="356" spans="1:17" x14ac:dyDescent="0.3">
      <c r="A356" s="5">
        <v>59</v>
      </c>
      <c r="B356" s="6">
        <f t="shared" si="25"/>
        <v>3540</v>
      </c>
      <c r="C356" s="28">
        <v>38.959922790999997</v>
      </c>
      <c r="D356" s="5">
        <v>23.864189148000001</v>
      </c>
      <c r="E356" s="25">
        <f t="shared" si="26"/>
        <v>15.095733642999996</v>
      </c>
      <c r="F356" s="9">
        <f t="shared" si="27"/>
        <v>2.7144121637002012</v>
      </c>
      <c r="G356" s="14">
        <f t="shared" si="22"/>
        <v>6.6243882122529865E-20</v>
      </c>
      <c r="H356" s="7">
        <f>$L$129*B356+$M$129</f>
        <v>2.7672240816665168</v>
      </c>
      <c r="I356" s="7">
        <f t="shared" si="23"/>
        <v>-5.2811917966315569E-2</v>
      </c>
      <c r="J356">
        <f>$N$304*B356+$O$304</f>
        <v>2.7002247146119398</v>
      </c>
      <c r="K356" s="7">
        <f t="shared" si="24"/>
        <v>1.4187449088261417E-2</v>
      </c>
    </row>
    <row r="357" spans="1:17" x14ac:dyDescent="0.3">
      <c r="A357" s="5">
        <v>59.166664124</v>
      </c>
      <c r="B357" s="6">
        <f t="shared" si="25"/>
        <v>3549.9998474399999</v>
      </c>
      <c r="C357" s="28">
        <v>38.886997223000002</v>
      </c>
      <c r="D357" s="5">
        <v>23.864189148000001</v>
      </c>
      <c r="E357" s="25">
        <f t="shared" si="26"/>
        <v>15.022808075</v>
      </c>
      <c r="F357" s="9">
        <f t="shared" si="27"/>
        <v>2.7095695845876442</v>
      </c>
      <c r="G357" s="14">
        <f t="shared" si="22"/>
        <v>6.6565451346219106E-20</v>
      </c>
      <c r="H357" s="7">
        <f>$L$129*B357+$M$129</f>
        <v>2.7613284359576538</v>
      </c>
      <c r="I357" s="7">
        <f t="shared" si="23"/>
        <v>-5.1758851370009573E-2</v>
      </c>
      <c r="J357">
        <f>$N$304*B357+$O$304</f>
        <v>2.6950593397652289</v>
      </c>
      <c r="K357" s="7">
        <f t="shared" si="24"/>
        <v>1.4510244822415252E-2</v>
      </c>
    </row>
    <row r="358" spans="1:17" x14ac:dyDescent="0.3">
      <c r="A358" s="5">
        <v>59.333332061999997</v>
      </c>
      <c r="B358" s="6">
        <f t="shared" si="25"/>
        <v>3559.99992372</v>
      </c>
      <c r="C358" s="28">
        <v>38.814071654999999</v>
      </c>
      <c r="D358" s="5">
        <v>23.864189148000001</v>
      </c>
      <c r="E358" s="25">
        <f t="shared" si="26"/>
        <v>14.949882506999998</v>
      </c>
      <c r="F358" s="9">
        <f t="shared" si="27"/>
        <v>2.7047034407422674</v>
      </c>
      <c r="G358" s="14">
        <f t="shared" si="22"/>
        <v>6.6890157801024133E-20</v>
      </c>
      <c r="H358" s="7">
        <f>$L$129*B358+$M$129</f>
        <v>2.7554326553307757</v>
      </c>
      <c r="I358" s="7">
        <f t="shared" si="23"/>
        <v>-5.072921458850832E-2</v>
      </c>
      <c r="J358">
        <f>$N$304*B358+$O$304</f>
        <v>2.6898938467122773</v>
      </c>
      <c r="K358" s="7">
        <f t="shared" si="24"/>
        <v>1.4809594029990159E-2</v>
      </c>
    </row>
    <row r="359" spans="1:17" x14ac:dyDescent="0.3">
      <c r="A359" s="5">
        <v>59.5</v>
      </c>
      <c r="B359" s="6">
        <f t="shared" si="25"/>
        <v>3570</v>
      </c>
      <c r="C359" s="28">
        <v>38.668216704999999</v>
      </c>
      <c r="D359" s="5">
        <v>23.937116623000001</v>
      </c>
      <c r="E359" s="25">
        <f t="shared" si="26"/>
        <v>14.731100081999998</v>
      </c>
      <c r="F359" s="9">
        <f t="shared" si="27"/>
        <v>2.6899609107816183</v>
      </c>
      <c r="G359" s="14">
        <f t="shared" ref="G359:G422" si="28">1/E359*(0.000000001^2+$L$27^2)</f>
        <v>6.7883592836485105E-20</v>
      </c>
      <c r="H359" s="7">
        <f>$L$129*B359+$M$129</f>
        <v>2.7495368747038977</v>
      </c>
      <c r="I359" s="7">
        <f t="shared" ref="I359:I422" si="29">F359-H359</f>
        <v>-5.9575963922279485E-2</v>
      </c>
      <c r="J359">
        <f>$N$304*B359+$O$304</f>
        <v>2.6847283536593256</v>
      </c>
      <c r="K359" s="7">
        <f t="shared" si="24"/>
        <v>5.232557122292647E-3</v>
      </c>
    </row>
    <row r="360" spans="1:17" x14ac:dyDescent="0.3">
      <c r="A360" s="5">
        <v>59.666664124</v>
      </c>
      <c r="B360" s="6">
        <f t="shared" si="25"/>
        <v>3579.9998474399999</v>
      </c>
      <c r="C360" s="28">
        <v>38.595291138</v>
      </c>
      <c r="D360" s="5">
        <v>23.937116623000001</v>
      </c>
      <c r="E360" s="25">
        <f t="shared" si="26"/>
        <v>14.658174514999999</v>
      </c>
      <c r="F360" s="9">
        <f t="shared" si="27"/>
        <v>2.6849981672180219</v>
      </c>
      <c r="G360" s="14">
        <f t="shared" si="28"/>
        <v>6.822131903100761E-20</v>
      </c>
      <c r="H360" s="7">
        <f>$L$129*B360+$M$129</f>
        <v>2.7436412289950347</v>
      </c>
      <c r="I360" s="7">
        <f t="shared" si="29"/>
        <v>-5.8643061777012839E-2</v>
      </c>
      <c r="J360">
        <f>$N$304*B360+$O$304</f>
        <v>2.6795629788126152</v>
      </c>
      <c r="K360" s="7">
        <f t="shared" si="24"/>
        <v>5.4351884054066879E-3</v>
      </c>
    </row>
    <row r="361" spans="1:17" x14ac:dyDescent="0.3">
      <c r="A361" s="5">
        <v>59.833332061999997</v>
      </c>
      <c r="B361" s="6">
        <f t="shared" si="25"/>
        <v>3589.99992372</v>
      </c>
      <c r="C361" s="28">
        <v>38.959922790999997</v>
      </c>
      <c r="D361" s="5">
        <v>23.937116623000001</v>
      </c>
      <c r="E361" s="25">
        <f t="shared" si="26"/>
        <v>15.022806167999995</v>
      </c>
      <c r="F361" s="9">
        <f t="shared" si="27"/>
        <v>2.7095694576473197</v>
      </c>
      <c r="G361" s="14">
        <f t="shared" si="28"/>
        <v>6.6565459796059623E-20</v>
      </c>
      <c r="H361" s="7">
        <f>$L$129*B361+$M$129</f>
        <v>2.7377454483681567</v>
      </c>
      <c r="I361" s="7">
        <f t="shared" si="29"/>
        <v>-2.8175990720836985E-2</v>
      </c>
      <c r="J361">
        <f>$N$304*B361+$O$304</f>
        <v>2.6743974857596635</v>
      </c>
      <c r="K361" s="7">
        <f t="shared" si="24"/>
        <v>3.5171971887656195E-2</v>
      </c>
    </row>
    <row r="362" spans="1:17" x14ac:dyDescent="0.3">
      <c r="A362" s="5">
        <v>60</v>
      </c>
      <c r="B362" s="6">
        <f t="shared" si="25"/>
        <v>3600</v>
      </c>
      <c r="C362" s="28">
        <v>38.084808350000003</v>
      </c>
      <c r="D362" s="5">
        <v>24.082967757999999</v>
      </c>
      <c r="E362" s="25">
        <f t="shared" si="26"/>
        <v>14.001840592000004</v>
      </c>
      <c r="F362" s="9">
        <f t="shared" si="27"/>
        <v>2.6391887918308661</v>
      </c>
      <c r="G362" s="14">
        <f t="shared" si="28"/>
        <v>7.1419181887512225E-20</v>
      </c>
      <c r="H362" s="7">
        <f>$L$129*B362+$M$129</f>
        <v>2.7318496677412787</v>
      </c>
      <c r="I362" s="7">
        <f t="shared" si="29"/>
        <v>-9.266087591041261E-2</v>
      </c>
      <c r="J362">
        <f>$N$304*B362+$O$304</f>
        <v>2.6692319927067114</v>
      </c>
      <c r="K362" s="7">
        <f t="shared" si="24"/>
        <v>-3.0043200875845333E-2</v>
      </c>
    </row>
    <row r="363" spans="1:17" x14ac:dyDescent="0.3">
      <c r="A363" s="5">
        <v>60.166664124</v>
      </c>
      <c r="B363" s="6">
        <f t="shared" si="25"/>
        <v>3609.9998474399999</v>
      </c>
      <c r="C363" s="28">
        <v>38.303585052000003</v>
      </c>
      <c r="D363" s="5">
        <v>23.937116623000001</v>
      </c>
      <c r="E363" s="25">
        <f t="shared" si="26"/>
        <v>14.366468429000001</v>
      </c>
      <c r="F363" s="9">
        <f t="shared" si="27"/>
        <v>2.6648969099009174</v>
      </c>
      <c r="G363" s="14">
        <f t="shared" si="28"/>
        <v>6.9606528907369522E-20</v>
      </c>
      <c r="H363" s="7">
        <f>$L$129*B363+$M$129</f>
        <v>2.7259540220324157</v>
      </c>
      <c r="I363" s="7">
        <f t="shared" si="29"/>
        <v>-6.1057112131498226E-2</v>
      </c>
      <c r="J363">
        <f>$N$304*B363+$O$304</f>
        <v>2.6640666178600014</v>
      </c>
      <c r="K363" s="7">
        <f t="shared" si="24"/>
        <v>8.3029204091600306E-4</v>
      </c>
      <c r="O363" s="1" t="s">
        <v>17</v>
      </c>
      <c r="P363" s="1">
        <f>-1/N304</f>
        <v>1935.9383852593874</v>
      </c>
      <c r="Q363">
        <f>P363/60</f>
        <v>32.265639754323125</v>
      </c>
    </row>
    <row r="364" spans="1:17" x14ac:dyDescent="0.3">
      <c r="A364" s="5">
        <v>60.333332061999997</v>
      </c>
      <c r="B364" s="6">
        <f t="shared" si="25"/>
        <v>3619.99992372</v>
      </c>
      <c r="C364" s="28">
        <v>38.084808350000003</v>
      </c>
      <c r="D364" s="5">
        <v>23.937116623000001</v>
      </c>
      <c r="E364" s="25">
        <f t="shared" si="26"/>
        <v>14.147691727000002</v>
      </c>
      <c r="F364" s="9">
        <f t="shared" si="27"/>
        <v>2.649551481948369</v>
      </c>
      <c r="G364" s="14">
        <f t="shared" si="28"/>
        <v>7.0682908512316639E-20</v>
      </c>
      <c r="H364" s="7">
        <f>$L$129*B364+$M$129</f>
        <v>2.7200582414055376</v>
      </c>
      <c r="I364" s="7">
        <f t="shared" si="29"/>
        <v>-7.0506759457168666E-2</v>
      </c>
      <c r="J364">
        <f>$N$304*B364+$O$304</f>
        <v>2.6589011248070493</v>
      </c>
      <c r="K364" s="7">
        <f t="shared" si="24"/>
        <v>-9.3496428586803404E-3</v>
      </c>
      <c r="O364" s="1" t="s">
        <v>18</v>
      </c>
      <c r="P364" s="2">
        <f>1/N304^2*N305</f>
        <v>12.728081419454748</v>
      </c>
      <c r="Q364">
        <f>P364/60</f>
        <v>0.21213469032424578</v>
      </c>
    </row>
    <row r="365" spans="1:17" x14ac:dyDescent="0.3">
      <c r="A365" s="5">
        <v>60.5</v>
      </c>
      <c r="B365" s="6">
        <f t="shared" si="25"/>
        <v>3630</v>
      </c>
      <c r="C365" s="28">
        <v>38.011882782000001</v>
      </c>
      <c r="D365" s="5">
        <v>23.791263579999999</v>
      </c>
      <c r="E365" s="25">
        <f t="shared" si="26"/>
        <v>14.220619202000002</v>
      </c>
      <c r="F365" s="9">
        <f t="shared" si="27"/>
        <v>2.6546929678715077</v>
      </c>
      <c r="G365" s="14">
        <f t="shared" si="28"/>
        <v>7.0320425981124586E-20</v>
      </c>
      <c r="H365" s="7">
        <f>$L$129*B365+$M$129</f>
        <v>2.7141624607786601</v>
      </c>
      <c r="I365" s="7">
        <f t="shared" si="29"/>
        <v>-5.9469492907152421E-2</v>
      </c>
      <c r="J365">
        <f>$N$304*B365+$O$304</f>
        <v>2.6537356317540981</v>
      </c>
      <c r="K365" s="7">
        <f t="shared" si="24"/>
        <v>9.5733611740955737E-4</v>
      </c>
    </row>
    <row r="366" spans="1:17" x14ac:dyDescent="0.3">
      <c r="A366" s="5">
        <v>60.666664124</v>
      </c>
      <c r="B366" s="6">
        <f t="shared" si="25"/>
        <v>3639.9998474399999</v>
      </c>
      <c r="C366" s="28">
        <v>38.084808350000003</v>
      </c>
      <c r="D366" s="5">
        <v>23.864189148000001</v>
      </c>
      <c r="E366" s="25">
        <f t="shared" si="26"/>
        <v>14.220619202000002</v>
      </c>
      <c r="F366" s="9">
        <f t="shared" si="27"/>
        <v>2.6546929678715077</v>
      </c>
      <c r="G366" s="14">
        <f t="shared" si="28"/>
        <v>7.0320425981124586E-20</v>
      </c>
      <c r="H366" s="7">
        <f>$L$129*B366+$M$129</f>
        <v>2.7082668150697966</v>
      </c>
      <c r="I366" s="7">
        <f t="shared" si="29"/>
        <v>-5.3573847198288949E-2</v>
      </c>
      <c r="J366">
        <f>$N$304*B366+$O$304</f>
        <v>2.6485702569073872</v>
      </c>
      <c r="K366" s="7">
        <f t="shared" si="24"/>
        <v>6.1227109641204258E-3</v>
      </c>
      <c r="O366" t="s">
        <v>26</v>
      </c>
      <c r="P366">
        <f>EXP(O304)</f>
        <v>92.646882777317884</v>
      </c>
    </row>
    <row r="367" spans="1:17" x14ac:dyDescent="0.3">
      <c r="A367" s="5">
        <v>60.833332061999997</v>
      </c>
      <c r="B367" s="6">
        <f t="shared" si="25"/>
        <v>3649.99992372</v>
      </c>
      <c r="C367" s="28">
        <v>37.938957213999998</v>
      </c>
      <c r="D367" s="5">
        <v>23.791263579999999</v>
      </c>
      <c r="E367" s="25">
        <f t="shared" si="26"/>
        <v>14.147693633999999</v>
      </c>
      <c r="F367" s="9">
        <f t="shared" si="27"/>
        <v>2.6495516167406663</v>
      </c>
      <c r="G367" s="14">
        <f t="shared" si="28"/>
        <v>7.0682898984805663E-20</v>
      </c>
      <c r="H367" s="7">
        <f>$L$129*B367+$M$129</f>
        <v>2.702371034442919</v>
      </c>
      <c r="I367" s="7">
        <f t="shared" si="29"/>
        <v>-5.2819417702252736E-2</v>
      </c>
      <c r="J367">
        <f>$N$304*B367+$O$304</f>
        <v>2.6434047638544356</v>
      </c>
      <c r="K367" s="7">
        <f t="shared" si="24"/>
        <v>6.1468528862307359E-3</v>
      </c>
      <c r="O367" t="s">
        <v>25</v>
      </c>
      <c r="P367">
        <f>P366*O305</f>
        <v>1.3834792671679228</v>
      </c>
    </row>
    <row r="368" spans="1:17" x14ac:dyDescent="0.3">
      <c r="A368" s="5">
        <v>61</v>
      </c>
      <c r="B368" s="6">
        <f t="shared" si="25"/>
        <v>3660</v>
      </c>
      <c r="C368" s="28">
        <v>38.011882782000001</v>
      </c>
      <c r="D368" s="5">
        <v>24.010042191</v>
      </c>
      <c r="E368" s="25">
        <f t="shared" si="26"/>
        <v>14.001840591000001</v>
      </c>
      <c r="F368" s="9">
        <f t="shared" si="27"/>
        <v>2.6391887917594468</v>
      </c>
      <c r="G368" s="14">
        <f t="shared" si="28"/>
        <v>7.141918189261293E-20</v>
      </c>
      <c r="H368" s="7">
        <f>$L$129*B368+$M$129</f>
        <v>2.696475253816041</v>
      </c>
      <c r="I368" s="7">
        <f t="shared" si="29"/>
        <v>-5.7286462056594267E-2</v>
      </c>
      <c r="J368">
        <f>$N$304*B368+$O$304</f>
        <v>2.6382392708014839</v>
      </c>
      <c r="K368" s="7">
        <f t="shared" ref="K368:K431" si="30">F368-J368</f>
        <v>9.4952095796285718E-4</v>
      </c>
    </row>
    <row r="369" spans="1:11" x14ac:dyDescent="0.3">
      <c r="A369" s="5">
        <v>61.166664124</v>
      </c>
      <c r="B369" s="6">
        <f t="shared" si="25"/>
        <v>3669.9998474399999</v>
      </c>
      <c r="C369" s="28">
        <v>37.866027832</v>
      </c>
      <c r="D369" s="5">
        <v>24.010042191</v>
      </c>
      <c r="E369" s="25">
        <f t="shared" si="26"/>
        <v>13.855985641</v>
      </c>
      <c r="F369" s="9">
        <f t="shared" si="27"/>
        <v>2.6287173155175791</v>
      </c>
      <c r="G369" s="14">
        <f t="shared" si="28"/>
        <v>7.2170975483764228E-20</v>
      </c>
      <c r="H369" s="7">
        <f>$L$129*B369+$M$129</f>
        <v>2.6905796081071776</v>
      </c>
      <c r="I369" s="7">
        <f t="shared" si="29"/>
        <v>-6.1862292589598411E-2</v>
      </c>
      <c r="J369">
        <f>$N$304*B369+$O$304</f>
        <v>2.6330738959547735</v>
      </c>
      <c r="K369" s="7">
        <f t="shared" si="30"/>
        <v>-4.3565804371943351E-3</v>
      </c>
    </row>
    <row r="370" spans="1:11" x14ac:dyDescent="0.3">
      <c r="A370" s="5">
        <v>61.333332061999997</v>
      </c>
      <c r="B370" s="6">
        <f t="shared" si="25"/>
        <v>3679.99992372</v>
      </c>
      <c r="C370" s="28">
        <v>37.793102263999998</v>
      </c>
      <c r="D370" s="5">
        <v>24.010042191</v>
      </c>
      <c r="E370" s="25">
        <f t="shared" si="26"/>
        <v>13.783060072999998</v>
      </c>
      <c r="F370" s="9">
        <f t="shared" si="27"/>
        <v>2.6234403071878938</v>
      </c>
      <c r="G370" s="14">
        <f t="shared" si="28"/>
        <v>7.2552828958420236E-20</v>
      </c>
      <c r="H370" s="7">
        <f>$L$129*B370+$M$129</f>
        <v>2.6846838274803</v>
      </c>
      <c r="I370" s="7">
        <f t="shared" si="29"/>
        <v>-6.1243520292406206E-2</v>
      </c>
      <c r="J370">
        <f>$N$304*B370+$O$304</f>
        <v>2.6279084029018218</v>
      </c>
      <c r="K370" s="7">
        <f t="shared" si="30"/>
        <v>-4.4680957139280331E-3</v>
      </c>
    </row>
    <row r="371" spans="1:11" x14ac:dyDescent="0.3">
      <c r="A371" s="5">
        <v>61.5</v>
      </c>
      <c r="B371" s="6">
        <f t="shared" si="25"/>
        <v>3690</v>
      </c>
      <c r="C371" s="28">
        <v>38.376514434999997</v>
      </c>
      <c r="D371" s="5">
        <v>23.864189148000001</v>
      </c>
      <c r="E371" s="25">
        <f t="shared" si="26"/>
        <v>14.512325286999996</v>
      </c>
      <c r="F371" s="9">
        <f t="shared" si="27"/>
        <v>2.6749983081573996</v>
      </c>
      <c r="G371" s="14">
        <f t="shared" si="28"/>
        <v>6.8906944974268922E-20</v>
      </c>
      <c r="H371" s="7">
        <f>$L$129*B371+$M$129</f>
        <v>2.678788046853422</v>
      </c>
      <c r="I371" s="7">
        <f t="shared" si="29"/>
        <v>-3.7897386960223933E-3</v>
      </c>
      <c r="J371">
        <f>$N$304*B371+$O$304</f>
        <v>2.6227429098488697</v>
      </c>
      <c r="K371" s="7">
        <f t="shared" si="30"/>
        <v>5.2255398308529877E-2</v>
      </c>
    </row>
    <row r="372" spans="1:11" x14ac:dyDescent="0.3">
      <c r="A372" s="5">
        <v>61.666664124</v>
      </c>
      <c r="B372" s="6">
        <f t="shared" si="25"/>
        <v>3699.9998474399999</v>
      </c>
      <c r="C372" s="28">
        <v>37.720176696999999</v>
      </c>
      <c r="D372" s="5">
        <v>24.010042191</v>
      </c>
      <c r="E372" s="25">
        <f t="shared" si="26"/>
        <v>13.710134505999999</v>
      </c>
      <c r="F372" s="9">
        <f t="shared" si="27"/>
        <v>2.6181353043211377</v>
      </c>
      <c r="G372" s="14">
        <f t="shared" si="28"/>
        <v>7.2938744660919825E-20</v>
      </c>
      <c r="H372" s="7">
        <f>$L$129*B372+$M$129</f>
        <v>2.6728924011445589</v>
      </c>
      <c r="I372" s="7">
        <f t="shared" si="29"/>
        <v>-5.4757096823421225E-2</v>
      </c>
      <c r="J372">
        <f>$N$304*B372+$O$304</f>
        <v>2.6175775350021597</v>
      </c>
      <c r="K372" s="7">
        <f t="shared" si="30"/>
        <v>5.5776931897799642E-4</v>
      </c>
    </row>
    <row r="373" spans="1:11" x14ac:dyDescent="0.3">
      <c r="A373" s="5">
        <v>61.833332061999997</v>
      </c>
      <c r="B373" s="6">
        <f t="shared" si="25"/>
        <v>3709.99992372</v>
      </c>
      <c r="C373" s="28">
        <v>37.574325561999999</v>
      </c>
      <c r="D373" s="5">
        <v>24.228820801000001</v>
      </c>
      <c r="E373" s="25">
        <f t="shared" si="26"/>
        <v>13.345504760999997</v>
      </c>
      <c r="F373" s="9">
        <f t="shared" si="27"/>
        <v>2.591179606120197</v>
      </c>
      <c r="G373" s="14">
        <f t="shared" si="28"/>
        <v>7.4931598160478171E-20</v>
      </c>
      <c r="H373" s="7">
        <f>$L$129*B373+$M$129</f>
        <v>2.6669966205176809</v>
      </c>
      <c r="I373" s="7">
        <f t="shared" si="29"/>
        <v>-7.5817014397483895E-2</v>
      </c>
      <c r="J373">
        <f>$N$304*B373+$O$304</f>
        <v>2.6124120419492076</v>
      </c>
      <c r="K373" s="7">
        <f t="shared" si="30"/>
        <v>-2.1232435829010576E-2</v>
      </c>
    </row>
    <row r="374" spans="1:11" x14ac:dyDescent="0.3">
      <c r="A374" s="5">
        <v>62</v>
      </c>
      <c r="B374" s="6">
        <f t="shared" si="25"/>
        <v>3720</v>
      </c>
      <c r="C374" s="28">
        <v>37.428470611999998</v>
      </c>
      <c r="D374" s="5">
        <v>23.937116623000001</v>
      </c>
      <c r="E374" s="25">
        <f t="shared" si="26"/>
        <v>13.491353988999997</v>
      </c>
      <c r="F374" s="9">
        <f t="shared" si="27"/>
        <v>2.6020490350124534</v>
      </c>
      <c r="G374" s="14">
        <f t="shared" si="28"/>
        <v>7.4121544866092561E-20</v>
      </c>
      <c r="H374" s="7">
        <f>$L$129*B374+$M$129</f>
        <v>2.6611008398908029</v>
      </c>
      <c r="I374" s="7">
        <f t="shared" si="29"/>
        <v>-5.905180487834949E-2</v>
      </c>
      <c r="J374">
        <f>$N$304*B374+$O$304</f>
        <v>2.607246548896256</v>
      </c>
      <c r="K374" s="7">
        <f t="shared" si="30"/>
        <v>-5.1975138838025181E-3</v>
      </c>
    </row>
    <row r="375" spans="1:11" x14ac:dyDescent="0.3">
      <c r="A375" s="5">
        <v>62.166664124</v>
      </c>
      <c r="B375" s="6">
        <f t="shared" si="25"/>
        <v>3729.9998474399999</v>
      </c>
      <c r="C375" s="28">
        <v>37.428470611999998</v>
      </c>
      <c r="D375" s="5">
        <v>24.228820801000001</v>
      </c>
      <c r="E375" s="25">
        <f t="shared" si="26"/>
        <v>13.199649810999997</v>
      </c>
      <c r="F375" s="9">
        <f t="shared" si="27"/>
        <v>2.5801902997707153</v>
      </c>
      <c r="G375" s="14">
        <f t="shared" si="28"/>
        <v>7.5759585619206724E-20</v>
      </c>
      <c r="H375" s="7">
        <f>$L$129*B375+$M$129</f>
        <v>2.6552051941819399</v>
      </c>
      <c r="I375" s="7">
        <f t="shared" si="29"/>
        <v>-7.5014894411224553E-2</v>
      </c>
      <c r="J375">
        <f>$N$304*B375+$O$304</f>
        <v>2.6020811740495455</v>
      </c>
      <c r="K375" s="7">
        <f t="shared" si="30"/>
        <v>-2.1890874278830186E-2</v>
      </c>
    </row>
    <row r="376" spans="1:11" x14ac:dyDescent="0.3">
      <c r="A376" s="5">
        <v>62.333332061999997</v>
      </c>
      <c r="B376" s="6">
        <f t="shared" si="25"/>
        <v>3739.99992372</v>
      </c>
      <c r="C376" s="28">
        <v>37.209693909000002</v>
      </c>
      <c r="D376" s="5">
        <v>24.010042191</v>
      </c>
      <c r="E376" s="25">
        <f t="shared" si="26"/>
        <v>13.199651718000002</v>
      </c>
      <c r="F376" s="9">
        <f t="shared" si="27"/>
        <v>2.5801904442442352</v>
      </c>
      <c r="G376" s="14">
        <f t="shared" si="28"/>
        <v>7.5759574673953522E-20</v>
      </c>
      <c r="H376" s="7">
        <f>$L$129*B376+$M$129</f>
        <v>2.6493094135550619</v>
      </c>
      <c r="I376" s="7">
        <f t="shared" si="29"/>
        <v>-6.9118969310826728E-2</v>
      </c>
      <c r="J376">
        <f>$N$304*B376+$O$304</f>
        <v>2.5969156809965939</v>
      </c>
      <c r="K376" s="7">
        <f t="shared" si="30"/>
        <v>-1.6725236752358708E-2</v>
      </c>
    </row>
    <row r="377" spans="1:11" x14ac:dyDescent="0.3">
      <c r="A377" s="5">
        <v>62.5</v>
      </c>
      <c r="B377" s="6">
        <f t="shared" si="25"/>
        <v>3750</v>
      </c>
      <c r="C377" s="28">
        <v>37.574325561999999</v>
      </c>
      <c r="D377" s="5">
        <v>24.082967757999999</v>
      </c>
      <c r="E377" s="25">
        <f t="shared" si="26"/>
        <v>13.491357804</v>
      </c>
      <c r="F377" s="9">
        <f t="shared" si="27"/>
        <v>2.6020493177861073</v>
      </c>
      <c r="G377" s="14">
        <f t="shared" si="28"/>
        <v>7.4121523906475454E-20</v>
      </c>
      <c r="H377" s="7">
        <f>$L$129*B377+$M$129</f>
        <v>2.6434136329281839</v>
      </c>
      <c r="I377" s="7">
        <f t="shared" si="29"/>
        <v>-4.1364315142076613E-2</v>
      </c>
      <c r="J377">
        <f>$N$304*B377+$O$304</f>
        <v>2.5917501879436422</v>
      </c>
      <c r="K377" s="7">
        <f t="shared" si="30"/>
        <v>1.029912984246506E-2</v>
      </c>
    </row>
    <row r="378" spans="1:11" x14ac:dyDescent="0.3">
      <c r="A378" s="5">
        <v>62.666664124</v>
      </c>
      <c r="B378" s="6">
        <f t="shared" si="25"/>
        <v>3759.9998474399999</v>
      </c>
      <c r="C378" s="28">
        <v>37.063838959000002</v>
      </c>
      <c r="D378" s="5">
        <v>24.010042191</v>
      </c>
      <c r="E378" s="25">
        <f t="shared" si="26"/>
        <v>13.053796768000002</v>
      </c>
      <c r="F378" s="9">
        <f t="shared" si="27"/>
        <v>2.5690790315304741</v>
      </c>
      <c r="G378" s="14">
        <f t="shared" si="28"/>
        <v>7.6606064716082754E-20</v>
      </c>
      <c r="H378" s="7">
        <f>$L$129*B378+$M$129</f>
        <v>2.6375179872193208</v>
      </c>
      <c r="I378" s="7">
        <f t="shared" si="29"/>
        <v>-6.8438955688846725E-2</v>
      </c>
      <c r="J378">
        <f>$N$304*B378+$O$304</f>
        <v>2.5865848130969318</v>
      </c>
      <c r="K378" s="7">
        <f t="shared" si="30"/>
        <v>-1.7505781566457657E-2</v>
      </c>
    </row>
    <row r="379" spans="1:11" x14ac:dyDescent="0.3">
      <c r="A379" s="5">
        <v>62.833332061999997</v>
      </c>
      <c r="B379" s="6">
        <f t="shared" si="25"/>
        <v>3769.99992372</v>
      </c>
      <c r="C379" s="28">
        <v>37.063838959000002</v>
      </c>
      <c r="D379" s="5">
        <v>23.937116623000001</v>
      </c>
      <c r="E379" s="25">
        <f t="shared" si="26"/>
        <v>13.126722336</v>
      </c>
      <c r="F379" s="9">
        <f t="shared" si="27"/>
        <v>2.5746500254683617</v>
      </c>
      <c r="G379" s="14">
        <f t="shared" si="28"/>
        <v>7.6180479361363722E-20</v>
      </c>
      <c r="H379" s="7">
        <f>$L$129*B379+$M$129</f>
        <v>2.6316222065924428</v>
      </c>
      <c r="I379" s="7">
        <f t="shared" si="29"/>
        <v>-5.6972181124081089E-2</v>
      </c>
      <c r="J379">
        <f>$N$304*B379+$O$304</f>
        <v>2.5814193200439801</v>
      </c>
      <c r="K379" s="7">
        <f t="shared" si="30"/>
        <v>-6.7692945756183676E-3</v>
      </c>
    </row>
    <row r="380" spans="1:11" x14ac:dyDescent="0.3">
      <c r="A380" s="5">
        <v>63</v>
      </c>
      <c r="B380" s="6">
        <f t="shared" si="25"/>
        <v>3780</v>
      </c>
      <c r="C380" s="28">
        <v>38.814071654999999</v>
      </c>
      <c r="D380" s="5">
        <v>24.082967757999999</v>
      </c>
      <c r="E380" s="25">
        <f t="shared" si="26"/>
        <v>14.731103897000001</v>
      </c>
      <c r="F380" s="9">
        <f t="shared" si="27"/>
        <v>2.6899611697574914</v>
      </c>
      <c r="G380" s="14">
        <f t="shared" si="28"/>
        <v>6.7883575256274629E-20</v>
      </c>
      <c r="H380" s="7">
        <f>$L$129*B380+$M$129</f>
        <v>2.6257264259655653</v>
      </c>
      <c r="I380" s="7">
        <f t="shared" si="29"/>
        <v>6.4234743791926174E-2</v>
      </c>
      <c r="J380">
        <f>$N$304*B380+$O$304</f>
        <v>2.576253826991028</v>
      </c>
      <c r="K380" s="7">
        <f t="shared" si="30"/>
        <v>0.11370734276646344</v>
      </c>
    </row>
    <row r="381" spans="1:11" x14ac:dyDescent="0.3">
      <c r="A381" s="5">
        <v>63.166664124</v>
      </c>
      <c r="B381" s="6">
        <f t="shared" si="25"/>
        <v>3789.9998474399999</v>
      </c>
      <c r="C381" s="28">
        <v>36.917987822999997</v>
      </c>
      <c r="D381" s="5">
        <v>24.010042191</v>
      </c>
      <c r="E381" s="25">
        <f t="shared" si="26"/>
        <v>12.907945631999997</v>
      </c>
      <c r="F381" s="9">
        <f t="shared" si="27"/>
        <v>2.5578430622192707</v>
      </c>
      <c r="G381" s="14">
        <f t="shared" si="28"/>
        <v>7.747166191348894E-20</v>
      </c>
      <c r="H381" s="7">
        <f>$L$129*B381+$M$129</f>
        <v>2.6198307802567018</v>
      </c>
      <c r="I381" s="7">
        <f t="shared" si="29"/>
        <v>-6.1987718037431083E-2</v>
      </c>
      <c r="J381">
        <f>$N$304*B381+$O$304</f>
        <v>2.571088452144318</v>
      </c>
      <c r="K381" s="7">
        <f t="shared" si="30"/>
        <v>-1.3245389925047313E-2</v>
      </c>
    </row>
    <row r="382" spans="1:11" x14ac:dyDescent="0.3">
      <c r="A382" s="5">
        <v>63.333332061999997</v>
      </c>
      <c r="B382" s="6">
        <f t="shared" si="25"/>
        <v>3799.99992372</v>
      </c>
      <c r="C382" s="28">
        <v>36.845062255999999</v>
      </c>
      <c r="D382" s="5">
        <v>24.082967757999999</v>
      </c>
      <c r="E382" s="25">
        <f t="shared" si="26"/>
        <v>12.762094498</v>
      </c>
      <c r="F382" s="9">
        <f t="shared" si="27"/>
        <v>2.5464794100575121</v>
      </c>
      <c r="G382" s="14">
        <f t="shared" si="28"/>
        <v>7.835704399122841E-20</v>
      </c>
      <c r="H382" s="7">
        <f>$L$129*B382+$M$129</f>
        <v>2.6139349996298242</v>
      </c>
      <c r="I382" s="7">
        <f t="shared" si="29"/>
        <v>-6.7455589572312125E-2</v>
      </c>
      <c r="J382">
        <f>$N$304*B382+$O$304</f>
        <v>2.5659229590913659</v>
      </c>
      <c r="K382" s="7">
        <f t="shared" si="30"/>
        <v>-1.9443549033853813E-2</v>
      </c>
    </row>
    <row r="383" spans="1:11" x14ac:dyDescent="0.3">
      <c r="A383" s="5">
        <v>63.5</v>
      </c>
      <c r="B383" s="6">
        <f t="shared" si="25"/>
        <v>3810</v>
      </c>
      <c r="C383" s="28">
        <v>36.772136688000003</v>
      </c>
      <c r="D383" s="5">
        <v>24.155895232999999</v>
      </c>
      <c r="E383" s="25">
        <f t="shared" si="26"/>
        <v>12.616241455000004</v>
      </c>
      <c r="F383" s="9">
        <f t="shared" si="27"/>
        <v>2.5349849882696036</v>
      </c>
      <c r="G383" s="14">
        <f t="shared" si="28"/>
        <v>7.9262909129222886E-20</v>
      </c>
      <c r="H383" s="7">
        <f>$L$129*B383+$M$129</f>
        <v>2.6080392190029462</v>
      </c>
      <c r="I383" s="7">
        <f t="shared" si="29"/>
        <v>-7.3054230733342607E-2</v>
      </c>
      <c r="J383">
        <f>$N$304*B383+$O$304</f>
        <v>2.5607574660384143</v>
      </c>
      <c r="K383" s="7">
        <f t="shared" si="30"/>
        <v>-2.5772477768810642E-2</v>
      </c>
    </row>
    <row r="384" spans="1:11" x14ac:dyDescent="0.3">
      <c r="A384" s="5">
        <v>63.666664124</v>
      </c>
      <c r="B384" s="6">
        <f t="shared" si="25"/>
        <v>3819.9998474399999</v>
      </c>
      <c r="C384" s="28">
        <v>36.772136688000003</v>
      </c>
      <c r="D384" s="5">
        <v>24.374673843</v>
      </c>
      <c r="E384" s="25">
        <f t="shared" si="26"/>
        <v>12.397462845000003</v>
      </c>
      <c r="F384" s="9">
        <f t="shared" si="27"/>
        <v>2.5174918424014647</v>
      </c>
      <c r="G384" s="14">
        <f t="shared" si="28"/>
        <v>8.0661665415138394E-20</v>
      </c>
      <c r="H384" s="7">
        <f>$L$129*B384+$M$129</f>
        <v>2.6021435732940832</v>
      </c>
      <c r="I384" s="7">
        <f t="shared" si="29"/>
        <v>-8.465173089261846E-2</v>
      </c>
      <c r="J384">
        <f>$N$304*B384+$O$304</f>
        <v>2.5555920911917038</v>
      </c>
      <c r="K384" s="7">
        <f t="shared" si="30"/>
        <v>-3.81002487902391E-2</v>
      </c>
    </row>
    <row r="385" spans="1:11" x14ac:dyDescent="0.3">
      <c r="A385" s="5">
        <v>63.833332061999997</v>
      </c>
      <c r="B385" s="6">
        <f t="shared" si="25"/>
        <v>3829.99992372</v>
      </c>
      <c r="C385" s="28">
        <v>36.626281738000003</v>
      </c>
      <c r="D385" s="5">
        <v>24.082967757999999</v>
      </c>
      <c r="E385" s="25">
        <f t="shared" si="26"/>
        <v>12.543313980000004</v>
      </c>
      <c r="F385" s="9">
        <f t="shared" si="27"/>
        <v>2.5291877730181618</v>
      </c>
      <c r="G385" s="14">
        <f t="shared" si="28"/>
        <v>7.9723747774669014E-20</v>
      </c>
      <c r="H385" s="7">
        <f>$L$129*B385+$M$129</f>
        <v>2.5962477926672052</v>
      </c>
      <c r="I385" s="7">
        <f t="shared" si="29"/>
        <v>-6.7060019649043401E-2</v>
      </c>
      <c r="J385">
        <f>$N$304*B385+$O$304</f>
        <v>2.5504265981387522</v>
      </c>
      <c r="K385" s="7">
        <f t="shared" si="30"/>
        <v>-2.1238825120590388E-2</v>
      </c>
    </row>
    <row r="386" spans="1:11" x14ac:dyDescent="0.3">
      <c r="A386" s="5">
        <v>63.999996185000001</v>
      </c>
      <c r="B386" s="6">
        <f t="shared" si="25"/>
        <v>3839.9997711000001</v>
      </c>
      <c r="C386" s="28">
        <v>35.969947814999998</v>
      </c>
      <c r="D386" s="5">
        <v>24.228820801000001</v>
      </c>
      <c r="E386" s="25">
        <f t="shared" si="26"/>
        <v>11.741127013999996</v>
      </c>
      <c r="F386" s="9">
        <f t="shared" si="27"/>
        <v>2.4630978075778067</v>
      </c>
      <c r="G386" s="14">
        <f t="shared" si="28"/>
        <v>8.5170699440318681E-20</v>
      </c>
      <c r="H386" s="7">
        <f>$L$129*B386+$M$129</f>
        <v>2.5903521469937161</v>
      </c>
      <c r="I386" s="7">
        <f t="shared" si="29"/>
        <v>-0.12725433941590936</v>
      </c>
      <c r="J386">
        <f>$N$304*B386+$O$304</f>
        <v>2.5452612233230347</v>
      </c>
      <c r="K386" s="7">
        <f t="shared" si="30"/>
        <v>-8.2163415745228008E-2</v>
      </c>
    </row>
    <row r="387" spans="1:11" x14ac:dyDescent="0.3">
      <c r="A387" s="5">
        <v>64.166664123999993</v>
      </c>
      <c r="B387" s="6">
        <f t="shared" ref="B387:B450" si="31">A387*60</f>
        <v>3849.9998474399995</v>
      </c>
      <c r="C387" s="28">
        <v>36.626281738000003</v>
      </c>
      <c r="D387" s="5">
        <v>24.082967757999999</v>
      </c>
      <c r="E387" s="25">
        <f t="shared" ref="E387:E450" si="32">C387-D387</f>
        <v>12.543313980000004</v>
      </c>
      <c r="F387" s="9">
        <f t="shared" ref="F387:F450" si="33">LN(E387)</f>
        <v>2.5291877730181618</v>
      </c>
      <c r="G387" s="14">
        <f t="shared" si="28"/>
        <v>7.9723747774669014E-20</v>
      </c>
      <c r="H387" s="7">
        <f>$L$129*B387+$M$129</f>
        <v>2.5844563663314641</v>
      </c>
      <c r="I387" s="7">
        <f t="shared" si="29"/>
        <v>-5.5268593313302361E-2</v>
      </c>
      <c r="J387">
        <f>$N$304*B387+$O$304</f>
        <v>2.5400957302390905</v>
      </c>
      <c r="K387" s="7">
        <f t="shared" si="30"/>
        <v>-1.0907957220928743E-2</v>
      </c>
    </row>
    <row r="388" spans="1:11" x14ac:dyDescent="0.3">
      <c r="A388" s="5">
        <v>64.333328246999997</v>
      </c>
      <c r="B388" s="6">
        <f t="shared" si="31"/>
        <v>3859.9996948199996</v>
      </c>
      <c r="C388" s="28">
        <v>36.480430603000002</v>
      </c>
      <c r="D388" s="5">
        <v>24.520524979000001</v>
      </c>
      <c r="E388" s="25">
        <f t="shared" si="32"/>
        <v>11.959905624000001</v>
      </c>
      <c r="F388" s="9">
        <f t="shared" si="33"/>
        <v>2.4815598575214524</v>
      </c>
      <c r="G388" s="14">
        <f t="shared" si="28"/>
        <v>8.3612699919077555E-20</v>
      </c>
      <c r="H388" s="7">
        <f>$L$129*B388+$M$129</f>
        <v>2.5785607206579755</v>
      </c>
      <c r="I388" s="7">
        <f t="shared" si="29"/>
        <v>-9.7000863136523119E-2</v>
      </c>
      <c r="J388">
        <f>$N$304*B388+$O$304</f>
        <v>2.5349303554233726</v>
      </c>
      <c r="K388" s="7">
        <f t="shared" si="30"/>
        <v>-5.3370497901920277E-2</v>
      </c>
    </row>
    <row r="389" spans="1:11" x14ac:dyDescent="0.3">
      <c r="A389" s="5">
        <v>64.499992371000005</v>
      </c>
      <c r="B389" s="6">
        <f t="shared" si="31"/>
        <v>3869.9995422600005</v>
      </c>
      <c r="C389" s="28">
        <v>36.334579468000001</v>
      </c>
      <c r="D389" s="5">
        <v>24.082967757999999</v>
      </c>
      <c r="E389" s="25">
        <f t="shared" si="32"/>
        <v>12.251611710000002</v>
      </c>
      <c r="F389" s="9">
        <f t="shared" si="33"/>
        <v>2.5056574964996696</v>
      </c>
      <c r="G389" s="14">
        <f t="shared" si="28"/>
        <v>8.16219142158889E-20</v>
      </c>
      <c r="H389" s="7">
        <f>$L$129*B389+$M$129</f>
        <v>2.572665074949112</v>
      </c>
      <c r="I389" s="7">
        <f t="shared" si="29"/>
        <v>-6.7007578449442384E-2</v>
      </c>
      <c r="J389">
        <f>$N$304*B389+$O$304</f>
        <v>2.5297649805766618</v>
      </c>
      <c r="K389" s="7">
        <f t="shared" si="30"/>
        <v>-2.4107484076992147E-2</v>
      </c>
    </row>
    <row r="390" spans="1:11" x14ac:dyDescent="0.3">
      <c r="A390" s="5">
        <v>64.666664123999993</v>
      </c>
      <c r="B390" s="6">
        <f t="shared" si="31"/>
        <v>3879.9998474399995</v>
      </c>
      <c r="C390" s="28">
        <v>36.407505035</v>
      </c>
      <c r="D390" s="5">
        <v>24.082967757999999</v>
      </c>
      <c r="E390" s="25">
        <f t="shared" si="32"/>
        <v>12.324537277000001</v>
      </c>
      <c r="F390" s="9">
        <f t="shared" si="33"/>
        <v>2.5115921757757049</v>
      </c>
      <c r="G390" s="14">
        <f t="shared" si="28"/>
        <v>8.1138948872846994E-20</v>
      </c>
      <c r="H390" s="7">
        <f>$L$129*B390+$M$129</f>
        <v>2.5667691593688455</v>
      </c>
      <c r="I390" s="7">
        <f t="shared" si="29"/>
        <v>-5.5176983593140605E-2</v>
      </c>
      <c r="J390">
        <f>$N$304*B390+$O$304</f>
        <v>2.5245993692864763</v>
      </c>
      <c r="K390" s="7">
        <f t="shared" si="30"/>
        <v>-1.3007193510771398E-2</v>
      </c>
    </row>
    <row r="391" spans="1:11" x14ac:dyDescent="0.3">
      <c r="A391" s="5">
        <v>64.833328246999997</v>
      </c>
      <c r="B391" s="6">
        <f t="shared" si="31"/>
        <v>3889.9996948199996</v>
      </c>
      <c r="C391" s="28">
        <v>36.261650084999999</v>
      </c>
      <c r="D391" s="5">
        <v>24.010042191</v>
      </c>
      <c r="E391" s="25">
        <f t="shared" si="32"/>
        <v>12.251607893999999</v>
      </c>
      <c r="F391" s="9">
        <f t="shared" si="33"/>
        <v>2.5056571850303966</v>
      </c>
      <c r="G391" s="14">
        <f t="shared" si="28"/>
        <v>8.1621939638611174E-20</v>
      </c>
      <c r="H391" s="7">
        <f>$L$129*B391+$M$129</f>
        <v>2.5608735136953564</v>
      </c>
      <c r="I391" s="7">
        <f t="shared" si="29"/>
        <v>-5.5216328664959846E-2</v>
      </c>
      <c r="J391">
        <f>$N$304*B391+$O$304</f>
        <v>2.5194339944707584</v>
      </c>
      <c r="K391" s="7">
        <f t="shared" si="30"/>
        <v>-1.3776809440361859E-2</v>
      </c>
    </row>
    <row r="392" spans="1:11" x14ac:dyDescent="0.3">
      <c r="A392" s="5">
        <v>64.999992371000005</v>
      </c>
      <c r="B392" s="6">
        <f t="shared" si="31"/>
        <v>3899.9995422600005</v>
      </c>
      <c r="C392" s="28">
        <v>36.334579468000001</v>
      </c>
      <c r="D392" s="5">
        <v>24.155895232999999</v>
      </c>
      <c r="E392" s="25">
        <f t="shared" si="32"/>
        <v>12.178684235000002</v>
      </c>
      <c r="F392" s="9">
        <f t="shared" si="33"/>
        <v>2.4996872297633619</v>
      </c>
      <c r="G392" s="14">
        <f t="shared" si="28"/>
        <v>8.2110676383753024E-20</v>
      </c>
      <c r="H392" s="7">
        <f>$L$129*B392+$M$129</f>
        <v>2.554977867986493</v>
      </c>
      <c r="I392" s="7">
        <f t="shared" si="29"/>
        <v>-5.5290638223131072E-2</v>
      </c>
      <c r="J392">
        <f>$N$304*B392+$O$304</f>
        <v>2.5142686196240476</v>
      </c>
      <c r="K392" s="7">
        <f t="shared" si="30"/>
        <v>-1.458138986068569E-2</v>
      </c>
    </row>
    <row r="393" spans="1:11" x14ac:dyDescent="0.3">
      <c r="A393" s="5">
        <v>65.166664123999993</v>
      </c>
      <c r="B393" s="6">
        <f t="shared" si="31"/>
        <v>3909.9998474399995</v>
      </c>
      <c r="C393" s="28">
        <v>36.188724518000001</v>
      </c>
      <c r="D393" s="5">
        <v>24.082967757999999</v>
      </c>
      <c r="E393" s="25">
        <f t="shared" si="32"/>
        <v>12.105756760000002</v>
      </c>
      <c r="F393" s="9">
        <f t="shared" si="33"/>
        <v>2.4936811047515306</v>
      </c>
      <c r="G393" s="14">
        <f t="shared" si="28"/>
        <v>8.2605327351711944E-20</v>
      </c>
      <c r="H393" s="7">
        <f>$L$129*B393+$M$129</f>
        <v>2.5490819524062265</v>
      </c>
      <c r="I393" s="7">
        <f t="shared" si="29"/>
        <v>-5.5400847654695884E-2</v>
      </c>
      <c r="J393">
        <f>$N$304*B393+$O$304</f>
        <v>2.5091030083338626</v>
      </c>
      <c r="K393" s="7">
        <f t="shared" si="30"/>
        <v>-1.5421903582331975E-2</v>
      </c>
    </row>
    <row r="394" spans="1:11" x14ac:dyDescent="0.3">
      <c r="A394" s="5">
        <v>65.333328246999997</v>
      </c>
      <c r="B394" s="6">
        <f t="shared" si="31"/>
        <v>3919.9996948199996</v>
      </c>
      <c r="C394" s="28">
        <v>36.188724518000001</v>
      </c>
      <c r="D394" s="5">
        <v>24.155895232999999</v>
      </c>
      <c r="E394" s="25">
        <f t="shared" si="32"/>
        <v>12.032829285000002</v>
      </c>
      <c r="F394" s="9">
        <f t="shared" si="33"/>
        <v>2.4876386881202825</v>
      </c>
      <c r="G394" s="14">
        <f t="shared" si="28"/>
        <v>8.3105974190674299E-20</v>
      </c>
      <c r="H394" s="7">
        <f>$L$129*B394+$M$129</f>
        <v>2.5431863067327374</v>
      </c>
      <c r="I394" s="7">
        <f t="shared" si="29"/>
        <v>-5.554761861245483E-2</v>
      </c>
      <c r="J394">
        <f>$N$304*B394+$O$304</f>
        <v>2.5039376335181447</v>
      </c>
      <c r="K394" s="7">
        <f t="shared" si="30"/>
        <v>-1.6298945397862141E-2</v>
      </c>
    </row>
    <row r="395" spans="1:11" x14ac:dyDescent="0.3">
      <c r="A395" s="5">
        <v>65.499992371000005</v>
      </c>
      <c r="B395" s="6">
        <f t="shared" si="31"/>
        <v>3929.9995422600005</v>
      </c>
      <c r="C395" s="28">
        <v>36.115798949999999</v>
      </c>
      <c r="D395" s="5">
        <v>24.082967757999999</v>
      </c>
      <c r="E395" s="25">
        <f t="shared" si="32"/>
        <v>12.032831192</v>
      </c>
      <c r="F395" s="9">
        <f t="shared" si="33"/>
        <v>2.4876388466033625</v>
      </c>
      <c r="G395" s="14">
        <f t="shared" si="28"/>
        <v>8.3105961019784592E-20</v>
      </c>
      <c r="H395" s="7">
        <f>$L$129*B395+$M$129</f>
        <v>2.5372906610238739</v>
      </c>
      <c r="I395" s="7">
        <f t="shared" si="29"/>
        <v>-4.9651814420511364E-2</v>
      </c>
      <c r="J395">
        <f>$N$304*B395+$O$304</f>
        <v>2.4987722586714338</v>
      </c>
      <c r="K395" s="7">
        <f t="shared" si="30"/>
        <v>-1.113341206807128E-2</v>
      </c>
    </row>
    <row r="396" spans="1:11" x14ac:dyDescent="0.3">
      <c r="A396" s="5">
        <v>65.666664123999993</v>
      </c>
      <c r="B396" s="6">
        <f t="shared" si="31"/>
        <v>3939.9998474399995</v>
      </c>
      <c r="C396" s="28">
        <v>35.897022247000002</v>
      </c>
      <c r="D396" s="5">
        <v>24.082967757999999</v>
      </c>
      <c r="E396" s="25">
        <f t="shared" si="32"/>
        <v>11.814054489000004</v>
      </c>
      <c r="F396" s="9">
        <f t="shared" si="33"/>
        <v>2.4692898811141228</v>
      </c>
      <c r="G396" s="14">
        <f t="shared" si="28"/>
        <v>8.4644945639204072E-20</v>
      </c>
      <c r="H396" s="7">
        <f>$L$129*B396+$M$129</f>
        <v>2.5313947454436074</v>
      </c>
      <c r="I396" s="7">
        <f t="shared" si="29"/>
        <v>-6.2104864329484588E-2</v>
      </c>
      <c r="J396">
        <f>$N$304*B396+$O$304</f>
        <v>2.4936066473812484</v>
      </c>
      <c r="K396" s="7">
        <f t="shared" si="30"/>
        <v>-2.4316766267125534E-2</v>
      </c>
    </row>
    <row r="397" spans="1:11" x14ac:dyDescent="0.3">
      <c r="A397" s="5">
        <v>65.833328246999997</v>
      </c>
      <c r="B397" s="6">
        <f t="shared" si="31"/>
        <v>3949.9996948199996</v>
      </c>
      <c r="C397" s="28">
        <v>35.824092864999997</v>
      </c>
      <c r="D397" s="5">
        <v>24.228820801000001</v>
      </c>
      <c r="E397" s="25">
        <f t="shared" si="32"/>
        <v>11.595272063999996</v>
      </c>
      <c r="F397" s="9">
        <f t="shared" si="33"/>
        <v>2.4505974343390777</v>
      </c>
      <c r="G397" s="14">
        <f t="shared" si="28"/>
        <v>8.6242047144776713E-20</v>
      </c>
      <c r="H397" s="7">
        <f>$L$129*B397+$M$129</f>
        <v>2.5254990997701188</v>
      </c>
      <c r="I397" s="7">
        <f t="shared" si="29"/>
        <v>-7.4901665431041042E-2</v>
      </c>
      <c r="J397">
        <f>$N$304*B397+$O$304</f>
        <v>2.4884412725655309</v>
      </c>
      <c r="K397" s="7">
        <f t="shared" si="30"/>
        <v>-3.7843838226453208E-2</v>
      </c>
    </row>
    <row r="398" spans="1:11" x14ac:dyDescent="0.3">
      <c r="A398" s="5">
        <v>65.999992371000005</v>
      </c>
      <c r="B398" s="6">
        <f t="shared" si="31"/>
        <v>3959.9995422600005</v>
      </c>
      <c r="C398" s="28">
        <v>35.897022247000002</v>
      </c>
      <c r="D398" s="5">
        <v>24.739305496</v>
      </c>
      <c r="E398" s="25">
        <f t="shared" si="32"/>
        <v>11.157716751000002</v>
      </c>
      <c r="F398" s="9">
        <f t="shared" si="33"/>
        <v>2.4121313438170238</v>
      </c>
      <c r="G398" s="14">
        <f t="shared" si="28"/>
        <v>8.9624071153300767E-20</v>
      </c>
      <c r="H398" s="7">
        <f>$L$129*B398+$M$129</f>
        <v>2.5196034540612549</v>
      </c>
      <c r="I398" s="7">
        <f t="shared" si="29"/>
        <v>-0.10747211024423109</v>
      </c>
      <c r="J398">
        <f>$N$304*B398+$O$304</f>
        <v>2.4832758977188201</v>
      </c>
      <c r="K398" s="7">
        <f t="shared" si="30"/>
        <v>-7.1144553901796304E-2</v>
      </c>
    </row>
    <row r="399" spans="1:11" x14ac:dyDescent="0.3">
      <c r="A399" s="5">
        <v>66.166664123999993</v>
      </c>
      <c r="B399" s="6">
        <f t="shared" si="31"/>
        <v>3969.9998474399995</v>
      </c>
      <c r="C399" s="28">
        <v>35.751167297000002</v>
      </c>
      <c r="D399" s="5">
        <v>24.082967757999999</v>
      </c>
      <c r="E399" s="25">
        <f t="shared" si="32"/>
        <v>11.668199539000003</v>
      </c>
      <c r="F399" s="9">
        <f t="shared" si="33"/>
        <v>2.4568671532476611</v>
      </c>
      <c r="G399" s="14">
        <f t="shared" si="28"/>
        <v>8.5703025274600575E-20</v>
      </c>
      <c r="H399" s="7">
        <f>$L$129*B399+$M$129</f>
        <v>2.5137075384809884</v>
      </c>
      <c r="I399" s="7">
        <f t="shared" si="29"/>
        <v>-5.684038523332724E-2</v>
      </c>
      <c r="J399">
        <f>$N$304*B399+$O$304</f>
        <v>2.4781102864286346</v>
      </c>
      <c r="K399" s="7">
        <f t="shared" si="30"/>
        <v>-2.1243133180973484E-2</v>
      </c>
    </row>
    <row r="400" spans="1:11" x14ac:dyDescent="0.3">
      <c r="A400" s="5">
        <v>66.333328246999997</v>
      </c>
      <c r="B400" s="6">
        <f t="shared" si="31"/>
        <v>3979.9996948199996</v>
      </c>
      <c r="C400" s="28">
        <v>36.261650084999999</v>
      </c>
      <c r="D400" s="5">
        <v>24.155895232999999</v>
      </c>
      <c r="E400" s="25">
        <f t="shared" si="32"/>
        <v>12.105754852</v>
      </c>
      <c r="F400" s="9">
        <f t="shared" si="33"/>
        <v>2.4936809471405534</v>
      </c>
      <c r="G400" s="14">
        <f t="shared" si="28"/>
        <v>8.2605340371219333E-20</v>
      </c>
      <c r="H400" s="7">
        <f>$L$129*B400+$M$129</f>
        <v>2.5078118928074997</v>
      </c>
      <c r="I400" s="7">
        <f t="shared" si="29"/>
        <v>-1.4130945666946282E-2</v>
      </c>
      <c r="J400">
        <f>$N$304*B400+$O$304</f>
        <v>2.4729449116129167</v>
      </c>
      <c r="K400" s="7">
        <f t="shared" si="30"/>
        <v>2.0736035527636698E-2</v>
      </c>
    </row>
    <row r="401" spans="1:11" x14ac:dyDescent="0.3">
      <c r="A401" s="5">
        <v>66.499992371000005</v>
      </c>
      <c r="B401" s="6">
        <f t="shared" si="31"/>
        <v>3989.9995422600005</v>
      </c>
      <c r="C401" s="28">
        <v>35.605316162000001</v>
      </c>
      <c r="D401" s="5">
        <v>24.082967757999999</v>
      </c>
      <c r="E401" s="25">
        <f t="shared" si="32"/>
        <v>11.522348404000002</v>
      </c>
      <c r="F401" s="9">
        <f t="shared" si="33"/>
        <v>2.4442884890061261</v>
      </c>
      <c r="G401" s="14">
        <f t="shared" si="28"/>
        <v>8.6787863457838891E-20</v>
      </c>
      <c r="H401" s="7">
        <f>$L$129*B401+$M$129</f>
        <v>2.5019162470986358</v>
      </c>
      <c r="I401" s="7">
        <f t="shared" si="29"/>
        <v>-5.7627758092509751E-2</v>
      </c>
      <c r="J401">
        <f>$N$304*B401+$O$304</f>
        <v>2.4677795367662059</v>
      </c>
      <c r="K401" s="7">
        <f t="shared" si="30"/>
        <v>-2.349104776007982E-2</v>
      </c>
    </row>
    <row r="402" spans="1:11" x14ac:dyDescent="0.3">
      <c r="A402" s="5">
        <v>66.666664123999993</v>
      </c>
      <c r="B402" s="6">
        <f t="shared" si="31"/>
        <v>3999.9998474399995</v>
      </c>
      <c r="C402" s="28">
        <v>35.459461212000001</v>
      </c>
      <c r="D402" s="5">
        <v>24.082967757999999</v>
      </c>
      <c r="E402" s="25">
        <f t="shared" si="32"/>
        <v>11.376493454000002</v>
      </c>
      <c r="F402" s="9">
        <f t="shared" si="33"/>
        <v>2.4315492488782282</v>
      </c>
      <c r="G402" s="14">
        <f t="shared" si="28"/>
        <v>8.7900547215486482E-20</v>
      </c>
      <c r="H402" s="7">
        <f>$L$129*B402+$M$129</f>
        <v>2.4960203315183698</v>
      </c>
      <c r="I402" s="7">
        <f t="shared" si="29"/>
        <v>-6.4471082640141564E-2</v>
      </c>
      <c r="J402">
        <f>$N$304*B402+$O$304</f>
        <v>2.4626139254760209</v>
      </c>
      <c r="K402" s="7">
        <f t="shared" si="30"/>
        <v>-3.1064676597792662E-2</v>
      </c>
    </row>
    <row r="403" spans="1:11" x14ac:dyDescent="0.3">
      <c r="A403" s="5">
        <v>66.833328246999997</v>
      </c>
      <c r="B403" s="6">
        <f t="shared" si="31"/>
        <v>4009.9996948199996</v>
      </c>
      <c r="C403" s="28">
        <v>35.459461212000001</v>
      </c>
      <c r="D403" s="5">
        <v>24.155895232999999</v>
      </c>
      <c r="E403" s="25">
        <f t="shared" si="32"/>
        <v>11.303565979000002</v>
      </c>
      <c r="F403" s="9">
        <f t="shared" si="33"/>
        <v>2.4251182492983263</v>
      </c>
      <c r="G403" s="14">
        <f t="shared" si="28"/>
        <v>8.8467657185159152E-20</v>
      </c>
      <c r="H403" s="7">
        <f>$L$129*B403+$M$129</f>
        <v>2.4901246858448807</v>
      </c>
      <c r="I403" s="7">
        <f t="shared" si="29"/>
        <v>-6.5006436546554358E-2</v>
      </c>
      <c r="J403">
        <f>$N$304*B403+$O$304</f>
        <v>2.457448550660303</v>
      </c>
      <c r="K403" s="7">
        <f t="shared" si="30"/>
        <v>-3.2330301361976677E-2</v>
      </c>
    </row>
    <row r="404" spans="1:11" x14ac:dyDescent="0.3">
      <c r="A404" s="5">
        <v>66.999992371000005</v>
      </c>
      <c r="B404" s="6">
        <f t="shared" si="31"/>
        <v>4019.9995422600005</v>
      </c>
      <c r="C404" s="28">
        <v>35.386535645000002</v>
      </c>
      <c r="D404" s="5">
        <v>24.155895232999999</v>
      </c>
      <c r="E404" s="25">
        <f t="shared" si="32"/>
        <v>11.230640412000003</v>
      </c>
      <c r="F404" s="9">
        <f t="shared" si="33"/>
        <v>2.4186457940166335</v>
      </c>
      <c r="G404" s="14">
        <f t="shared" si="28"/>
        <v>8.9042117218132497E-20</v>
      </c>
      <c r="H404" s="7">
        <f>$L$129*B404+$M$129</f>
        <v>2.4842290401360172</v>
      </c>
      <c r="I404" s="7">
        <f t="shared" si="29"/>
        <v>-6.5583246119383709E-2</v>
      </c>
      <c r="J404">
        <f>$N$304*B404+$O$304</f>
        <v>2.4522831758135921</v>
      </c>
      <c r="K404" s="7">
        <f t="shared" si="30"/>
        <v>-3.3637381796958632E-2</v>
      </c>
    </row>
    <row r="405" spans="1:11" x14ac:dyDescent="0.3">
      <c r="A405" s="5">
        <v>67.166664123999993</v>
      </c>
      <c r="B405" s="6">
        <f t="shared" si="31"/>
        <v>4029.9998474399995</v>
      </c>
      <c r="C405" s="28">
        <v>35.313610077</v>
      </c>
      <c r="D405" s="5">
        <v>24.082967757999999</v>
      </c>
      <c r="E405" s="25">
        <f t="shared" si="32"/>
        <v>11.230642319000001</v>
      </c>
      <c r="F405" s="9">
        <f t="shared" si="33"/>
        <v>2.4186459638199365</v>
      </c>
      <c r="G405" s="14">
        <f t="shared" si="28"/>
        <v>8.9042102098488168E-20</v>
      </c>
      <c r="H405" s="7">
        <f>$L$129*B405+$M$129</f>
        <v>2.4783331245557507</v>
      </c>
      <c r="I405" s="7">
        <f t="shared" si="29"/>
        <v>-5.968716073581426E-2</v>
      </c>
      <c r="J405">
        <f>$N$304*B405+$O$304</f>
        <v>2.4471175645234067</v>
      </c>
      <c r="K405" s="7">
        <f t="shared" si="30"/>
        <v>-2.8471600703470212E-2</v>
      </c>
    </row>
    <row r="406" spans="1:11" x14ac:dyDescent="0.3">
      <c r="A406" s="5">
        <v>67.333328246999997</v>
      </c>
      <c r="B406" s="6">
        <f t="shared" si="31"/>
        <v>4039.9996948199996</v>
      </c>
      <c r="C406" s="28">
        <v>35.386535645000002</v>
      </c>
      <c r="D406" s="5">
        <v>24.374673843</v>
      </c>
      <c r="E406" s="25">
        <f t="shared" si="32"/>
        <v>11.011861802000002</v>
      </c>
      <c r="F406" s="9">
        <f t="shared" si="33"/>
        <v>2.3989730374377181</v>
      </c>
      <c r="G406" s="14">
        <f t="shared" si="28"/>
        <v>9.0811165085487863E-20</v>
      </c>
      <c r="H406" s="7">
        <f>$L$129*B406+$M$129</f>
        <v>2.4724374788822616</v>
      </c>
      <c r="I406" s="7">
        <f t="shared" si="29"/>
        <v>-7.346444144454356E-2</v>
      </c>
      <c r="J406">
        <f>$N$304*B406+$O$304</f>
        <v>2.4419521897076892</v>
      </c>
      <c r="K406" s="7">
        <f t="shared" si="30"/>
        <v>-4.2979152269971177E-2</v>
      </c>
    </row>
    <row r="407" spans="1:11" x14ac:dyDescent="0.3">
      <c r="A407" s="5">
        <v>67.499992371000005</v>
      </c>
      <c r="B407" s="6">
        <f t="shared" si="31"/>
        <v>4049.9995422600005</v>
      </c>
      <c r="C407" s="28">
        <v>35.313610077</v>
      </c>
      <c r="D407" s="5">
        <v>23.718338013</v>
      </c>
      <c r="E407" s="25">
        <f t="shared" si="32"/>
        <v>11.595272064</v>
      </c>
      <c r="F407" s="9">
        <f t="shared" si="33"/>
        <v>2.4505974343390782</v>
      </c>
      <c r="G407" s="14">
        <f t="shared" si="28"/>
        <v>8.6242047144776688E-20</v>
      </c>
      <c r="H407" s="7">
        <f>$L$129*B407+$M$129</f>
        <v>2.4665418331733981</v>
      </c>
      <c r="I407" s="7">
        <f t="shared" si="29"/>
        <v>-1.5944398834319973E-2</v>
      </c>
      <c r="J407">
        <f>$N$304*B407+$O$304</f>
        <v>2.4367868148609784</v>
      </c>
      <c r="K407" s="7">
        <f t="shared" si="30"/>
        <v>1.3810619478099806E-2</v>
      </c>
    </row>
    <row r="408" spans="1:11" x14ac:dyDescent="0.3">
      <c r="A408" s="5">
        <v>67.666664123999993</v>
      </c>
      <c r="B408" s="6">
        <f t="shared" si="31"/>
        <v>4059.9998474399995</v>
      </c>
      <c r="C408" s="28">
        <v>35.240684508999998</v>
      </c>
      <c r="D408" s="5">
        <v>24.082967757999999</v>
      </c>
      <c r="E408" s="25">
        <f t="shared" si="32"/>
        <v>11.157716750999999</v>
      </c>
      <c r="F408" s="9">
        <f t="shared" si="33"/>
        <v>2.4121313438170238</v>
      </c>
      <c r="G408" s="14">
        <f t="shared" si="28"/>
        <v>8.9624071153300791E-20</v>
      </c>
      <c r="H408" s="7">
        <f>$L$129*B408+$M$129</f>
        <v>2.4606459175931317</v>
      </c>
      <c r="I408" s="7">
        <f t="shared" si="29"/>
        <v>-4.8514573776107905E-2</v>
      </c>
      <c r="J408">
        <f>$N$304*B408+$O$304</f>
        <v>2.4316212035707929</v>
      </c>
      <c r="K408" s="7">
        <f t="shared" si="30"/>
        <v>-1.9489859753769156E-2</v>
      </c>
    </row>
    <row r="409" spans="1:11" x14ac:dyDescent="0.3">
      <c r="A409" s="5">
        <v>67.833328246999997</v>
      </c>
      <c r="B409" s="6">
        <f t="shared" si="31"/>
        <v>4069.9996948199996</v>
      </c>
      <c r="C409" s="28">
        <v>35.313610077</v>
      </c>
      <c r="D409" s="5">
        <v>24.082967757999999</v>
      </c>
      <c r="E409" s="25">
        <f t="shared" si="32"/>
        <v>11.230642319000001</v>
      </c>
      <c r="F409" s="9">
        <f t="shared" si="33"/>
        <v>2.4186459638199365</v>
      </c>
      <c r="G409" s="14">
        <f t="shared" si="28"/>
        <v>8.9042102098488168E-20</v>
      </c>
      <c r="H409" s="7">
        <f>$L$129*B409+$M$129</f>
        <v>2.454750271919643</v>
      </c>
      <c r="I409" s="7">
        <f t="shared" si="29"/>
        <v>-3.610430809970655E-2</v>
      </c>
      <c r="J409">
        <f>$N$304*B409+$O$304</f>
        <v>2.426455828755075</v>
      </c>
      <c r="K409" s="7">
        <f t="shared" si="30"/>
        <v>-7.8098649351385774E-3</v>
      </c>
    </row>
    <row r="410" spans="1:11" x14ac:dyDescent="0.3">
      <c r="A410" s="5">
        <v>67.999992371000005</v>
      </c>
      <c r="B410" s="6">
        <f t="shared" si="31"/>
        <v>4079.9995422600005</v>
      </c>
      <c r="C410" s="28">
        <v>35.167758941999999</v>
      </c>
      <c r="D410" s="5">
        <v>24.082967757999999</v>
      </c>
      <c r="E410" s="25">
        <f t="shared" si="32"/>
        <v>11.084791184</v>
      </c>
      <c r="F410" s="9">
        <f t="shared" si="33"/>
        <v>2.4055740051822276</v>
      </c>
      <c r="G410" s="14">
        <f t="shared" si="28"/>
        <v>9.0213697615108816E-20</v>
      </c>
      <c r="H410" s="7">
        <f>$L$129*B410+$M$129</f>
        <v>2.4488546262107791</v>
      </c>
      <c r="I410" s="7">
        <f t="shared" si="29"/>
        <v>-4.3280621028551458E-2</v>
      </c>
      <c r="J410">
        <f>$N$304*B410+$O$304</f>
        <v>2.4212904539083642</v>
      </c>
      <c r="K410" s="7">
        <f t="shared" si="30"/>
        <v>-1.5716448726136534E-2</v>
      </c>
    </row>
    <row r="411" spans="1:11" x14ac:dyDescent="0.3">
      <c r="A411" s="5">
        <v>68.166664123999993</v>
      </c>
      <c r="B411" s="6">
        <f t="shared" si="31"/>
        <v>4089.9998474399995</v>
      </c>
      <c r="C411" s="28">
        <v>35.021903991999999</v>
      </c>
      <c r="D411" s="5">
        <v>24.010042191</v>
      </c>
      <c r="E411" s="25">
        <f t="shared" si="32"/>
        <v>11.011861800999998</v>
      </c>
      <c r="F411" s="9">
        <f t="shared" si="33"/>
        <v>2.3989730373469067</v>
      </c>
      <c r="G411" s="14">
        <f t="shared" si="28"/>
        <v>9.0811165093734562E-20</v>
      </c>
      <c r="H411" s="7">
        <f>$L$129*B411+$M$129</f>
        <v>2.4429587106305126</v>
      </c>
      <c r="I411" s="7">
        <f t="shared" si="29"/>
        <v>-4.3985673283605919E-2</v>
      </c>
      <c r="J411">
        <f>$N$304*B411+$O$304</f>
        <v>2.4161248426181787</v>
      </c>
      <c r="K411" s="7">
        <f t="shared" si="30"/>
        <v>-1.7151805271272025E-2</v>
      </c>
    </row>
    <row r="412" spans="1:11" x14ac:dyDescent="0.3">
      <c r="A412" s="5">
        <v>68.333328246999997</v>
      </c>
      <c r="B412" s="6">
        <f t="shared" si="31"/>
        <v>4099.9996948199996</v>
      </c>
      <c r="C412" s="28">
        <v>35.386535645000002</v>
      </c>
      <c r="D412" s="5">
        <v>24.082967757999999</v>
      </c>
      <c r="E412" s="25">
        <f t="shared" si="32"/>
        <v>11.303567887000003</v>
      </c>
      <c r="F412" s="9">
        <f t="shared" si="33"/>
        <v>2.4251184180946024</v>
      </c>
      <c r="G412" s="14">
        <f t="shared" si="28"/>
        <v>8.8467642252149352E-20</v>
      </c>
      <c r="H412" s="7">
        <f>$L$129*B412+$M$129</f>
        <v>2.437063064957024</v>
      </c>
      <c r="I412" s="7">
        <f t="shared" si="29"/>
        <v>-1.1944646862421582E-2</v>
      </c>
      <c r="J412">
        <f>$N$304*B412+$O$304</f>
        <v>2.4109594678024613</v>
      </c>
      <c r="K412" s="7">
        <f t="shared" si="30"/>
        <v>1.4158950292141093E-2</v>
      </c>
    </row>
    <row r="413" spans="1:11" x14ac:dyDescent="0.3">
      <c r="A413" s="5">
        <v>68.499992371000005</v>
      </c>
      <c r="B413" s="6">
        <f t="shared" si="31"/>
        <v>4109.9995422600005</v>
      </c>
      <c r="C413" s="28">
        <v>34.948978424000003</v>
      </c>
      <c r="D413" s="5">
        <v>24.155895232999999</v>
      </c>
      <c r="E413" s="25">
        <f t="shared" si="32"/>
        <v>10.793083191000004</v>
      </c>
      <c r="F413" s="9">
        <f t="shared" si="33"/>
        <v>2.3789054836797137</v>
      </c>
      <c r="G413" s="14">
        <f t="shared" si="28"/>
        <v>9.2651931084332515E-20</v>
      </c>
      <c r="H413" s="7">
        <f>$L$129*B413+$M$129</f>
        <v>2.43116741924816</v>
      </c>
      <c r="I413" s="7">
        <f t="shared" si="29"/>
        <v>-5.2261935568446383E-2</v>
      </c>
      <c r="J413">
        <f>$N$304*B413+$O$304</f>
        <v>2.4057940929557504</v>
      </c>
      <c r="K413" s="7">
        <f t="shared" si="30"/>
        <v>-2.6888609276036757E-2</v>
      </c>
    </row>
    <row r="414" spans="1:11" x14ac:dyDescent="0.3">
      <c r="A414" s="5">
        <v>68.666664123999993</v>
      </c>
      <c r="B414" s="6">
        <f t="shared" si="31"/>
        <v>4119.9998474399999</v>
      </c>
      <c r="C414" s="28">
        <v>34.876052856000001</v>
      </c>
      <c r="D414" s="5">
        <v>24.010042191</v>
      </c>
      <c r="E414" s="25">
        <f t="shared" si="32"/>
        <v>10.866010665000001</v>
      </c>
      <c r="F414" s="9">
        <f t="shared" si="33"/>
        <v>2.3856396296307825</v>
      </c>
      <c r="G414" s="14">
        <f t="shared" si="28"/>
        <v>9.203009557325885E-20</v>
      </c>
      <c r="H414" s="7">
        <f>$L$129*B414+$M$129</f>
        <v>2.4252715036678936</v>
      </c>
      <c r="I414" s="7">
        <f t="shared" si="29"/>
        <v>-3.9631874037111103E-2</v>
      </c>
      <c r="J414">
        <f>$N$304*B414+$O$304</f>
        <v>2.400628481665565</v>
      </c>
      <c r="K414" s="7">
        <f t="shared" si="30"/>
        <v>-1.4988852034782507E-2</v>
      </c>
    </row>
    <row r="415" spans="1:11" x14ac:dyDescent="0.3">
      <c r="A415" s="5">
        <v>68.833328246999997</v>
      </c>
      <c r="B415" s="6">
        <f t="shared" si="31"/>
        <v>4129.9996948199996</v>
      </c>
      <c r="C415" s="28">
        <v>34.803127289000003</v>
      </c>
      <c r="D415" s="5">
        <v>24.082967757999999</v>
      </c>
      <c r="E415" s="25">
        <f t="shared" si="32"/>
        <v>10.720159531000004</v>
      </c>
      <c r="F415" s="9">
        <f t="shared" si="33"/>
        <v>2.3721260371550605</v>
      </c>
      <c r="G415" s="14">
        <f t="shared" si="28"/>
        <v>9.3282193899097466E-20</v>
      </c>
      <c r="H415" s="7">
        <f>$L$129*B415+$M$129</f>
        <v>2.4193758579944049</v>
      </c>
      <c r="I415" s="7">
        <f t="shared" si="29"/>
        <v>-4.724982083934437E-2</v>
      </c>
      <c r="J415">
        <f>$N$304*B415+$O$304</f>
        <v>2.3954631068498471</v>
      </c>
      <c r="K415" s="7">
        <f t="shared" si="30"/>
        <v>-2.333706969478655E-2</v>
      </c>
    </row>
    <row r="416" spans="1:11" x14ac:dyDescent="0.3">
      <c r="A416" s="5">
        <v>68.999992371000005</v>
      </c>
      <c r="B416" s="6">
        <f t="shared" si="31"/>
        <v>4139.9995422600005</v>
      </c>
      <c r="C416" s="28">
        <v>34.948978424000003</v>
      </c>
      <c r="D416" s="5">
        <v>24.082967757999999</v>
      </c>
      <c r="E416" s="25">
        <f t="shared" si="32"/>
        <v>10.866010666000005</v>
      </c>
      <c r="F416" s="9">
        <f t="shared" si="33"/>
        <v>2.3856396297228128</v>
      </c>
      <c r="G416" s="14">
        <f t="shared" si="28"/>
        <v>9.2030095564789284E-20</v>
      </c>
      <c r="H416" s="7">
        <f>$L$129*B416+$M$129</f>
        <v>2.4134802122855414</v>
      </c>
      <c r="I416" s="7">
        <f t="shared" si="29"/>
        <v>-2.7840582562728589E-2</v>
      </c>
      <c r="J416">
        <f>$N$304*B416+$O$304</f>
        <v>2.3902977320031362</v>
      </c>
      <c r="K416" s="7">
        <f t="shared" si="30"/>
        <v>-4.6581022803233729E-3</v>
      </c>
    </row>
    <row r="417" spans="1:11" x14ac:dyDescent="0.3">
      <c r="A417" s="5">
        <v>69.166664123999993</v>
      </c>
      <c r="B417" s="6">
        <f t="shared" si="31"/>
        <v>4149.9998474399999</v>
      </c>
      <c r="C417" s="28">
        <v>34.730201721</v>
      </c>
      <c r="D417" s="5">
        <v>24.082967757999999</v>
      </c>
      <c r="E417" s="25">
        <f t="shared" si="32"/>
        <v>10.647233963000001</v>
      </c>
      <c r="F417" s="9">
        <f t="shared" si="33"/>
        <v>2.365300136637853</v>
      </c>
      <c r="G417" s="14">
        <f t="shared" si="28"/>
        <v>9.3921106972485147E-20</v>
      </c>
      <c r="H417" s="7">
        <f>$L$129*B417+$M$129</f>
        <v>2.4075842967052745</v>
      </c>
      <c r="I417" s="7">
        <f t="shared" si="29"/>
        <v>-4.2284160067421528E-2</v>
      </c>
      <c r="J417">
        <f>$N$304*B417+$O$304</f>
        <v>2.3851321207129508</v>
      </c>
      <c r="K417" s="7">
        <f t="shared" si="30"/>
        <v>-1.9831984075097786E-2</v>
      </c>
    </row>
    <row r="418" spans="1:11" x14ac:dyDescent="0.3">
      <c r="A418" s="5">
        <v>69.333328246999997</v>
      </c>
      <c r="B418" s="6">
        <f t="shared" si="31"/>
        <v>4159.9996948199996</v>
      </c>
      <c r="C418" s="28">
        <v>34.584346771</v>
      </c>
      <c r="D418" s="5">
        <v>24.082967757999999</v>
      </c>
      <c r="E418" s="25">
        <f t="shared" si="32"/>
        <v>10.501379013000001</v>
      </c>
      <c r="F418" s="9">
        <f t="shared" si="33"/>
        <v>2.3515065831112767</v>
      </c>
      <c r="G418" s="14">
        <f t="shared" si="28"/>
        <v>9.5225588826197712E-20</v>
      </c>
      <c r="H418" s="7">
        <f>$L$129*B418+$M$129</f>
        <v>2.4016886510317859</v>
      </c>
      <c r="I418" s="7">
        <f t="shared" si="29"/>
        <v>-5.0182067920509166E-2</v>
      </c>
      <c r="J418">
        <f>$N$304*B418+$O$304</f>
        <v>2.3799667458972333</v>
      </c>
      <c r="K418" s="7">
        <f t="shared" si="30"/>
        <v>-2.8460162785956644E-2</v>
      </c>
    </row>
    <row r="419" spans="1:11" x14ac:dyDescent="0.3">
      <c r="A419" s="5">
        <v>69.499992371000005</v>
      </c>
      <c r="B419" s="6">
        <f t="shared" si="31"/>
        <v>4169.9995422600005</v>
      </c>
      <c r="C419" s="28">
        <v>34.948978424000003</v>
      </c>
      <c r="D419" s="5">
        <v>24.228820801000001</v>
      </c>
      <c r="E419" s="25">
        <f t="shared" si="32"/>
        <v>10.720157623000002</v>
      </c>
      <c r="F419" s="9">
        <f t="shared" si="33"/>
        <v>2.3721258591726184</v>
      </c>
      <c r="G419" s="14">
        <f t="shared" si="28"/>
        <v>9.3282210501691602E-20</v>
      </c>
      <c r="H419" s="7">
        <f>$L$129*B419+$M$129</f>
        <v>2.3957930053229224</v>
      </c>
      <c r="I419" s="7">
        <f t="shared" si="29"/>
        <v>-2.3667146150303964E-2</v>
      </c>
      <c r="J419">
        <f>$N$304*B419+$O$304</f>
        <v>2.3748013710505225</v>
      </c>
      <c r="K419" s="7">
        <f t="shared" si="30"/>
        <v>-2.6755118779040465E-3</v>
      </c>
    </row>
    <row r="420" spans="1:11" x14ac:dyDescent="0.3">
      <c r="A420" s="5">
        <v>69.666664123999993</v>
      </c>
      <c r="B420" s="6">
        <f t="shared" si="31"/>
        <v>4179.9998474399999</v>
      </c>
      <c r="C420" s="28">
        <v>34.803127289000003</v>
      </c>
      <c r="D420" s="5">
        <v>23.937116623000001</v>
      </c>
      <c r="E420" s="25">
        <f t="shared" si="32"/>
        <v>10.866010666000001</v>
      </c>
      <c r="F420" s="9">
        <f t="shared" si="33"/>
        <v>2.3856396297228124</v>
      </c>
      <c r="G420" s="14">
        <f t="shared" si="28"/>
        <v>9.2030095564789309E-20</v>
      </c>
      <c r="H420" s="7">
        <f>$L$129*B420+$M$129</f>
        <v>2.3898970897426555</v>
      </c>
      <c r="I420" s="7">
        <f t="shared" si="29"/>
        <v>-4.2574600198430623E-3</v>
      </c>
      <c r="J420">
        <f>$N$304*B420+$O$304</f>
        <v>2.369635759760337</v>
      </c>
      <c r="K420" s="7">
        <f t="shared" si="30"/>
        <v>1.6003869962475381E-2</v>
      </c>
    </row>
    <row r="421" spans="1:11" x14ac:dyDescent="0.3">
      <c r="A421" s="5">
        <v>69.833328246999997</v>
      </c>
      <c r="B421" s="6">
        <f t="shared" si="31"/>
        <v>4189.9996948199996</v>
      </c>
      <c r="C421" s="28">
        <v>34.584346771</v>
      </c>
      <c r="D421" s="5">
        <v>24.082967757999999</v>
      </c>
      <c r="E421" s="25">
        <f t="shared" si="32"/>
        <v>10.501379013000001</v>
      </c>
      <c r="F421" s="9">
        <f t="shared" si="33"/>
        <v>2.3515065831112767</v>
      </c>
      <c r="G421" s="14">
        <f t="shared" si="28"/>
        <v>9.5225588826197712E-20</v>
      </c>
      <c r="H421" s="7">
        <f>$L$129*B421+$M$129</f>
        <v>2.3840014440691668</v>
      </c>
      <c r="I421" s="7">
        <f t="shared" si="29"/>
        <v>-3.2494860957890115E-2</v>
      </c>
      <c r="J421">
        <f>$N$304*B421+$O$304</f>
        <v>2.3644703849446196</v>
      </c>
      <c r="K421" s="7">
        <f t="shared" si="30"/>
        <v>-1.2963801833342892E-2</v>
      </c>
    </row>
    <row r="422" spans="1:11" x14ac:dyDescent="0.3">
      <c r="A422" s="5">
        <v>69.999992371000005</v>
      </c>
      <c r="B422" s="6">
        <f t="shared" si="31"/>
        <v>4199.9995422600005</v>
      </c>
      <c r="C422" s="28">
        <v>34.511421204000001</v>
      </c>
      <c r="D422" s="5">
        <v>24.082967757999999</v>
      </c>
      <c r="E422" s="25">
        <f t="shared" si="32"/>
        <v>10.428453446000002</v>
      </c>
      <c r="F422" s="9">
        <f t="shared" si="33"/>
        <v>2.3445379786318208</v>
      </c>
      <c r="G422" s="14">
        <f t="shared" si="28"/>
        <v>9.5891495817490154E-20</v>
      </c>
      <c r="H422" s="7">
        <f>$L$129*B422+$M$129</f>
        <v>2.3781057983603033</v>
      </c>
      <c r="I422" s="7">
        <f t="shared" si="29"/>
        <v>-3.3567819728482551E-2</v>
      </c>
      <c r="J422">
        <f>$N$304*B422+$O$304</f>
        <v>2.3593050100979087</v>
      </c>
      <c r="K422" s="7">
        <f t="shared" si="30"/>
        <v>-1.4767031466087932E-2</v>
      </c>
    </row>
    <row r="423" spans="1:11" x14ac:dyDescent="0.3">
      <c r="A423" s="5">
        <v>70.166664123999993</v>
      </c>
      <c r="B423" s="6">
        <f t="shared" si="31"/>
        <v>4209.9998474399999</v>
      </c>
      <c r="C423" s="28">
        <v>34.438495635999999</v>
      </c>
      <c r="D423" s="5">
        <v>24.082967757999999</v>
      </c>
      <c r="E423" s="25">
        <f t="shared" si="32"/>
        <v>10.355527878</v>
      </c>
      <c r="F423" s="9">
        <f t="shared" si="33"/>
        <v>2.3375204716264326</v>
      </c>
      <c r="G423" s="14">
        <f t="shared" ref="G423:G486" si="34">1/E423*(0.000000001^2+$L$27^2)</f>
        <v>9.6566781701632927E-20</v>
      </c>
      <c r="H423" s="7">
        <f>$L$129*B423+$M$129</f>
        <v>2.3722098827800364</v>
      </c>
      <c r="I423" s="7">
        <f t="shared" ref="I423:I486" si="35">F423-H423</f>
        <v>-3.46894111536038E-2</v>
      </c>
      <c r="J423">
        <f>$N$304*B423+$O$304</f>
        <v>2.3541393988077233</v>
      </c>
      <c r="K423" s="7">
        <f t="shared" si="30"/>
        <v>-1.6618927181290655E-2</v>
      </c>
    </row>
    <row r="424" spans="1:11" x14ac:dyDescent="0.3">
      <c r="A424" s="5">
        <v>70.333328246999997</v>
      </c>
      <c r="B424" s="6">
        <f t="shared" si="31"/>
        <v>4219.9996948199996</v>
      </c>
      <c r="C424" s="28">
        <v>34.438495635999999</v>
      </c>
      <c r="D424" s="5">
        <v>24.155895232999999</v>
      </c>
      <c r="E424" s="25">
        <f t="shared" si="32"/>
        <v>10.282600403</v>
      </c>
      <c r="F424" s="9">
        <f t="shared" si="33"/>
        <v>2.3304531855289397</v>
      </c>
      <c r="G424" s="14">
        <f t="shared" si="34"/>
        <v>9.725166405457565E-20</v>
      </c>
      <c r="H424" s="7">
        <f>$L$129*B424+$M$129</f>
        <v>2.3663142371065482</v>
      </c>
      <c r="I424" s="7">
        <f t="shared" si="35"/>
        <v>-3.5861051577608549E-2</v>
      </c>
      <c r="J424">
        <f>$N$304*B424+$O$304</f>
        <v>2.3489740239920054</v>
      </c>
      <c r="K424" s="7">
        <f t="shared" si="30"/>
        <v>-1.8520838463065736E-2</v>
      </c>
    </row>
    <row r="425" spans="1:11" x14ac:dyDescent="0.3">
      <c r="A425" s="5">
        <v>70.499992371000005</v>
      </c>
      <c r="B425" s="6">
        <f t="shared" si="31"/>
        <v>4229.9995422600005</v>
      </c>
      <c r="C425" s="28">
        <v>34.803127289000003</v>
      </c>
      <c r="D425" s="5">
        <v>24.155895232999999</v>
      </c>
      <c r="E425" s="25">
        <f t="shared" si="32"/>
        <v>10.647232056000004</v>
      </c>
      <c r="F425" s="9">
        <f t="shared" si="33"/>
        <v>2.3652999575302864</v>
      </c>
      <c r="G425" s="14">
        <f t="shared" si="34"/>
        <v>9.3921123794467596E-20</v>
      </c>
      <c r="H425" s="7">
        <f>$L$129*B425+$M$129</f>
        <v>2.3604185913976843</v>
      </c>
      <c r="I425" s="7">
        <f t="shared" si="35"/>
        <v>4.8813661326021496E-3</v>
      </c>
      <c r="J425">
        <f>$N$304*B425+$O$304</f>
        <v>2.3438086491452945</v>
      </c>
      <c r="K425" s="7">
        <f t="shared" si="30"/>
        <v>2.1491308384991914E-2</v>
      </c>
    </row>
    <row r="426" spans="1:11" x14ac:dyDescent="0.3">
      <c r="A426" s="5">
        <v>70.666664123999993</v>
      </c>
      <c r="B426" s="6">
        <f t="shared" si="31"/>
        <v>4239.9998474399999</v>
      </c>
      <c r="C426" s="28">
        <v>34.292644500999998</v>
      </c>
      <c r="D426" s="5">
        <v>24.082967757999999</v>
      </c>
      <c r="E426" s="25">
        <f t="shared" si="32"/>
        <v>10.209676742999999</v>
      </c>
      <c r="F426" s="9">
        <f t="shared" si="33"/>
        <v>2.3233359708526367</v>
      </c>
      <c r="G426" s="14">
        <f t="shared" si="34"/>
        <v>9.794629400834108E-20</v>
      </c>
      <c r="H426" s="7">
        <f>$L$129*B426+$M$129</f>
        <v>2.3545226758174178</v>
      </c>
      <c r="I426" s="7">
        <f t="shared" si="35"/>
        <v>-3.1186704964781153E-2</v>
      </c>
      <c r="J426">
        <f>$N$304*B426+$O$304</f>
        <v>2.3386430378551091</v>
      </c>
      <c r="K426" s="7">
        <f t="shared" si="30"/>
        <v>-1.5307067002472419E-2</v>
      </c>
    </row>
    <row r="427" spans="1:11" x14ac:dyDescent="0.3">
      <c r="A427" s="5">
        <v>70.833328246999997</v>
      </c>
      <c r="B427" s="6">
        <f t="shared" si="31"/>
        <v>4249.9996948199996</v>
      </c>
      <c r="C427" s="28">
        <v>34.073863983000003</v>
      </c>
      <c r="D427" s="5">
        <v>24.082967757999999</v>
      </c>
      <c r="E427" s="25">
        <f t="shared" si="32"/>
        <v>9.9908962250000037</v>
      </c>
      <c r="F427" s="9">
        <f t="shared" si="33"/>
        <v>2.301674300848775</v>
      </c>
      <c r="G427" s="14">
        <f t="shared" si="34"/>
        <v>1.0009112070423889E-19</v>
      </c>
      <c r="H427" s="7">
        <f>$L$129*B427+$M$129</f>
        <v>2.3486270301439292</v>
      </c>
      <c r="I427" s="7">
        <f t="shared" si="35"/>
        <v>-4.695272929515415E-2</v>
      </c>
      <c r="J427">
        <f>$N$304*B427+$O$304</f>
        <v>2.3334776630393916</v>
      </c>
      <c r="K427" s="7">
        <f t="shared" si="30"/>
        <v>-3.1803362190616635E-2</v>
      </c>
    </row>
    <row r="428" spans="1:11" x14ac:dyDescent="0.3">
      <c r="A428" s="5">
        <v>70.999992371000005</v>
      </c>
      <c r="B428" s="6">
        <f t="shared" si="31"/>
        <v>4259.9995422600005</v>
      </c>
      <c r="C428" s="28">
        <v>34.146789550999998</v>
      </c>
      <c r="D428" s="5">
        <v>24.155895232999999</v>
      </c>
      <c r="E428" s="25">
        <f t="shared" si="32"/>
        <v>9.9908943179999987</v>
      </c>
      <c r="F428" s="9">
        <f t="shared" si="33"/>
        <v>2.3016741099749889</v>
      </c>
      <c r="G428" s="14">
        <f t="shared" si="34"/>
        <v>1.0009113980901186E-19</v>
      </c>
      <c r="H428" s="7">
        <f>$L$129*B428+$M$129</f>
        <v>2.3427313844350652</v>
      </c>
      <c r="I428" s="7">
        <f t="shared" si="35"/>
        <v>-4.1057274460076343E-2</v>
      </c>
      <c r="J428">
        <f>$N$304*B428+$O$304</f>
        <v>2.3283122881926808</v>
      </c>
      <c r="K428" s="7">
        <f t="shared" si="30"/>
        <v>-2.6638178217691877E-2</v>
      </c>
    </row>
    <row r="429" spans="1:11" x14ac:dyDescent="0.3">
      <c r="A429" s="5">
        <v>71.166664123999993</v>
      </c>
      <c r="B429" s="6">
        <f t="shared" si="31"/>
        <v>4269.9998474399999</v>
      </c>
      <c r="C429" s="28">
        <v>34.146789550999998</v>
      </c>
      <c r="D429" s="5">
        <v>24.082967757999999</v>
      </c>
      <c r="E429" s="25">
        <f t="shared" si="32"/>
        <v>10.063821792999999</v>
      </c>
      <c r="F429" s="9">
        <f t="shared" si="33"/>
        <v>2.3089469924284933</v>
      </c>
      <c r="G429" s="14">
        <f t="shared" si="34"/>
        <v>9.9365829460092483E-20</v>
      </c>
      <c r="H429" s="7">
        <f>$L$129*B429+$M$129</f>
        <v>2.3368354688547988</v>
      </c>
      <c r="I429" s="7">
        <f t="shared" si="35"/>
        <v>-2.7888476426305431E-2</v>
      </c>
      <c r="J429">
        <f>$N$304*B429+$O$304</f>
        <v>2.3231466769024953</v>
      </c>
      <c r="K429" s="7">
        <f t="shared" si="30"/>
        <v>-1.4199684474001995E-2</v>
      </c>
    </row>
    <row r="430" spans="1:11" x14ac:dyDescent="0.3">
      <c r="A430" s="5">
        <v>71.333328246999997</v>
      </c>
      <c r="B430" s="6">
        <f t="shared" si="31"/>
        <v>4279.9996948199996</v>
      </c>
      <c r="C430" s="28">
        <v>34.000938415999997</v>
      </c>
      <c r="D430" s="5">
        <v>24.228820801000001</v>
      </c>
      <c r="E430" s="25">
        <f t="shared" si="32"/>
        <v>9.7721176149999955</v>
      </c>
      <c r="F430" s="9">
        <f t="shared" si="33"/>
        <v>2.2795331892420148</v>
      </c>
      <c r="G430" s="14">
        <f t="shared" si="34"/>
        <v>1.0233196522983116E-19</v>
      </c>
      <c r="H430" s="7">
        <f>$L$129*B430+$M$129</f>
        <v>2.3309398231813101</v>
      </c>
      <c r="I430" s="7">
        <f t="shared" si="35"/>
        <v>-5.1406633939295343E-2</v>
      </c>
      <c r="J430">
        <f>$N$304*B430+$O$304</f>
        <v>2.3179813020867779</v>
      </c>
      <c r="K430" s="7">
        <f t="shared" si="30"/>
        <v>-3.8448112844763127E-2</v>
      </c>
    </row>
    <row r="431" spans="1:11" x14ac:dyDescent="0.3">
      <c r="A431" s="5">
        <v>71.499992371000005</v>
      </c>
      <c r="B431" s="6">
        <f t="shared" si="31"/>
        <v>4289.9995422600005</v>
      </c>
      <c r="C431" s="28">
        <v>33.928012848000002</v>
      </c>
      <c r="D431" s="5">
        <v>24.010042191</v>
      </c>
      <c r="E431" s="25">
        <f t="shared" si="32"/>
        <v>9.9179706570000015</v>
      </c>
      <c r="F431" s="9">
        <f t="shared" si="33"/>
        <v>2.2943483295023723</v>
      </c>
      <c r="G431" s="14">
        <f t="shared" si="34"/>
        <v>1.0082707789563891E-19</v>
      </c>
      <c r="H431" s="7">
        <f>$L$129*B431+$M$129</f>
        <v>2.3250441774724466</v>
      </c>
      <c r="I431" s="7">
        <f t="shared" si="35"/>
        <v>-3.0695847970074297E-2</v>
      </c>
      <c r="J431">
        <f>$N$304*B431+$O$304</f>
        <v>2.312815927240067</v>
      </c>
      <c r="K431" s="7">
        <f t="shared" si="30"/>
        <v>-1.8467597737694685E-2</v>
      </c>
    </row>
    <row r="432" spans="1:11" x14ac:dyDescent="0.3">
      <c r="A432" s="5">
        <v>71.666664123999993</v>
      </c>
      <c r="B432" s="6">
        <f t="shared" si="31"/>
        <v>4299.9998474399999</v>
      </c>
      <c r="C432" s="28">
        <v>33.855087279999999</v>
      </c>
      <c r="D432" s="5">
        <v>23.937116623000001</v>
      </c>
      <c r="E432" s="25">
        <f t="shared" si="32"/>
        <v>9.9179706569999979</v>
      </c>
      <c r="F432" s="9">
        <f t="shared" si="33"/>
        <v>2.2943483295023719</v>
      </c>
      <c r="G432" s="14">
        <f t="shared" si="34"/>
        <v>1.0082707789563893E-19</v>
      </c>
      <c r="H432" s="7">
        <f>$L$129*B432+$M$129</f>
        <v>2.3191482618921797</v>
      </c>
      <c r="I432" s="7">
        <f t="shared" si="35"/>
        <v>-2.4799932389807822E-2</v>
      </c>
      <c r="J432">
        <f>$N$304*B432+$O$304</f>
        <v>2.3076503159498811</v>
      </c>
      <c r="K432" s="7">
        <f t="shared" ref="K432:K495" si="36">F432-J432</f>
        <v>-1.330198644750924E-2</v>
      </c>
    </row>
    <row r="433" spans="1:11" x14ac:dyDescent="0.3">
      <c r="A433" s="5">
        <v>71.833328246999997</v>
      </c>
      <c r="B433" s="6">
        <f t="shared" si="31"/>
        <v>4309.9996948199996</v>
      </c>
      <c r="C433" s="28">
        <v>33.855087279999999</v>
      </c>
      <c r="D433" s="5">
        <v>23.937116623000001</v>
      </c>
      <c r="E433" s="25">
        <f t="shared" si="32"/>
        <v>9.9179706569999979</v>
      </c>
      <c r="F433" s="9">
        <f t="shared" si="33"/>
        <v>2.2943483295023719</v>
      </c>
      <c r="G433" s="14">
        <f t="shared" si="34"/>
        <v>1.0082707789563893E-19</v>
      </c>
      <c r="H433" s="7">
        <f>$L$129*B433+$M$129</f>
        <v>2.313252616218691</v>
      </c>
      <c r="I433" s="7">
        <f t="shared" si="35"/>
        <v>-1.8904286716319163E-2</v>
      </c>
      <c r="J433">
        <f>$N$304*B433+$O$304</f>
        <v>2.3024849411341637</v>
      </c>
      <c r="K433" s="7">
        <f t="shared" si="36"/>
        <v>-8.1366116317918014E-3</v>
      </c>
    </row>
    <row r="434" spans="1:11" x14ac:dyDescent="0.3">
      <c r="A434" s="5">
        <v>71.999992371000005</v>
      </c>
      <c r="B434" s="6">
        <f t="shared" si="31"/>
        <v>4319.9995422600005</v>
      </c>
      <c r="C434" s="28">
        <v>33.417526244999998</v>
      </c>
      <c r="D434" s="5">
        <v>24.228820801000001</v>
      </c>
      <c r="E434" s="25">
        <f t="shared" si="32"/>
        <v>9.1887054439999964</v>
      </c>
      <c r="F434" s="9">
        <f t="shared" si="33"/>
        <v>2.217975060721475</v>
      </c>
      <c r="G434" s="14">
        <f t="shared" si="34"/>
        <v>1.088292584950556E-19</v>
      </c>
      <c r="H434" s="7">
        <f>$L$129*B434+$M$129</f>
        <v>2.3073569705098276</v>
      </c>
      <c r="I434" s="7">
        <f t="shared" si="35"/>
        <v>-8.9381909788352587E-2</v>
      </c>
      <c r="J434">
        <f>$N$304*B434+$O$304</f>
        <v>2.2973195662874528</v>
      </c>
      <c r="K434" s="7">
        <f t="shared" si="36"/>
        <v>-7.934450556597783E-2</v>
      </c>
    </row>
    <row r="435" spans="1:11" x14ac:dyDescent="0.3">
      <c r="A435" s="5">
        <v>72.166664123999993</v>
      </c>
      <c r="B435" s="6">
        <f t="shared" si="31"/>
        <v>4329.9998474399999</v>
      </c>
      <c r="C435" s="28">
        <v>33.855087279999999</v>
      </c>
      <c r="D435" s="5">
        <v>24.082967757999999</v>
      </c>
      <c r="E435" s="25">
        <f t="shared" si="32"/>
        <v>9.7721195220000006</v>
      </c>
      <c r="F435" s="9">
        <f t="shared" si="33"/>
        <v>2.2795333843890537</v>
      </c>
      <c r="G435" s="14">
        <f t="shared" si="34"/>
        <v>1.0233194526005308E-19</v>
      </c>
      <c r="H435" s="7">
        <f>$L$129*B435+$M$129</f>
        <v>2.3014610549295607</v>
      </c>
      <c r="I435" s="7">
        <f t="shared" si="35"/>
        <v>-2.1927670540506927E-2</v>
      </c>
      <c r="J435">
        <f>$N$304*B435+$O$304</f>
        <v>2.2921539549972674</v>
      </c>
      <c r="K435" s="7">
        <f t="shared" si="36"/>
        <v>-1.2620570608213644E-2</v>
      </c>
    </row>
    <row r="436" spans="1:11" x14ac:dyDescent="0.3">
      <c r="A436" s="5">
        <v>72.333328246999997</v>
      </c>
      <c r="B436" s="6">
        <f t="shared" si="31"/>
        <v>4339.9996948199996</v>
      </c>
      <c r="C436" s="28">
        <v>33.782157898000001</v>
      </c>
      <c r="D436" s="5">
        <v>24.082967757999999</v>
      </c>
      <c r="E436" s="25">
        <f t="shared" si="32"/>
        <v>9.6991901400000025</v>
      </c>
      <c r="F436" s="9">
        <f t="shared" si="33"/>
        <v>2.2720423913021435</v>
      </c>
      <c r="G436" s="14">
        <f t="shared" si="34"/>
        <v>1.0310139151473525E-19</v>
      </c>
      <c r="H436" s="7">
        <f>$L$129*B436+$M$129</f>
        <v>2.2955654092560724</v>
      </c>
      <c r="I436" s="7">
        <f t="shared" si="35"/>
        <v>-2.3523017953928971E-2</v>
      </c>
      <c r="J436">
        <f>$N$304*B436+$O$304</f>
        <v>2.2869885801815499</v>
      </c>
      <c r="K436" s="7">
        <f t="shared" si="36"/>
        <v>-1.4946188879406463E-2</v>
      </c>
    </row>
    <row r="437" spans="1:11" x14ac:dyDescent="0.3">
      <c r="A437" s="5">
        <v>72.499992371000005</v>
      </c>
      <c r="B437" s="6">
        <f t="shared" si="31"/>
        <v>4349.9995422600005</v>
      </c>
      <c r="C437" s="28">
        <v>33.709232329999999</v>
      </c>
      <c r="D437" s="5">
        <v>24.010042191</v>
      </c>
      <c r="E437" s="25">
        <f t="shared" si="32"/>
        <v>9.6991901389999988</v>
      </c>
      <c r="F437" s="9">
        <f t="shared" si="33"/>
        <v>2.2720423911990419</v>
      </c>
      <c r="G437" s="14">
        <f t="shared" si="34"/>
        <v>1.0310139152536519E-19</v>
      </c>
      <c r="H437" s="7">
        <f>$L$129*B437+$M$129</f>
        <v>2.2896697635472085</v>
      </c>
      <c r="I437" s="7">
        <f t="shared" si="35"/>
        <v>-1.7627372348166581E-2</v>
      </c>
      <c r="J437">
        <f>$N$304*B437+$O$304</f>
        <v>2.2818232053348391</v>
      </c>
      <c r="K437" s="7">
        <f t="shared" si="36"/>
        <v>-9.7808141357971223E-3</v>
      </c>
    </row>
    <row r="438" spans="1:11" x14ac:dyDescent="0.3">
      <c r="A438" s="5">
        <v>72.666664123999993</v>
      </c>
      <c r="B438" s="6">
        <f t="shared" si="31"/>
        <v>4359.9998474399999</v>
      </c>
      <c r="C438" s="28">
        <v>33.636306763</v>
      </c>
      <c r="D438" s="5">
        <v>24.228820801000001</v>
      </c>
      <c r="E438" s="25">
        <f t="shared" si="32"/>
        <v>9.4074859619999991</v>
      </c>
      <c r="F438" s="9">
        <f t="shared" si="33"/>
        <v>2.2415057512706826</v>
      </c>
      <c r="G438" s="14">
        <f t="shared" si="34"/>
        <v>1.0629832497644287E-19</v>
      </c>
      <c r="H438" s="7">
        <f>$L$129*B438+$M$129</f>
        <v>2.283773847966942</v>
      </c>
      <c r="I438" s="7">
        <f t="shared" si="35"/>
        <v>-4.2268096696259416E-2</v>
      </c>
      <c r="J438">
        <f>$N$304*B438+$O$304</f>
        <v>2.2766575940446536</v>
      </c>
      <c r="K438" s="7">
        <f t="shared" si="36"/>
        <v>-3.5151842773970987E-2</v>
      </c>
    </row>
    <row r="439" spans="1:11" x14ac:dyDescent="0.3">
      <c r="A439" s="5">
        <v>72.833328246999997</v>
      </c>
      <c r="B439" s="6">
        <f t="shared" si="31"/>
        <v>4369.9996948199996</v>
      </c>
      <c r="C439" s="28">
        <v>33.563381194999998</v>
      </c>
      <c r="D439" s="5">
        <v>24.082967757999999</v>
      </c>
      <c r="E439" s="25">
        <f t="shared" si="32"/>
        <v>9.4804134369999993</v>
      </c>
      <c r="F439" s="9">
        <f t="shared" si="33"/>
        <v>2.2492279268138669</v>
      </c>
      <c r="G439" s="14">
        <f t="shared" si="34"/>
        <v>1.0548063189915503E-19</v>
      </c>
      <c r="H439" s="7">
        <f>$L$129*B439+$M$129</f>
        <v>2.2778782022934534</v>
      </c>
      <c r="I439" s="7">
        <f t="shared" si="35"/>
        <v>-2.865027547958654E-2</v>
      </c>
      <c r="J439">
        <f>$N$304*B439+$O$304</f>
        <v>2.2714922192289362</v>
      </c>
      <c r="K439" s="7">
        <f t="shared" si="36"/>
        <v>-2.2264292415069331E-2</v>
      </c>
    </row>
    <row r="440" spans="1:11" x14ac:dyDescent="0.3">
      <c r="A440" s="5">
        <v>72.999992371000005</v>
      </c>
      <c r="B440" s="6">
        <f t="shared" si="31"/>
        <v>4379.9995422600005</v>
      </c>
      <c r="C440" s="28">
        <v>33.198749542000002</v>
      </c>
      <c r="D440" s="5">
        <v>24.155895232999999</v>
      </c>
      <c r="E440" s="25">
        <f t="shared" si="32"/>
        <v>9.0428543090000026</v>
      </c>
      <c r="F440" s="9">
        <f t="shared" si="33"/>
        <v>2.2019748667140417</v>
      </c>
      <c r="G440" s="14">
        <f t="shared" si="34"/>
        <v>1.1058455282252406E-19</v>
      </c>
      <c r="H440" s="7">
        <f>$L$129*B440+$M$129</f>
        <v>2.2719825565845895</v>
      </c>
      <c r="I440" s="7">
        <f t="shared" si="35"/>
        <v>-7.0007689870547729E-2</v>
      </c>
      <c r="J440">
        <f>$N$304*B440+$O$304</f>
        <v>2.2663268443822253</v>
      </c>
      <c r="K440" s="7">
        <f t="shared" si="36"/>
        <v>-6.4351977668183569E-2</v>
      </c>
    </row>
    <row r="441" spans="1:11" x14ac:dyDescent="0.3">
      <c r="A441" s="5">
        <v>73.166664123999993</v>
      </c>
      <c r="B441" s="6">
        <f t="shared" si="31"/>
        <v>4389.9998474399999</v>
      </c>
      <c r="C441" s="28">
        <v>33.490455627000003</v>
      </c>
      <c r="D441" s="5">
        <v>24.082967757999999</v>
      </c>
      <c r="E441" s="25">
        <f t="shared" si="32"/>
        <v>9.4074878690000041</v>
      </c>
      <c r="F441" s="9">
        <f t="shared" si="33"/>
        <v>2.241505953981568</v>
      </c>
      <c r="G441" s="14">
        <f t="shared" si="34"/>
        <v>1.0629830342861743E-19</v>
      </c>
      <c r="H441" s="7">
        <f>$L$129*B441+$M$129</f>
        <v>2.266086641004323</v>
      </c>
      <c r="I441" s="7">
        <f t="shared" si="35"/>
        <v>-2.4580687022754955E-2</v>
      </c>
      <c r="J441">
        <f>$N$304*B441+$O$304</f>
        <v>2.2611612330920394</v>
      </c>
      <c r="K441" s="7">
        <f t="shared" si="36"/>
        <v>-1.965527911047138E-2</v>
      </c>
    </row>
    <row r="442" spans="1:11" x14ac:dyDescent="0.3">
      <c r="A442" s="5">
        <v>73.333328246999997</v>
      </c>
      <c r="B442" s="6">
        <f t="shared" si="31"/>
        <v>4399.9996948199996</v>
      </c>
      <c r="C442" s="28">
        <v>33.490455627000003</v>
      </c>
      <c r="D442" s="5">
        <v>24.228820801000001</v>
      </c>
      <c r="E442" s="25">
        <f t="shared" si="32"/>
        <v>9.2616348260000017</v>
      </c>
      <c r="F442" s="9">
        <f t="shared" si="33"/>
        <v>2.225880580159719</v>
      </c>
      <c r="G442" s="14">
        <f t="shared" si="34"/>
        <v>1.0797229849666714E-19</v>
      </c>
      <c r="H442" s="7">
        <f>$L$129*B442+$M$129</f>
        <v>2.2601909953308343</v>
      </c>
      <c r="I442" s="7">
        <f t="shared" si="35"/>
        <v>-3.4310415171115327E-2</v>
      </c>
      <c r="J442">
        <f>$N$304*B442+$O$304</f>
        <v>2.255995858276322</v>
      </c>
      <c r="K442" s="7">
        <f t="shared" si="36"/>
        <v>-3.0115278116602973E-2</v>
      </c>
    </row>
    <row r="443" spans="1:11" x14ac:dyDescent="0.3">
      <c r="A443" s="5">
        <v>73.499992371000005</v>
      </c>
      <c r="B443" s="6">
        <f t="shared" si="31"/>
        <v>4409.9995422600005</v>
      </c>
      <c r="C443" s="28">
        <v>33.417526244999998</v>
      </c>
      <c r="D443" s="5">
        <v>24.374673843</v>
      </c>
      <c r="E443" s="25">
        <f t="shared" si="32"/>
        <v>9.0428524019999976</v>
      </c>
      <c r="F443" s="9">
        <f t="shared" si="33"/>
        <v>2.2019746558292765</v>
      </c>
      <c r="G443" s="14">
        <f t="shared" si="34"/>
        <v>1.1058457614312396E-19</v>
      </c>
      <c r="H443" s="7">
        <f>$L$129*B443+$M$129</f>
        <v>2.2542953496219709</v>
      </c>
      <c r="I443" s="7">
        <f t="shared" si="35"/>
        <v>-5.2320693792694328E-2</v>
      </c>
      <c r="J443">
        <f>$N$304*B443+$O$304</f>
        <v>2.2508304834296111</v>
      </c>
      <c r="K443" s="7">
        <f t="shared" si="36"/>
        <v>-4.8855827600334578E-2</v>
      </c>
    </row>
    <row r="444" spans="1:11" x14ac:dyDescent="0.3">
      <c r="A444" s="5">
        <v>73.666664123999993</v>
      </c>
      <c r="B444" s="6">
        <f t="shared" si="31"/>
        <v>4419.9998474399999</v>
      </c>
      <c r="C444" s="28">
        <v>33.709232329999999</v>
      </c>
      <c r="D444" s="5">
        <v>24.082967757999999</v>
      </c>
      <c r="E444" s="25">
        <f t="shared" si="32"/>
        <v>9.6262645720000002</v>
      </c>
      <c r="F444" s="9">
        <f t="shared" si="33"/>
        <v>2.2644952556476086</v>
      </c>
      <c r="G444" s="14">
        <f t="shared" si="34"/>
        <v>1.038824553927916E-19</v>
      </c>
      <c r="H444" s="7">
        <f>$L$129*B444+$M$129</f>
        <v>2.2483994340417039</v>
      </c>
      <c r="I444" s="7">
        <f t="shared" si="35"/>
        <v>1.6095821605904614E-2</v>
      </c>
      <c r="J444">
        <f>$N$304*B444+$O$304</f>
        <v>2.2456648721394257</v>
      </c>
      <c r="K444" s="7">
        <f t="shared" si="36"/>
        <v>1.8830383508182891E-2</v>
      </c>
    </row>
    <row r="445" spans="1:11" x14ac:dyDescent="0.3">
      <c r="A445" s="5">
        <v>73.833328246999997</v>
      </c>
      <c r="B445" s="6">
        <f t="shared" si="31"/>
        <v>4429.9996948199996</v>
      </c>
      <c r="C445" s="28">
        <v>33.271675109999997</v>
      </c>
      <c r="D445" s="5">
        <v>24.082967757999999</v>
      </c>
      <c r="E445" s="25">
        <f t="shared" si="32"/>
        <v>9.188707351999998</v>
      </c>
      <c r="F445" s="9">
        <f t="shared" si="33"/>
        <v>2.2179752683676788</v>
      </c>
      <c r="G445" s="14">
        <f t="shared" si="34"/>
        <v>1.0882923589707554E-19</v>
      </c>
      <c r="H445" s="7">
        <f>$L$129*B445+$M$129</f>
        <v>2.2425037883682153</v>
      </c>
      <c r="I445" s="7">
        <f t="shared" si="35"/>
        <v>-2.4528520000536513E-2</v>
      </c>
      <c r="J445">
        <f>$N$304*B445+$O$304</f>
        <v>2.2404994973237082</v>
      </c>
      <c r="K445" s="7">
        <f t="shared" si="36"/>
        <v>-2.2524228956029457E-2</v>
      </c>
    </row>
    <row r="446" spans="1:11" x14ac:dyDescent="0.3">
      <c r="A446" s="5">
        <v>73.999992371000005</v>
      </c>
      <c r="B446" s="6">
        <f t="shared" si="31"/>
        <v>4439.9995422600005</v>
      </c>
      <c r="C446" s="28">
        <v>32.979969025000003</v>
      </c>
      <c r="D446" s="5">
        <v>23.864189148000001</v>
      </c>
      <c r="E446" s="25">
        <f t="shared" si="32"/>
        <v>9.1157798770000014</v>
      </c>
      <c r="F446" s="9">
        <f t="shared" si="33"/>
        <v>2.2100069642072988</v>
      </c>
      <c r="G446" s="14">
        <f t="shared" si="34"/>
        <v>1.0969988454011458E-19</v>
      </c>
      <c r="H446" s="7">
        <f>$L$129*B446+$M$129</f>
        <v>2.2366081426593518</v>
      </c>
      <c r="I446" s="7">
        <f t="shared" si="35"/>
        <v>-2.6601178452053009E-2</v>
      </c>
      <c r="J446">
        <f>$N$304*B446+$O$304</f>
        <v>2.2353341224769974</v>
      </c>
      <c r="K446" s="7">
        <f t="shared" si="36"/>
        <v>-2.5327158269698558E-2</v>
      </c>
    </row>
    <row r="447" spans="1:11" x14ac:dyDescent="0.3">
      <c r="A447" s="5">
        <v>74.166664123999993</v>
      </c>
      <c r="B447" s="6">
        <f t="shared" si="31"/>
        <v>4449.9998474399999</v>
      </c>
      <c r="C447" s="28">
        <v>33.271675109999997</v>
      </c>
      <c r="D447" s="5">
        <v>24.082967757999999</v>
      </c>
      <c r="E447" s="25">
        <f t="shared" si="32"/>
        <v>9.188707351999998</v>
      </c>
      <c r="F447" s="9">
        <f t="shared" si="33"/>
        <v>2.2179752683676788</v>
      </c>
      <c r="G447" s="14">
        <f t="shared" si="34"/>
        <v>1.0882923589707554E-19</v>
      </c>
      <c r="H447" s="7">
        <f>$L$129*B447+$M$129</f>
        <v>2.2307122270790849</v>
      </c>
      <c r="I447" s="7">
        <f t="shared" si="35"/>
        <v>-1.2736958711406121E-2</v>
      </c>
      <c r="J447">
        <f>$N$304*B447+$O$304</f>
        <v>2.2301685111868119</v>
      </c>
      <c r="K447" s="7">
        <f t="shared" si="36"/>
        <v>-1.2193242819133143E-2</v>
      </c>
    </row>
    <row r="448" spans="1:11" x14ac:dyDescent="0.3">
      <c r="A448" s="5">
        <v>74.333328246999997</v>
      </c>
      <c r="B448" s="6">
        <f t="shared" si="31"/>
        <v>4459.9996948199996</v>
      </c>
      <c r="C448" s="28">
        <v>33.125823975000003</v>
      </c>
      <c r="D448" s="5">
        <v>24.155895232999999</v>
      </c>
      <c r="E448" s="25">
        <f t="shared" si="32"/>
        <v>8.969928742000004</v>
      </c>
      <c r="F448" s="9">
        <f t="shared" si="33"/>
        <v>2.1938777320034766</v>
      </c>
      <c r="G448" s="14">
        <f t="shared" si="34"/>
        <v>1.1148360580811397E-19</v>
      </c>
      <c r="H448" s="7">
        <f>$L$129*B448+$M$129</f>
        <v>2.2248165814055962</v>
      </c>
      <c r="I448" s="7">
        <f t="shared" si="35"/>
        <v>-3.0938849402119661E-2</v>
      </c>
      <c r="J448">
        <f>$N$304*B448+$O$304</f>
        <v>2.225003136371094</v>
      </c>
      <c r="K448" s="7">
        <f t="shared" si="36"/>
        <v>-3.112540436761746E-2</v>
      </c>
    </row>
    <row r="449" spans="1:11" x14ac:dyDescent="0.3">
      <c r="A449" s="5">
        <v>74.499992371000005</v>
      </c>
      <c r="B449" s="6">
        <f t="shared" si="31"/>
        <v>4469.9995422600005</v>
      </c>
      <c r="C449" s="28">
        <v>33.563381194999998</v>
      </c>
      <c r="D449" s="5">
        <v>24.082967757999999</v>
      </c>
      <c r="E449" s="25">
        <f t="shared" si="32"/>
        <v>9.4804134369999993</v>
      </c>
      <c r="F449" s="9">
        <f t="shared" si="33"/>
        <v>2.2492279268138669</v>
      </c>
      <c r="G449" s="14">
        <f t="shared" si="34"/>
        <v>1.0548063189915503E-19</v>
      </c>
      <c r="H449" s="7">
        <f>$L$129*B449+$M$129</f>
        <v>2.2189209356967328</v>
      </c>
      <c r="I449" s="7">
        <f t="shared" si="35"/>
        <v>3.0306991117134086E-2</v>
      </c>
      <c r="J449">
        <f>$N$304*B449+$O$304</f>
        <v>2.2198377615243836</v>
      </c>
      <c r="K449" s="7">
        <f t="shared" si="36"/>
        <v>2.9390165289483239E-2</v>
      </c>
    </row>
    <row r="450" spans="1:11" x14ac:dyDescent="0.3">
      <c r="A450" s="5">
        <v>74.666664123999993</v>
      </c>
      <c r="B450" s="6">
        <f t="shared" si="31"/>
        <v>4479.9998474399999</v>
      </c>
      <c r="C450" s="28">
        <v>32.979969025000003</v>
      </c>
      <c r="D450" s="5">
        <v>24.155895232999999</v>
      </c>
      <c r="E450" s="25">
        <f t="shared" si="32"/>
        <v>8.8240737920000036</v>
      </c>
      <c r="F450" s="9">
        <f t="shared" si="33"/>
        <v>2.1774836445635604</v>
      </c>
      <c r="G450" s="14">
        <f t="shared" si="34"/>
        <v>1.1332634150301537E-19</v>
      </c>
      <c r="H450" s="7">
        <f>$L$129*B450+$M$129</f>
        <v>2.2130250201164658</v>
      </c>
      <c r="I450" s="7">
        <f t="shared" si="35"/>
        <v>-3.5541375552905485E-2</v>
      </c>
      <c r="J450">
        <f>$N$304*B450+$O$304</f>
        <v>2.2146721502341977</v>
      </c>
      <c r="K450" s="7">
        <f t="shared" si="36"/>
        <v>-3.7188505670637362E-2</v>
      </c>
    </row>
    <row r="451" spans="1:11" x14ac:dyDescent="0.3">
      <c r="A451" s="5">
        <v>74.833328246999997</v>
      </c>
      <c r="B451" s="6">
        <f t="shared" ref="B451:B514" si="37">A451*60</f>
        <v>4489.9996948199996</v>
      </c>
      <c r="C451" s="28">
        <v>33.052898407000001</v>
      </c>
      <c r="D451" s="5">
        <v>24.082967757999999</v>
      </c>
      <c r="E451" s="25">
        <f t="shared" ref="E451:E514" si="38">C451-D451</f>
        <v>8.9699306490000019</v>
      </c>
      <c r="F451" s="9">
        <f t="shared" ref="F451:F514" si="39">LN(E451)</f>
        <v>2.1938779446026904</v>
      </c>
      <c r="G451" s="14">
        <f t="shared" si="34"/>
        <v>1.1148358210678959E-19</v>
      </c>
      <c r="H451" s="7">
        <f>$L$129*B451+$M$129</f>
        <v>2.2071293744429776</v>
      </c>
      <c r="I451" s="7">
        <f t="shared" si="35"/>
        <v>-1.3251429840287265E-2</v>
      </c>
      <c r="J451">
        <f>$N$304*B451+$O$304</f>
        <v>2.2095067754184803</v>
      </c>
      <c r="K451" s="7">
        <f t="shared" si="36"/>
        <v>-1.5628830815789918E-2</v>
      </c>
    </row>
    <row r="452" spans="1:11" x14ac:dyDescent="0.3">
      <c r="A452" s="5">
        <v>74.999992371000005</v>
      </c>
      <c r="B452" s="6">
        <f t="shared" si="37"/>
        <v>4499.9995422600005</v>
      </c>
      <c r="C452" s="28">
        <v>32.979969025000003</v>
      </c>
      <c r="D452" s="5">
        <v>24.082967757999999</v>
      </c>
      <c r="E452" s="25">
        <f t="shared" si="38"/>
        <v>8.8970012670000038</v>
      </c>
      <c r="F452" s="9">
        <f t="shared" si="39"/>
        <v>2.1857142836701735</v>
      </c>
      <c r="G452" s="14">
        <f t="shared" si="34"/>
        <v>1.1239742133218688E-19</v>
      </c>
      <c r="H452" s="7">
        <f>$L$129*B452+$M$129</f>
        <v>2.2012337287341137</v>
      </c>
      <c r="I452" s="7">
        <f t="shared" si="35"/>
        <v>-1.5519445063940207E-2</v>
      </c>
      <c r="J452">
        <f>$N$304*B452+$O$304</f>
        <v>2.2043414005717694</v>
      </c>
      <c r="K452" s="7">
        <f t="shared" si="36"/>
        <v>-1.8627116901595908E-2</v>
      </c>
    </row>
    <row r="453" spans="1:11" x14ac:dyDescent="0.3">
      <c r="A453" s="5">
        <v>75.166664123999993</v>
      </c>
      <c r="B453" s="6">
        <f t="shared" si="37"/>
        <v>4509.9998474399999</v>
      </c>
      <c r="C453" s="28">
        <v>33.344600677000003</v>
      </c>
      <c r="D453" s="5">
        <v>23.937116623000001</v>
      </c>
      <c r="E453" s="25">
        <f t="shared" si="38"/>
        <v>9.4074840540000011</v>
      </c>
      <c r="F453" s="9">
        <f t="shared" si="39"/>
        <v>2.2415055484534583</v>
      </c>
      <c r="G453" s="14">
        <f t="shared" si="34"/>
        <v>1.0629834653557628E-19</v>
      </c>
      <c r="H453" s="7">
        <f>$L$129*B453+$M$129</f>
        <v>2.1953378131538472</v>
      </c>
      <c r="I453" s="7">
        <f t="shared" si="35"/>
        <v>4.6167735299611046E-2</v>
      </c>
      <c r="J453">
        <f>$N$304*B453+$O$304</f>
        <v>2.199175789281584</v>
      </c>
      <c r="K453" s="7">
        <f t="shared" si="36"/>
        <v>4.2329759171874315E-2</v>
      </c>
    </row>
    <row r="454" spans="1:11" x14ac:dyDescent="0.3">
      <c r="A454" s="5">
        <v>75.333328246999997</v>
      </c>
      <c r="B454" s="6">
        <f t="shared" si="37"/>
        <v>4519.9996948199996</v>
      </c>
      <c r="C454" s="28">
        <v>32.979969025000003</v>
      </c>
      <c r="D454" s="5">
        <v>24.082967757999999</v>
      </c>
      <c r="E454" s="25">
        <f t="shared" si="38"/>
        <v>8.8970012670000038</v>
      </c>
      <c r="F454" s="9">
        <f t="shared" si="39"/>
        <v>2.1857142836701735</v>
      </c>
      <c r="G454" s="14">
        <f t="shared" si="34"/>
        <v>1.1239742133218688E-19</v>
      </c>
      <c r="H454" s="7">
        <f>$L$129*B454+$M$129</f>
        <v>2.1894421674803586</v>
      </c>
      <c r="I454" s="7">
        <f t="shared" si="35"/>
        <v>-3.7278838101850731E-3</v>
      </c>
      <c r="J454">
        <f>$N$304*B454+$O$304</f>
        <v>2.1940104144658665</v>
      </c>
      <c r="K454" s="7">
        <f t="shared" si="36"/>
        <v>-8.2961307956930241E-3</v>
      </c>
    </row>
    <row r="455" spans="1:11" x14ac:dyDescent="0.3">
      <c r="A455" s="5">
        <v>75.499992371000005</v>
      </c>
      <c r="B455" s="6">
        <f t="shared" si="37"/>
        <v>4529.9995422600005</v>
      </c>
      <c r="C455" s="28">
        <v>32.907043457</v>
      </c>
      <c r="D455" s="5">
        <v>24.082967757999999</v>
      </c>
      <c r="E455" s="25">
        <f t="shared" si="38"/>
        <v>8.8240756990000015</v>
      </c>
      <c r="F455" s="9">
        <f t="shared" si="39"/>
        <v>2.1774838606768703</v>
      </c>
      <c r="G455" s="14">
        <f t="shared" si="34"/>
        <v>1.1332631701168726E-19</v>
      </c>
      <c r="H455" s="7">
        <f>$L$129*B455+$M$129</f>
        <v>2.1835465217714947</v>
      </c>
      <c r="I455" s="7">
        <f t="shared" si="35"/>
        <v>-6.0626610946243886E-3</v>
      </c>
      <c r="J455">
        <f>$N$304*B455+$O$304</f>
        <v>2.1888450396191557</v>
      </c>
      <c r="K455" s="7">
        <f t="shared" si="36"/>
        <v>-1.1361178942285388E-2</v>
      </c>
    </row>
    <row r="456" spans="1:11" x14ac:dyDescent="0.3">
      <c r="A456" s="5">
        <v>75.666664123999993</v>
      </c>
      <c r="B456" s="6">
        <f t="shared" si="37"/>
        <v>4539.9998474399999</v>
      </c>
      <c r="C456" s="28">
        <v>32.834117888999998</v>
      </c>
      <c r="D456" s="5">
        <v>24.082967757999999</v>
      </c>
      <c r="E456" s="25">
        <f t="shared" si="38"/>
        <v>8.7511501309999993</v>
      </c>
      <c r="F456" s="9">
        <f t="shared" si="39"/>
        <v>2.1691851352744345</v>
      </c>
      <c r="G456" s="14">
        <f t="shared" si="34"/>
        <v>1.1427069414083169E-19</v>
      </c>
      <c r="H456" s="7">
        <f>$L$129*B456+$M$129</f>
        <v>2.1776506061912282</v>
      </c>
      <c r="I456" s="7">
        <f t="shared" si="35"/>
        <v>-8.465470916793727E-3</v>
      </c>
      <c r="J456">
        <f>$N$304*B456+$O$304</f>
        <v>2.1836794283289702</v>
      </c>
      <c r="K456" s="7">
        <f t="shared" si="36"/>
        <v>-1.4494293054535756E-2</v>
      </c>
    </row>
    <row r="457" spans="1:11" x14ac:dyDescent="0.3">
      <c r="A457" s="5">
        <v>75.833328246999997</v>
      </c>
      <c r="B457" s="6">
        <f t="shared" si="37"/>
        <v>4549.9996948199996</v>
      </c>
      <c r="C457" s="28">
        <v>32.834117888999998</v>
      </c>
      <c r="D457" s="5">
        <v>24.447599410999999</v>
      </c>
      <c r="E457" s="25">
        <f t="shared" si="38"/>
        <v>8.3865184779999993</v>
      </c>
      <c r="F457" s="9">
        <f t="shared" si="39"/>
        <v>2.1266254734531724</v>
      </c>
      <c r="G457" s="14">
        <f t="shared" si="34"/>
        <v>1.1923899084265514E-19</v>
      </c>
      <c r="H457" s="7">
        <f>$L$129*B457+$M$129</f>
        <v>2.1717549605177395</v>
      </c>
      <c r="I457" s="7">
        <f t="shared" si="35"/>
        <v>-4.5129487064567098E-2</v>
      </c>
      <c r="J457">
        <f>$N$304*B457+$O$304</f>
        <v>2.1785140535132523</v>
      </c>
      <c r="K457" s="7">
        <f t="shared" si="36"/>
        <v>-5.1888580060079903E-2</v>
      </c>
    </row>
    <row r="458" spans="1:11" x14ac:dyDescent="0.3">
      <c r="A458" s="5">
        <v>75.999992371000005</v>
      </c>
      <c r="B458" s="6">
        <f t="shared" si="37"/>
        <v>4559.9995422600005</v>
      </c>
      <c r="C458" s="28">
        <v>33.417526244999998</v>
      </c>
      <c r="D458" s="5">
        <v>24.155895232999999</v>
      </c>
      <c r="E458" s="25">
        <f t="shared" si="38"/>
        <v>9.2616310119999987</v>
      </c>
      <c r="F458" s="9">
        <f t="shared" si="39"/>
        <v>2.2258801683532874</v>
      </c>
      <c r="G458" s="14">
        <f t="shared" si="34"/>
        <v>1.0797234296036325E-19</v>
      </c>
      <c r="H458" s="7">
        <f>$L$129*B458+$M$129</f>
        <v>2.1658593148088761</v>
      </c>
      <c r="I458" s="7">
        <f t="shared" si="35"/>
        <v>6.0020853544411334E-2</v>
      </c>
      <c r="J458">
        <f>$N$304*B458+$O$304</f>
        <v>2.1733486786665415</v>
      </c>
      <c r="K458" s="7">
        <f t="shared" si="36"/>
        <v>5.2531489686745925E-2</v>
      </c>
    </row>
    <row r="459" spans="1:11" x14ac:dyDescent="0.3">
      <c r="A459" s="5">
        <v>76.166664123999993</v>
      </c>
      <c r="B459" s="6">
        <f t="shared" si="37"/>
        <v>4569.9998474399999</v>
      </c>
      <c r="C459" s="28">
        <v>32.615341186999999</v>
      </c>
      <c r="D459" s="5">
        <v>24.082967757999999</v>
      </c>
      <c r="E459" s="25">
        <f t="shared" si="38"/>
        <v>8.5323734289999997</v>
      </c>
      <c r="F459" s="9">
        <f t="shared" si="39"/>
        <v>2.1438675677010064</v>
      </c>
      <c r="G459" s="14">
        <f t="shared" si="34"/>
        <v>1.172006837629938E-19</v>
      </c>
      <c r="H459" s="7">
        <f>$L$129*B459+$M$129</f>
        <v>2.1599633992286091</v>
      </c>
      <c r="I459" s="7">
        <f t="shared" si="35"/>
        <v>-1.6095831527602744E-2</v>
      </c>
      <c r="J459">
        <f>$N$304*B459+$O$304</f>
        <v>2.168183067376356</v>
      </c>
      <c r="K459" s="7">
        <f t="shared" si="36"/>
        <v>-2.4315499675349628E-2</v>
      </c>
    </row>
    <row r="460" spans="1:11" x14ac:dyDescent="0.3">
      <c r="A460" s="5">
        <v>76.333328246999997</v>
      </c>
      <c r="B460" s="6">
        <f t="shared" si="37"/>
        <v>4579.9996948199996</v>
      </c>
      <c r="C460" s="28">
        <v>32.761192321999999</v>
      </c>
      <c r="D460" s="5">
        <v>24.082967757999999</v>
      </c>
      <c r="E460" s="25">
        <f t="shared" si="38"/>
        <v>8.6782245640000006</v>
      </c>
      <c r="F460" s="9">
        <f t="shared" si="39"/>
        <v>2.1608169644324491</v>
      </c>
      <c r="G460" s="14">
        <f t="shared" si="34"/>
        <v>1.1523094299130192E-19</v>
      </c>
      <c r="H460" s="7">
        <f>$L$129*B460+$M$129</f>
        <v>2.1540677535551205</v>
      </c>
      <c r="I460" s="7">
        <f t="shared" si="35"/>
        <v>6.7492108773286041E-3</v>
      </c>
      <c r="J460">
        <f>$N$304*B460+$O$304</f>
        <v>2.1630176925606386</v>
      </c>
      <c r="K460" s="7">
        <f t="shared" si="36"/>
        <v>-2.2007281281894997E-3</v>
      </c>
    </row>
    <row r="461" spans="1:11" x14ac:dyDescent="0.3">
      <c r="A461" s="5">
        <v>76.499992371000005</v>
      </c>
      <c r="B461" s="6">
        <f t="shared" si="37"/>
        <v>4589.9995422600005</v>
      </c>
      <c r="C461" s="28">
        <v>32.615341186999999</v>
      </c>
      <c r="D461" s="5">
        <v>24.155895232999999</v>
      </c>
      <c r="E461" s="25">
        <f t="shared" si="38"/>
        <v>8.4594459539999995</v>
      </c>
      <c r="F461" s="9">
        <f t="shared" si="39"/>
        <v>2.1352836814026417</v>
      </c>
      <c r="G461" s="14">
        <f t="shared" si="34"/>
        <v>1.182110513428076E-19</v>
      </c>
      <c r="H461" s="7">
        <f>$L$129*B461+$M$129</f>
        <v>2.148172107846257</v>
      </c>
      <c r="I461" s="7">
        <f t="shared" si="35"/>
        <v>-1.288842644361532E-2</v>
      </c>
      <c r="J461">
        <f>$N$304*B461+$O$304</f>
        <v>2.1578523177139277</v>
      </c>
      <c r="K461" s="7">
        <f t="shared" si="36"/>
        <v>-2.2568636311286028E-2</v>
      </c>
    </row>
    <row r="462" spans="1:11" x14ac:dyDescent="0.3">
      <c r="A462" s="5">
        <v>76.666664123999993</v>
      </c>
      <c r="B462" s="6">
        <f t="shared" si="37"/>
        <v>4599.9998474399999</v>
      </c>
      <c r="C462" s="28">
        <v>32.542411803999997</v>
      </c>
      <c r="D462" s="5">
        <v>24.228820801000001</v>
      </c>
      <c r="E462" s="25">
        <f t="shared" si="38"/>
        <v>8.3135910029999955</v>
      </c>
      <c r="F462" s="9">
        <f t="shared" si="39"/>
        <v>2.1178916458508468</v>
      </c>
      <c r="G462" s="14">
        <f t="shared" si="34"/>
        <v>1.2028496466077603E-19</v>
      </c>
      <c r="H462" s="7">
        <f>$L$129*B462+$M$129</f>
        <v>2.1422761922659901</v>
      </c>
      <c r="I462" s="7">
        <f t="shared" si="35"/>
        <v>-2.4384546415143316E-2</v>
      </c>
      <c r="J462">
        <f>$N$304*B462+$O$304</f>
        <v>2.1526867064237423</v>
      </c>
      <c r="K462" s="7">
        <f t="shared" si="36"/>
        <v>-3.4795060572895498E-2</v>
      </c>
    </row>
    <row r="463" spans="1:11" x14ac:dyDescent="0.3">
      <c r="A463" s="5">
        <v>76.833328246999997</v>
      </c>
      <c r="B463" s="6">
        <f t="shared" si="37"/>
        <v>4609.9996948199996</v>
      </c>
      <c r="C463" s="28">
        <v>32.250709534000002</v>
      </c>
      <c r="D463" s="5">
        <v>24.155895232999999</v>
      </c>
      <c r="E463" s="25">
        <f t="shared" si="38"/>
        <v>8.0948143010000031</v>
      </c>
      <c r="F463" s="9">
        <f t="shared" si="39"/>
        <v>2.0912236469035337</v>
      </c>
      <c r="G463" s="14">
        <f t="shared" si="34"/>
        <v>1.235358789980474E-19</v>
      </c>
      <c r="H463" s="7">
        <f>$L$129*B463+$M$129</f>
        <v>2.1363805465925014</v>
      </c>
      <c r="I463" s="7">
        <f t="shared" si="35"/>
        <v>-4.5156899688967744E-2</v>
      </c>
      <c r="J463">
        <f>$N$304*B463+$O$304</f>
        <v>2.1475213316080248</v>
      </c>
      <c r="K463" s="7">
        <f t="shared" si="36"/>
        <v>-5.6297684704491147E-2</v>
      </c>
    </row>
    <row r="464" spans="1:11" x14ac:dyDescent="0.3">
      <c r="A464" s="5">
        <v>76.999992371000005</v>
      </c>
      <c r="B464" s="6">
        <f t="shared" si="37"/>
        <v>4619.9995422600005</v>
      </c>
      <c r="C464" s="28">
        <v>32.469486236999998</v>
      </c>
      <c r="D464" s="5">
        <v>24.155895232999999</v>
      </c>
      <c r="E464" s="25">
        <f t="shared" si="38"/>
        <v>8.3135910039999992</v>
      </c>
      <c r="F464" s="9">
        <f t="shared" si="39"/>
        <v>2.1178916459711319</v>
      </c>
      <c r="G464" s="14">
        <f t="shared" si="34"/>
        <v>1.202849646463075E-19</v>
      </c>
      <c r="H464" s="7">
        <f>$L$129*B464+$M$129</f>
        <v>2.130484900883638</v>
      </c>
      <c r="I464" s="7">
        <f t="shared" si="35"/>
        <v>-1.2593254912506069E-2</v>
      </c>
      <c r="J464">
        <f>$N$304*B464+$O$304</f>
        <v>2.142355956761314</v>
      </c>
      <c r="K464" s="7">
        <f t="shared" si="36"/>
        <v>-2.4464310790182076E-2</v>
      </c>
    </row>
    <row r="465" spans="1:11" x14ac:dyDescent="0.3">
      <c r="A465" s="5">
        <v>77.166664123999993</v>
      </c>
      <c r="B465" s="6">
        <f t="shared" si="37"/>
        <v>4629.9998474399999</v>
      </c>
      <c r="C465" s="28">
        <v>32.469486236999998</v>
      </c>
      <c r="D465" s="5">
        <v>24.082967757999999</v>
      </c>
      <c r="E465" s="25">
        <f t="shared" si="38"/>
        <v>8.3865184789999994</v>
      </c>
      <c r="F465" s="9">
        <f t="shared" si="39"/>
        <v>2.1266254735724117</v>
      </c>
      <c r="G465" s="14">
        <f t="shared" si="34"/>
        <v>1.1923899082843721E-19</v>
      </c>
      <c r="H465" s="7">
        <f>$L$129*B465+$M$129</f>
        <v>2.1245889853033715</v>
      </c>
      <c r="I465" s="7">
        <f t="shared" si="35"/>
        <v>2.0364882690402375E-3</v>
      </c>
      <c r="J465">
        <f>$N$304*B465+$O$304</f>
        <v>2.1371903454711281</v>
      </c>
      <c r="K465" s="7">
        <f t="shared" si="36"/>
        <v>-1.0564871898716355E-2</v>
      </c>
    </row>
    <row r="466" spans="1:11" x14ac:dyDescent="0.3">
      <c r="A466" s="5">
        <v>77.333328246999997</v>
      </c>
      <c r="B466" s="6">
        <f t="shared" si="37"/>
        <v>4639.9996948199996</v>
      </c>
      <c r="C466" s="28">
        <v>32.469486236999998</v>
      </c>
      <c r="D466" s="5">
        <v>24.447599410999999</v>
      </c>
      <c r="E466" s="25">
        <f t="shared" si="38"/>
        <v>8.0218868259999994</v>
      </c>
      <c r="F466" s="9">
        <f t="shared" si="39"/>
        <v>2.082173659295214</v>
      </c>
      <c r="G466" s="14">
        <f t="shared" si="34"/>
        <v>1.2465895140266344E-19</v>
      </c>
      <c r="H466" s="7">
        <f>$L$129*B466+$M$129</f>
        <v>2.1186933396298828</v>
      </c>
      <c r="I466" s="7">
        <f t="shared" si="35"/>
        <v>-3.6519680334668791E-2</v>
      </c>
      <c r="J466">
        <f>$N$304*B466+$O$304</f>
        <v>2.1320249706554106</v>
      </c>
      <c r="K466" s="7">
        <f t="shared" si="36"/>
        <v>-4.9851311360196604E-2</v>
      </c>
    </row>
    <row r="467" spans="1:11" x14ac:dyDescent="0.3">
      <c r="A467" s="5">
        <v>77.499992371000005</v>
      </c>
      <c r="B467" s="6">
        <f t="shared" si="37"/>
        <v>4649.9995422600005</v>
      </c>
      <c r="C467" s="28">
        <v>32.396560669000003</v>
      </c>
      <c r="D467" s="5">
        <v>24.812231063999999</v>
      </c>
      <c r="E467" s="25">
        <f t="shared" si="38"/>
        <v>7.5843296050000042</v>
      </c>
      <c r="F467" s="9">
        <f t="shared" si="39"/>
        <v>2.0260842245832325</v>
      </c>
      <c r="G467" s="14">
        <f t="shared" si="34"/>
        <v>1.318508097723951E-19</v>
      </c>
      <c r="H467" s="7">
        <f>$L$129*B467+$M$129</f>
        <v>2.1127976939210189</v>
      </c>
      <c r="I467" s="7">
        <f t="shared" si="35"/>
        <v>-8.6713469337786453E-2</v>
      </c>
      <c r="J467">
        <f>$N$304*B467+$O$304</f>
        <v>2.1268595958086998</v>
      </c>
      <c r="K467" s="7">
        <f t="shared" si="36"/>
        <v>-0.10077537122546731</v>
      </c>
    </row>
    <row r="468" spans="1:11" x14ac:dyDescent="0.3">
      <c r="A468" s="5">
        <v>77.666664123999993</v>
      </c>
      <c r="B468" s="6">
        <f t="shared" si="37"/>
        <v>4659.9998474399999</v>
      </c>
      <c r="C468" s="28">
        <v>32.104854584000002</v>
      </c>
      <c r="D468" s="5">
        <v>24.301746368</v>
      </c>
      <c r="E468" s="25">
        <f t="shared" si="38"/>
        <v>7.8031082160000018</v>
      </c>
      <c r="F468" s="9">
        <f t="shared" si="39"/>
        <v>2.0545221435505683</v>
      </c>
      <c r="G468" s="14">
        <f t="shared" si="34"/>
        <v>1.2815406019226223E-19</v>
      </c>
      <c r="H468" s="7">
        <f>$L$129*B468+$M$129</f>
        <v>2.1069017783407524</v>
      </c>
      <c r="I468" s="7">
        <f t="shared" si="35"/>
        <v>-5.2379634790184149E-2</v>
      </c>
      <c r="J468">
        <f>$N$304*B468+$O$304</f>
        <v>2.1216939845185143</v>
      </c>
      <c r="K468" s="7">
        <f t="shared" si="36"/>
        <v>-6.7171840967946039E-2</v>
      </c>
    </row>
    <row r="469" spans="1:11" x14ac:dyDescent="0.3">
      <c r="A469" s="5">
        <v>77.833328246999997</v>
      </c>
      <c r="B469" s="6">
        <f t="shared" si="37"/>
        <v>4669.9996948199996</v>
      </c>
      <c r="C469" s="28">
        <v>31.959003448000001</v>
      </c>
      <c r="D469" s="5">
        <v>24.010042191</v>
      </c>
      <c r="E469" s="25">
        <f t="shared" si="38"/>
        <v>7.9489612570000006</v>
      </c>
      <c r="F469" s="9">
        <f t="shared" si="39"/>
        <v>2.0730412606326896</v>
      </c>
      <c r="G469" s="14">
        <f t="shared" si="34"/>
        <v>1.2580260082653968E-19</v>
      </c>
      <c r="H469" s="7">
        <f>$L$129*B469+$M$129</f>
        <v>2.1010061326672638</v>
      </c>
      <c r="I469" s="7">
        <f t="shared" si="35"/>
        <v>-2.7964872034574206E-2</v>
      </c>
      <c r="J469">
        <f>$N$304*B469+$O$304</f>
        <v>2.1165286097027969</v>
      </c>
      <c r="K469" s="7">
        <f t="shared" si="36"/>
        <v>-4.3487349070107317E-2</v>
      </c>
    </row>
    <row r="470" spans="1:11" x14ac:dyDescent="0.3">
      <c r="A470" s="5">
        <v>77.999992371000005</v>
      </c>
      <c r="B470" s="6">
        <f t="shared" si="37"/>
        <v>4679.9995422600005</v>
      </c>
      <c r="C470" s="28">
        <v>32.323635101000001</v>
      </c>
      <c r="D470" s="5">
        <v>24.082967757999999</v>
      </c>
      <c r="E470" s="25">
        <f t="shared" si="38"/>
        <v>8.2406673430000019</v>
      </c>
      <c r="F470" s="9">
        <f t="shared" si="39"/>
        <v>2.1090813288701664</v>
      </c>
      <c r="G470" s="14">
        <f t="shared" si="34"/>
        <v>1.2134939542844737E-19</v>
      </c>
      <c r="H470" s="7">
        <f>$L$129*B470+$M$129</f>
        <v>2.0951104869583999</v>
      </c>
      <c r="I470" s="7">
        <f t="shared" si="35"/>
        <v>1.3970841911766563E-2</v>
      </c>
      <c r="J470">
        <f>$N$304*B470+$O$304</f>
        <v>2.111363234856086</v>
      </c>
      <c r="K470" s="7">
        <f t="shared" si="36"/>
        <v>-2.2819059859195967E-3</v>
      </c>
    </row>
    <row r="471" spans="1:11" x14ac:dyDescent="0.3">
      <c r="A471" s="5">
        <v>78.166664123999993</v>
      </c>
      <c r="B471" s="6">
        <f t="shared" si="37"/>
        <v>4689.9998474399999</v>
      </c>
      <c r="C471" s="28">
        <v>32.177780151</v>
      </c>
      <c r="D471" s="5">
        <v>24.010042191</v>
      </c>
      <c r="E471" s="25">
        <f t="shared" si="38"/>
        <v>8.1677379600000002</v>
      </c>
      <c r="F471" s="9">
        <f t="shared" si="39"/>
        <v>2.1001919990548985</v>
      </c>
      <c r="G471" s="14">
        <f t="shared" si="34"/>
        <v>1.2243291899144131E-19</v>
      </c>
      <c r="H471" s="7">
        <f>$L$129*B471+$M$129</f>
        <v>2.0892145713781334</v>
      </c>
      <c r="I471" s="7">
        <f t="shared" si="35"/>
        <v>1.0977427676765128E-2</v>
      </c>
      <c r="J471">
        <f>$N$304*B471+$O$304</f>
        <v>2.1061976235659006</v>
      </c>
      <c r="K471" s="7">
        <f t="shared" si="36"/>
        <v>-6.0056245110020612E-3</v>
      </c>
    </row>
    <row r="472" spans="1:11" x14ac:dyDescent="0.3">
      <c r="A472" s="5">
        <v>78.333328246999997</v>
      </c>
      <c r="B472" s="6">
        <f t="shared" si="37"/>
        <v>4699.9996948199996</v>
      </c>
      <c r="C472" s="28">
        <v>32.104854584000002</v>
      </c>
      <c r="D472" s="5">
        <v>24.082967757999999</v>
      </c>
      <c r="E472" s="25">
        <f t="shared" si="38"/>
        <v>8.0218868260000029</v>
      </c>
      <c r="F472" s="9">
        <f t="shared" si="39"/>
        <v>2.0821736592952145</v>
      </c>
      <c r="G472" s="14">
        <f t="shared" si="34"/>
        <v>1.2465895140266339E-19</v>
      </c>
      <c r="H472" s="7">
        <f>$L$129*B472+$M$129</f>
        <v>2.0833189257046447</v>
      </c>
      <c r="I472" s="7">
        <f t="shared" si="35"/>
        <v>-1.1452664094302456E-3</v>
      </c>
      <c r="J472">
        <f>$N$304*B472+$O$304</f>
        <v>2.1010322487501831</v>
      </c>
      <c r="K472" s="7">
        <f t="shared" si="36"/>
        <v>-1.8858589454968655E-2</v>
      </c>
    </row>
    <row r="473" spans="1:11" x14ac:dyDescent="0.3">
      <c r="A473" s="5">
        <v>78.499992371000005</v>
      </c>
      <c r="B473" s="6">
        <f t="shared" si="37"/>
        <v>4709.9995422600005</v>
      </c>
      <c r="C473" s="28">
        <v>32.031929015999999</v>
      </c>
      <c r="D473" s="5">
        <v>24.228820801000001</v>
      </c>
      <c r="E473" s="25">
        <f t="shared" si="38"/>
        <v>7.8031082149999982</v>
      </c>
      <c r="F473" s="9">
        <f t="shared" si="39"/>
        <v>2.0545221434224139</v>
      </c>
      <c r="G473" s="14">
        <f t="shared" si="34"/>
        <v>1.2815406020868574E-19</v>
      </c>
      <c r="H473" s="7">
        <f>$L$129*B473+$M$129</f>
        <v>2.0774232799957812</v>
      </c>
      <c r="I473" s="7">
        <f t="shared" si="35"/>
        <v>-2.2901136573367342E-2</v>
      </c>
      <c r="J473">
        <f>$N$304*B473+$O$304</f>
        <v>2.0958668739034723</v>
      </c>
      <c r="K473" s="7">
        <f t="shared" si="36"/>
        <v>-4.1344730481058356E-2</v>
      </c>
    </row>
    <row r="474" spans="1:11" x14ac:dyDescent="0.3">
      <c r="A474" s="5">
        <v>78.666664123999993</v>
      </c>
      <c r="B474" s="6">
        <f t="shared" si="37"/>
        <v>4719.9998474399999</v>
      </c>
      <c r="C474" s="28">
        <v>32.104854584000002</v>
      </c>
      <c r="D474" s="5">
        <v>24.082967757999999</v>
      </c>
      <c r="E474" s="25">
        <f t="shared" si="38"/>
        <v>8.0218868260000029</v>
      </c>
      <c r="F474" s="9">
        <f t="shared" si="39"/>
        <v>2.0821736592952145</v>
      </c>
      <c r="G474" s="14">
        <f t="shared" si="34"/>
        <v>1.2465895140266339E-19</v>
      </c>
      <c r="H474" s="7">
        <f>$L$129*B474+$M$129</f>
        <v>2.0715273644155143</v>
      </c>
      <c r="I474" s="7">
        <f t="shared" si="35"/>
        <v>1.0646294879700147E-2</v>
      </c>
      <c r="J474">
        <f>$N$304*B474+$O$304</f>
        <v>2.0907012626132864</v>
      </c>
      <c r="K474" s="7">
        <f t="shared" si="36"/>
        <v>-8.5276033180718969E-3</v>
      </c>
    </row>
    <row r="475" spans="1:11" x14ac:dyDescent="0.3">
      <c r="A475" s="5">
        <v>78.833328246999997</v>
      </c>
      <c r="B475" s="6">
        <f t="shared" si="37"/>
        <v>4729.9996948199996</v>
      </c>
      <c r="C475" s="28">
        <v>32.104854584000002</v>
      </c>
      <c r="D475" s="5">
        <v>24.082967757999999</v>
      </c>
      <c r="E475" s="25">
        <f t="shared" si="38"/>
        <v>8.0218868260000029</v>
      </c>
      <c r="F475" s="9">
        <f t="shared" si="39"/>
        <v>2.0821736592952145</v>
      </c>
      <c r="G475" s="14">
        <f t="shared" si="34"/>
        <v>1.2465895140266339E-19</v>
      </c>
      <c r="H475" s="7">
        <f>$L$129*B475+$M$129</f>
        <v>2.0656317187420257</v>
      </c>
      <c r="I475" s="7">
        <f t="shared" si="35"/>
        <v>1.6541940553188805E-2</v>
      </c>
      <c r="J475">
        <f>$N$304*B475+$O$304</f>
        <v>2.0855358877975689</v>
      </c>
      <c r="K475" s="7">
        <f t="shared" si="36"/>
        <v>-3.3622285023544585E-3</v>
      </c>
    </row>
    <row r="476" spans="1:11" x14ac:dyDescent="0.3">
      <c r="A476" s="5">
        <v>78.999992371000005</v>
      </c>
      <c r="B476" s="6">
        <f t="shared" si="37"/>
        <v>4739.9995422600005</v>
      </c>
      <c r="C476" s="28">
        <v>31.886075974000001</v>
      </c>
      <c r="D476" s="5">
        <v>24.010042191</v>
      </c>
      <c r="E476" s="25">
        <f t="shared" si="38"/>
        <v>7.8760337830000005</v>
      </c>
      <c r="F476" s="9">
        <f t="shared" si="39"/>
        <v>2.0638244501277612</v>
      </c>
      <c r="G476" s="14">
        <f t="shared" si="34"/>
        <v>1.2696745945382394E-19</v>
      </c>
      <c r="H476" s="7">
        <f>$L$129*B476+$M$129</f>
        <v>2.0597360730331622</v>
      </c>
      <c r="I476" s="7">
        <f t="shared" si="35"/>
        <v>4.0883770945989717E-3</v>
      </c>
      <c r="J476">
        <f>$N$304*B476+$O$304</f>
        <v>2.0803705129508581</v>
      </c>
      <c r="K476" s="7">
        <f t="shared" si="36"/>
        <v>-1.6546062823096896E-2</v>
      </c>
    </row>
    <row r="477" spans="1:11" x14ac:dyDescent="0.3">
      <c r="A477" s="5">
        <v>79.166664123999993</v>
      </c>
      <c r="B477" s="6">
        <f t="shared" si="37"/>
        <v>4749.9998474399999</v>
      </c>
      <c r="C477" s="28">
        <v>31.886075974000001</v>
      </c>
      <c r="D477" s="5">
        <v>24.082967757999999</v>
      </c>
      <c r="E477" s="25">
        <f t="shared" si="38"/>
        <v>7.8031082160000018</v>
      </c>
      <c r="F477" s="9">
        <f t="shared" si="39"/>
        <v>2.0545221435505683</v>
      </c>
      <c r="G477" s="14">
        <f t="shared" si="34"/>
        <v>1.2815406019226223E-19</v>
      </c>
      <c r="H477" s="7">
        <f>$L$129*B477+$M$129</f>
        <v>2.0538401574528953</v>
      </c>
      <c r="I477" s="7">
        <f t="shared" si="35"/>
        <v>6.8198609767300411E-4</v>
      </c>
      <c r="J477">
        <f>$N$304*B477+$O$304</f>
        <v>2.0752049016606726</v>
      </c>
      <c r="K477" s="7">
        <f t="shared" si="36"/>
        <v>-2.0682758110104338E-2</v>
      </c>
    </row>
    <row r="478" spans="1:11" x14ac:dyDescent="0.3">
      <c r="A478" s="5">
        <v>79.333328246999997</v>
      </c>
      <c r="B478" s="6">
        <f t="shared" si="37"/>
        <v>4759.9996948199996</v>
      </c>
      <c r="C478" s="28">
        <v>31.959003448000001</v>
      </c>
      <c r="D478" s="5">
        <v>24.228820801000001</v>
      </c>
      <c r="E478" s="25">
        <f t="shared" si="38"/>
        <v>7.7301826469999995</v>
      </c>
      <c r="F478" s="9">
        <f t="shared" si="39"/>
        <v>2.0451324906513633</v>
      </c>
      <c r="G478" s="14">
        <f t="shared" si="34"/>
        <v>1.2936304944723257E-19</v>
      </c>
      <c r="H478" s="7">
        <f>$L$129*B478+$M$129</f>
        <v>2.0479445117794071</v>
      </c>
      <c r="I478" s="7">
        <f t="shared" si="35"/>
        <v>-2.8120211280437957E-3</v>
      </c>
      <c r="J478">
        <f>$N$304*B478+$O$304</f>
        <v>2.0700395268449552</v>
      </c>
      <c r="K478" s="7">
        <f t="shared" si="36"/>
        <v>-2.4907036193591914E-2</v>
      </c>
    </row>
    <row r="479" spans="1:11" x14ac:dyDescent="0.3">
      <c r="A479" s="5">
        <v>79.499992371000005</v>
      </c>
      <c r="B479" s="6">
        <f t="shared" si="37"/>
        <v>4769.9995422600005</v>
      </c>
      <c r="C479" s="28">
        <v>31.813150405999998</v>
      </c>
      <c r="D479" s="5">
        <v>24.228820801000001</v>
      </c>
      <c r="E479" s="25">
        <f t="shared" si="38"/>
        <v>7.5843296049999971</v>
      </c>
      <c r="F479" s="9">
        <f t="shared" si="39"/>
        <v>2.0260842245832316</v>
      </c>
      <c r="G479" s="14">
        <f t="shared" si="34"/>
        <v>1.3185080977239522E-19</v>
      </c>
      <c r="H479" s="7">
        <f>$L$129*B479+$M$129</f>
        <v>2.0420488660705431</v>
      </c>
      <c r="I479" s="7">
        <f t="shared" si="35"/>
        <v>-1.5964641487311582E-2</v>
      </c>
      <c r="J479">
        <f>$N$304*B479+$O$304</f>
        <v>2.0648741519982443</v>
      </c>
      <c r="K479" s="7">
        <f t="shared" si="36"/>
        <v>-3.8789927415012748E-2</v>
      </c>
    </row>
    <row r="480" spans="1:11" x14ac:dyDescent="0.3">
      <c r="A480" s="5">
        <v>79.666664123999993</v>
      </c>
      <c r="B480" s="6">
        <f t="shared" si="37"/>
        <v>4779.9998474399999</v>
      </c>
      <c r="C480" s="28">
        <v>32.615341186999999</v>
      </c>
      <c r="D480" s="5">
        <v>23.937116623000001</v>
      </c>
      <c r="E480" s="25">
        <f t="shared" si="38"/>
        <v>8.6782245639999971</v>
      </c>
      <c r="F480" s="9">
        <f t="shared" si="39"/>
        <v>2.1608169644324486</v>
      </c>
      <c r="G480" s="14">
        <f t="shared" si="34"/>
        <v>1.1523094299130196E-19</v>
      </c>
      <c r="H480" s="7">
        <f>$L$129*B480+$M$129</f>
        <v>2.0361529504902767</v>
      </c>
      <c r="I480" s="7">
        <f t="shared" si="35"/>
        <v>0.12466401394217197</v>
      </c>
      <c r="J480">
        <f>$N$304*B480+$O$304</f>
        <v>2.0597085407080589</v>
      </c>
      <c r="K480" s="7">
        <f t="shared" si="36"/>
        <v>0.10110842372438977</v>
      </c>
    </row>
    <row r="481" spans="1:11" x14ac:dyDescent="0.3">
      <c r="A481" s="5">
        <v>79.833328246999997</v>
      </c>
      <c r="B481" s="6">
        <f t="shared" si="37"/>
        <v>4789.9996948199996</v>
      </c>
      <c r="C481" s="28">
        <v>31.740224838</v>
      </c>
      <c r="D481" s="5">
        <v>24.010042191</v>
      </c>
      <c r="E481" s="25">
        <f t="shared" si="38"/>
        <v>7.7301826469999995</v>
      </c>
      <c r="F481" s="9">
        <f t="shared" si="39"/>
        <v>2.0451324906513633</v>
      </c>
      <c r="G481" s="14">
        <f t="shared" si="34"/>
        <v>1.2936304944723257E-19</v>
      </c>
      <c r="H481" s="7">
        <f>$L$129*B481+$M$129</f>
        <v>2.030257304816788</v>
      </c>
      <c r="I481" s="7">
        <f t="shared" si="35"/>
        <v>1.4875185834575255E-2</v>
      </c>
      <c r="J481">
        <f>$N$304*B481+$O$304</f>
        <v>2.054543165892341</v>
      </c>
      <c r="K481" s="7">
        <f t="shared" si="36"/>
        <v>-9.4106752409777172E-3</v>
      </c>
    </row>
    <row r="482" spans="1:11" x14ac:dyDescent="0.3">
      <c r="A482" s="5">
        <v>79.999992371000005</v>
      </c>
      <c r="B482" s="6">
        <f t="shared" si="37"/>
        <v>4799.9995422600005</v>
      </c>
      <c r="C482" s="28">
        <v>31.740224838</v>
      </c>
      <c r="D482" s="5">
        <v>24.082967757999999</v>
      </c>
      <c r="E482" s="25">
        <f t="shared" si="38"/>
        <v>7.6572570800000008</v>
      </c>
      <c r="F482" s="9">
        <f t="shared" si="39"/>
        <v>2.0356538360743626</v>
      </c>
      <c r="G482" s="14">
        <f t="shared" si="34"/>
        <v>1.3059506681732042E-19</v>
      </c>
      <c r="H482" s="7">
        <f>$L$129*B482+$M$129</f>
        <v>2.0243616591079241</v>
      </c>
      <c r="I482" s="7">
        <f t="shared" si="35"/>
        <v>1.1292176966438472E-2</v>
      </c>
      <c r="J482">
        <f>$N$304*B482+$O$304</f>
        <v>2.0493777910456306</v>
      </c>
      <c r="K482" s="7">
        <f t="shared" si="36"/>
        <v>-1.3723954971267993E-2</v>
      </c>
    </row>
    <row r="483" spans="1:11" x14ac:dyDescent="0.3">
      <c r="A483" s="5">
        <v>80.166664123999993</v>
      </c>
      <c r="B483" s="6">
        <f t="shared" si="37"/>
        <v>4809.9998474399999</v>
      </c>
      <c r="C483" s="28">
        <v>31.594371796000001</v>
      </c>
      <c r="D483" s="5">
        <v>23.864189148000001</v>
      </c>
      <c r="E483" s="25">
        <f t="shared" si="38"/>
        <v>7.7301826479999995</v>
      </c>
      <c r="F483" s="9">
        <f t="shared" si="39"/>
        <v>2.045132490780726</v>
      </c>
      <c r="G483" s="14">
        <f t="shared" si="34"/>
        <v>1.2936304943049776E-19</v>
      </c>
      <c r="H483" s="7">
        <f>$L$129*B483+$M$129</f>
        <v>2.0184657435276576</v>
      </c>
      <c r="I483" s="7">
        <f t="shared" si="35"/>
        <v>2.666674725306839E-2</v>
      </c>
      <c r="J483">
        <f>$N$304*B483+$O$304</f>
        <v>2.0442121797554447</v>
      </c>
      <c r="K483" s="7">
        <f t="shared" si="36"/>
        <v>9.2031102528133957E-4</v>
      </c>
    </row>
    <row r="484" spans="1:11" x14ac:dyDescent="0.3">
      <c r="A484" s="5">
        <v>80.333328246999997</v>
      </c>
      <c r="B484" s="6">
        <f t="shared" si="37"/>
        <v>4819.9996948199996</v>
      </c>
      <c r="C484" s="28">
        <v>31.521446227999999</v>
      </c>
      <c r="D484" s="5">
        <v>24.593452454000001</v>
      </c>
      <c r="E484" s="25">
        <f t="shared" si="38"/>
        <v>6.9279937739999973</v>
      </c>
      <c r="F484" s="9">
        <f t="shared" si="39"/>
        <v>1.9355702725876744</v>
      </c>
      <c r="G484" s="14">
        <f t="shared" si="34"/>
        <v>1.4434193110174127E-19</v>
      </c>
      <c r="H484" s="7">
        <f>$L$129*B484+$M$129</f>
        <v>2.012570097854169</v>
      </c>
      <c r="I484" s="7">
        <f t="shared" si="35"/>
        <v>-7.6999825266494515E-2</v>
      </c>
      <c r="J484">
        <f>$N$304*B484+$O$304</f>
        <v>2.0390468049397272</v>
      </c>
      <c r="K484" s="7">
        <f t="shared" si="36"/>
        <v>-0.10347653235205279</v>
      </c>
    </row>
    <row r="485" spans="1:11" x14ac:dyDescent="0.3">
      <c r="A485" s="5">
        <v>80.499992371000005</v>
      </c>
      <c r="B485" s="6">
        <f t="shared" si="37"/>
        <v>4829.9995422600005</v>
      </c>
      <c r="C485" s="28">
        <v>31.813150405999998</v>
      </c>
      <c r="D485" s="5">
        <v>24.520524979000001</v>
      </c>
      <c r="E485" s="25">
        <f t="shared" si="38"/>
        <v>7.2926254269999973</v>
      </c>
      <c r="F485" s="9">
        <f t="shared" si="39"/>
        <v>1.9868636220633213</v>
      </c>
      <c r="G485" s="14">
        <f t="shared" si="34"/>
        <v>1.3712482699270829E-19</v>
      </c>
      <c r="H485" s="7">
        <f>$L$129*B485+$M$129</f>
        <v>2.0066744521453055</v>
      </c>
      <c r="I485" s="7">
        <f t="shared" si="35"/>
        <v>-1.9810830081984143E-2</v>
      </c>
      <c r="J485">
        <f>$N$304*B485+$O$304</f>
        <v>2.0338814300930164</v>
      </c>
      <c r="K485" s="7">
        <f t="shared" si="36"/>
        <v>-4.7017808029695018E-2</v>
      </c>
    </row>
    <row r="486" spans="1:11" x14ac:dyDescent="0.3">
      <c r="A486" s="5">
        <v>80.666664123999993</v>
      </c>
      <c r="B486" s="6">
        <f t="shared" si="37"/>
        <v>4839.9998474399999</v>
      </c>
      <c r="C486" s="28">
        <v>31.521446227999999</v>
      </c>
      <c r="D486" s="5">
        <v>24.155895232999999</v>
      </c>
      <c r="E486" s="25">
        <f t="shared" si="38"/>
        <v>7.3655509949999995</v>
      </c>
      <c r="F486" s="9">
        <f t="shared" si="39"/>
        <v>1.9968138597435598</v>
      </c>
      <c r="G486" s="14">
        <f t="shared" si="34"/>
        <v>1.3576716808814927E-19</v>
      </c>
      <c r="H486" s="7">
        <f>$L$129*B486+$M$129</f>
        <v>2.0007785365650386</v>
      </c>
      <c r="I486" s="7">
        <f t="shared" si="35"/>
        <v>-3.9646768214787187E-3</v>
      </c>
      <c r="J486">
        <f>$N$304*B486+$O$304</f>
        <v>2.0287158188028309</v>
      </c>
      <c r="K486" s="7">
        <f t="shared" si="36"/>
        <v>-3.1901959059271068E-2</v>
      </c>
    </row>
    <row r="487" spans="1:11" x14ac:dyDescent="0.3">
      <c r="A487" s="5">
        <v>80.833328246999997</v>
      </c>
      <c r="B487" s="6">
        <f t="shared" si="37"/>
        <v>4849.9996948199996</v>
      </c>
      <c r="C487" s="28">
        <v>31.740224838</v>
      </c>
      <c r="D487" s="5">
        <v>24.082967757999999</v>
      </c>
      <c r="E487" s="25">
        <f t="shared" si="38"/>
        <v>7.6572570800000008</v>
      </c>
      <c r="F487" s="9">
        <f t="shared" si="39"/>
        <v>2.0356538360743626</v>
      </c>
      <c r="G487" s="14">
        <f t="shared" ref="G487:G550" si="40">1/E487*(0.000000001^2+$L$27^2)</f>
        <v>1.3059506681732042E-19</v>
      </c>
      <c r="H487" s="7">
        <f>$L$129*B487+$M$129</f>
        <v>1.9948828908915499</v>
      </c>
      <c r="I487" s="7">
        <f t="shared" ref="I487:I550" si="41">F487-H487</f>
        <v>4.0770945182812657E-2</v>
      </c>
      <c r="J487">
        <f>$N$304*B487+$O$304</f>
        <v>2.0235504439871135</v>
      </c>
      <c r="K487" s="7">
        <f t="shared" si="36"/>
        <v>1.2103392087249087E-2</v>
      </c>
    </row>
    <row r="488" spans="1:11" x14ac:dyDescent="0.3">
      <c r="A488" s="5">
        <v>80.999992371000005</v>
      </c>
      <c r="B488" s="6">
        <f t="shared" si="37"/>
        <v>4859.9995422600005</v>
      </c>
      <c r="C488" s="28">
        <v>31.740224838</v>
      </c>
      <c r="D488" s="5">
        <v>23.937116623000001</v>
      </c>
      <c r="E488" s="25">
        <f t="shared" si="38"/>
        <v>7.8031082149999982</v>
      </c>
      <c r="F488" s="9">
        <f t="shared" si="39"/>
        <v>2.0545221434224139</v>
      </c>
      <c r="G488" s="14">
        <f t="shared" si="40"/>
        <v>1.2815406020868574E-19</v>
      </c>
      <c r="H488" s="7">
        <f>$L$129*B488+$M$129</f>
        <v>1.9889872451826864</v>
      </c>
      <c r="I488" s="7">
        <f t="shared" si="41"/>
        <v>6.5534898239727468E-2</v>
      </c>
      <c r="J488">
        <f>$N$304*B488+$O$304</f>
        <v>2.0183850691404026</v>
      </c>
      <c r="K488" s="7">
        <f t="shared" si="36"/>
        <v>3.6137074282011294E-2</v>
      </c>
    </row>
    <row r="489" spans="1:11" x14ac:dyDescent="0.3">
      <c r="A489" s="5">
        <v>81.166664123999993</v>
      </c>
      <c r="B489" s="6">
        <f t="shared" si="37"/>
        <v>4869.9998474399999</v>
      </c>
      <c r="C489" s="28">
        <v>31.813150405999998</v>
      </c>
      <c r="D489" s="5">
        <v>24.082967757999999</v>
      </c>
      <c r="E489" s="25">
        <f t="shared" si="38"/>
        <v>7.7301826479999995</v>
      </c>
      <c r="F489" s="9">
        <f t="shared" si="39"/>
        <v>2.045132490780726</v>
      </c>
      <c r="G489" s="14">
        <f t="shared" si="40"/>
        <v>1.2936304943049776E-19</v>
      </c>
      <c r="H489" s="7">
        <f>$L$129*B489+$M$129</f>
        <v>1.9830913296024195</v>
      </c>
      <c r="I489" s="7">
        <f t="shared" si="41"/>
        <v>6.2041161178306492E-2</v>
      </c>
      <c r="J489">
        <f>$N$304*B489+$O$304</f>
        <v>2.0132194578502172</v>
      </c>
      <c r="K489" s="7">
        <f t="shared" si="36"/>
        <v>3.1913032930508844E-2</v>
      </c>
    </row>
    <row r="490" spans="1:11" x14ac:dyDescent="0.3">
      <c r="A490" s="5">
        <v>81.333328246999997</v>
      </c>
      <c r="B490" s="6">
        <f t="shared" si="37"/>
        <v>4879.9996948199996</v>
      </c>
      <c r="C490" s="28">
        <v>31.667297362999999</v>
      </c>
      <c r="D490" s="5">
        <v>24.082967757999999</v>
      </c>
      <c r="E490" s="25">
        <f t="shared" si="38"/>
        <v>7.5843296050000006</v>
      </c>
      <c r="F490" s="9">
        <f t="shared" si="39"/>
        <v>2.026084224583232</v>
      </c>
      <c r="G490" s="14">
        <f t="shared" si="40"/>
        <v>1.3185080977239518E-19</v>
      </c>
      <c r="H490" s="7">
        <f>$L$129*B490+$M$129</f>
        <v>1.9771956839289309</v>
      </c>
      <c r="I490" s="7">
        <f t="shared" si="41"/>
        <v>4.8888540654301149E-2</v>
      </c>
      <c r="J490">
        <f>$N$304*B490+$O$304</f>
        <v>2.0080540830344993</v>
      </c>
      <c r="K490" s="7">
        <f t="shared" si="36"/>
        <v>1.8030141548732725E-2</v>
      </c>
    </row>
    <row r="491" spans="1:11" x14ac:dyDescent="0.3">
      <c r="A491" s="5">
        <v>81.499992371000005</v>
      </c>
      <c r="B491" s="6">
        <f t="shared" si="37"/>
        <v>4889.9995422600005</v>
      </c>
      <c r="C491" s="28">
        <v>30.719257355</v>
      </c>
      <c r="D491" s="5">
        <v>24.155895232999999</v>
      </c>
      <c r="E491" s="25">
        <f t="shared" si="38"/>
        <v>6.5633621220000009</v>
      </c>
      <c r="F491" s="9">
        <f t="shared" si="39"/>
        <v>1.8815029902607605</v>
      </c>
      <c r="G491" s="14">
        <f t="shared" si="40"/>
        <v>1.5236093657670652E-19</v>
      </c>
      <c r="H491" s="7">
        <f>$L$129*B491+$M$129</f>
        <v>1.9713000382200674</v>
      </c>
      <c r="I491" s="7">
        <f t="shared" si="41"/>
        <v>-8.9797047959306875E-2</v>
      </c>
      <c r="J491">
        <f>$N$304*B491+$O$304</f>
        <v>2.0028887081877884</v>
      </c>
      <c r="K491" s="7">
        <f t="shared" si="36"/>
        <v>-0.1213857179270279</v>
      </c>
    </row>
    <row r="492" spans="1:11" x14ac:dyDescent="0.3">
      <c r="A492" s="5">
        <v>81.666664123999993</v>
      </c>
      <c r="B492" s="6">
        <f t="shared" si="37"/>
        <v>4899.9998474399999</v>
      </c>
      <c r="C492" s="28">
        <v>32.031929015999999</v>
      </c>
      <c r="D492" s="5">
        <v>23.645410538</v>
      </c>
      <c r="E492" s="25">
        <f t="shared" si="38"/>
        <v>8.3865184779999993</v>
      </c>
      <c r="F492" s="9">
        <f t="shared" si="39"/>
        <v>2.1266254734531724</v>
      </c>
      <c r="G492" s="14">
        <f t="shared" si="40"/>
        <v>1.1923899084265514E-19</v>
      </c>
      <c r="H492" s="7">
        <f>$L$129*B492+$M$129</f>
        <v>1.9654041226398005</v>
      </c>
      <c r="I492" s="7">
        <f t="shared" si="41"/>
        <v>0.16122135081337197</v>
      </c>
      <c r="J492">
        <f>$N$304*B492+$O$304</f>
        <v>1.997723096897603</v>
      </c>
      <c r="K492" s="7">
        <f t="shared" si="36"/>
        <v>0.12890237655556946</v>
      </c>
    </row>
    <row r="493" spans="1:11" x14ac:dyDescent="0.3">
      <c r="A493" s="5">
        <v>81.833328246999997</v>
      </c>
      <c r="B493" s="6">
        <f t="shared" si="37"/>
        <v>4909.9996948199996</v>
      </c>
      <c r="C493" s="28">
        <v>31.813150405999998</v>
      </c>
      <c r="D493" s="5">
        <v>24.082967757999999</v>
      </c>
      <c r="E493" s="25">
        <f t="shared" si="38"/>
        <v>7.7301826479999995</v>
      </c>
      <c r="F493" s="9">
        <f t="shared" si="39"/>
        <v>2.045132490780726</v>
      </c>
      <c r="G493" s="14">
        <f t="shared" si="40"/>
        <v>1.2936304943049776E-19</v>
      </c>
      <c r="H493" s="7">
        <f>$L$129*B493+$M$129</f>
        <v>1.9595084769663123</v>
      </c>
      <c r="I493" s="7">
        <f t="shared" si="41"/>
        <v>8.5624013814413757E-2</v>
      </c>
      <c r="J493">
        <f>$N$304*B493+$O$304</f>
        <v>1.9925577220818855</v>
      </c>
      <c r="K493" s="7">
        <f t="shared" si="36"/>
        <v>5.2574768698840479E-2</v>
      </c>
    </row>
    <row r="494" spans="1:11" x14ac:dyDescent="0.3">
      <c r="A494" s="5">
        <v>81.999992371000005</v>
      </c>
      <c r="B494" s="6">
        <f t="shared" si="37"/>
        <v>4919.9995422600005</v>
      </c>
      <c r="C494" s="28">
        <v>31.594371796000001</v>
      </c>
      <c r="D494" s="5">
        <v>24.082967757999999</v>
      </c>
      <c r="E494" s="25">
        <f t="shared" si="38"/>
        <v>7.511404038000002</v>
      </c>
      <c r="F494" s="9">
        <f t="shared" si="39"/>
        <v>2.0164224040942642</v>
      </c>
      <c r="G494" s="14">
        <f t="shared" si="40"/>
        <v>1.3313090268357626E-19</v>
      </c>
      <c r="H494" s="7">
        <f>$L$129*B494+$M$129</f>
        <v>1.9536128312574483</v>
      </c>
      <c r="I494" s="7">
        <f t="shared" si="41"/>
        <v>6.2809572836815875E-2</v>
      </c>
      <c r="J494">
        <f>$N$304*B494+$O$304</f>
        <v>1.9873923472351747</v>
      </c>
      <c r="K494" s="7">
        <f t="shared" si="36"/>
        <v>2.9030056859089548E-2</v>
      </c>
    </row>
    <row r="495" spans="1:11" x14ac:dyDescent="0.3">
      <c r="A495" s="5">
        <v>82.166664123999993</v>
      </c>
      <c r="B495" s="6">
        <f t="shared" si="37"/>
        <v>4929.9998474399999</v>
      </c>
      <c r="C495" s="28">
        <v>31.375593185</v>
      </c>
      <c r="D495" s="5">
        <v>24.155895232999999</v>
      </c>
      <c r="E495" s="25">
        <f t="shared" si="38"/>
        <v>7.2196979520000006</v>
      </c>
      <c r="F495" s="9">
        <f t="shared" si="39"/>
        <v>1.9768131171265839</v>
      </c>
      <c r="G495" s="14">
        <f t="shared" si="40"/>
        <v>1.3850994967496944E-19</v>
      </c>
      <c r="H495" s="7">
        <f>$L$129*B495+$M$129</f>
        <v>1.9477169156771819</v>
      </c>
      <c r="I495" s="7">
        <f t="shared" si="41"/>
        <v>2.9096201449402059E-2</v>
      </c>
      <c r="J495">
        <f>$N$304*B495+$O$304</f>
        <v>1.9822267359449892</v>
      </c>
      <c r="K495" s="7">
        <f t="shared" si="36"/>
        <v>-5.4136188184052969E-3</v>
      </c>
    </row>
    <row r="496" spans="1:11" x14ac:dyDescent="0.3">
      <c r="A496" s="5">
        <v>82.333328246999997</v>
      </c>
      <c r="B496" s="6">
        <f t="shared" si="37"/>
        <v>4939.9996948199996</v>
      </c>
      <c r="C496" s="28">
        <v>31.302667618000001</v>
      </c>
      <c r="D496" s="5">
        <v>24.155895232999999</v>
      </c>
      <c r="E496" s="25">
        <f t="shared" si="38"/>
        <v>7.146772385000002</v>
      </c>
      <c r="F496" s="9">
        <f t="shared" si="39"/>
        <v>1.96666084010232</v>
      </c>
      <c r="G496" s="14">
        <f t="shared" si="40"/>
        <v>1.399233032940645E-19</v>
      </c>
      <c r="H496" s="7">
        <f>$L$129*B496+$M$129</f>
        <v>1.9418212700036932</v>
      </c>
      <c r="I496" s="7">
        <f t="shared" si="41"/>
        <v>2.4839570098626806E-2</v>
      </c>
      <c r="J496">
        <f>$N$304*B496+$O$304</f>
        <v>1.9770613611292718</v>
      </c>
      <c r="K496" s="7">
        <f t="shared" ref="K496:K559" si="42">F496-J496</f>
        <v>-1.040052102695177E-2</v>
      </c>
    </row>
    <row r="497" spans="1:11" x14ac:dyDescent="0.3">
      <c r="A497" s="5">
        <v>82.499992371000005</v>
      </c>
      <c r="B497" s="6">
        <f t="shared" si="37"/>
        <v>4949.9995422600005</v>
      </c>
      <c r="C497" s="28">
        <v>31.229740143000001</v>
      </c>
      <c r="D497" s="5">
        <v>24.082967757999999</v>
      </c>
      <c r="E497" s="25">
        <f t="shared" si="38"/>
        <v>7.146772385000002</v>
      </c>
      <c r="F497" s="9">
        <f t="shared" si="39"/>
        <v>1.96666084010232</v>
      </c>
      <c r="G497" s="14">
        <f t="shared" si="40"/>
        <v>1.399233032940645E-19</v>
      </c>
      <c r="H497" s="7">
        <f>$L$129*B497+$M$129</f>
        <v>1.9359256242948293</v>
      </c>
      <c r="I497" s="7">
        <f t="shared" si="41"/>
        <v>3.0735215807490723E-2</v>
      </c>
      <c r="J497">
        <f>$N$304*B497+$O$304</f>
        <v>1.9718959862825609</v>
      </c>
      <c r="K497" s="7">
        <f t="shared" si="42"/>
        <v>-5.2351461802409016E-3</v>
      </c>
    </row>
    <row r="498" spans="1:11" x14ac:dyDescent="0.3">
      <c r="A498" s="5">
        <v>82.666664123999993</v>
      </c>
      <c r="B498" s="6">
        <f t="shared" si="37"/>
        <v>4959.9998474399999</v>
      </c>
      <c r="C498" s="28">
        <v>31.740224838</v>
      </c>
      <c r="D498" s="5">
        <v>24.082967757999999</v>
      </c>
      <c r="E498" s="25">
        <f t="shared" si="38"/>
        <v>7.6572570800000008</v>
      </c>
      <c r="F498" s="9">
        <f t="shared" si="39"/>
        <v>2.0356538360743626</v>
      </c>
      <c r="G498" s="14">
        <f t="shared" si="40"/>
        <v>1.3059506681732042E-19</v>
      </c>
      <c r="H498" s="7">
        <f>$L$129*B498+$M$129</f>
        <v>1.9300297087145628</v>
      </c>
      <c r="I498" s="7">
        <f t="shared" si="41"/>
        <v>0.10562412735979976</v>
      </c>
      <c r="J498">
        <f>$N$304*B498+$O$304</f>
        <v>1.966730374992375</v>
      </c>
      <c r="K498" s="7">
        <f t="shared" si="42"/>
        <v>6.8923461081987547E-2</v>
      </c>
    </row>
    <row r="499" spans="1:11" x14ac:dyDescent="0.3">
      <c r="A499" s="5">
        <v>82.833328246999997</v>
      </c>
      <c r="B499" s="6">
        <f t="shared" si="37"/>
        <v>4969.9996948199996</v>
      </c>
      <c r="C499" s="28">
        <v>31.156814574999999</v>
      </c>
      <c r="D499" s="5">
        <v>24.155895232999999</v>
      </c>
      <c r="E499" s="25">
        <f t="shared" si="38"/>
        <v>7.0009193419999995</v>
      </c>
      <c r="F499" s="9">
        <f t="shared" si="39"/>
        <v>1.9460414750031121</v>
      </c>
      <c r="G499" s="14">
        <f t="shared" si="40"/>
        <v>1.428383832392966E-19</v>
      </c>
      <c r="H499" s="7">
        <f>$L$129*B499+$M$129</f>
        <v>1.9241340630410741</v>
      </c>
      <c r="I499" s="7">
        <f t="shared" si="41"/>
        <v>2.1907411962037937E-2</v>
      </c>
      <c r="J499">
        <f>$N$304*B499+$O$304</f>
        <v>1.9615650001766576</v>
      </c>
      <c r="K499" s="7">
        <f t="shared" si="42"/>
        <v>-1.5523525173545494E-2</v>
      </c>
    </row>
    <row r="500" spans="1:11" x14ac:dyDescent="0.3">
      <c r="A500" s="5">
        <v>83</v>
      </c>
      <c r="B500" s="6">
        <f t="shared" si="37"/>
        <v>4980</v>
      </c>
      <c r="C500" s="28">
        <v>31.156814574999999</v>
      </c>
      <c r="D500" s="5">
        <v>24.228820801000001</v>
      </c>
      <c r="E500" s="25">
        <f t="shared" si="38"/>
        <v>6.9279937739999973</v>
      </c>
      <c r="F500" s="9">
        <f t="shared" si="39"/>
        <v>1.9355702725876744</v>
      </c>
      <c r="G500" s="14">
        <f t="shared" si="40"/>
        <v>1.4434193110174127E-19</v>
      </c>
      <c r="H500" s="7">
        <f>$L$129*B500+$M$129</f>
        <v>1.9182381474608068</v>
      </c>
      <c r="I500" s="7">
        <f t="shared" si="41"/>
        <v>1.7332125126867659E-2</v>
      </c>
      <c r="J500">
        <f>$N$304*B500+$O$304</f>
        <v>1.9563993888864717</v>
      </c>
      <c r="K500" s="7">
        <f t="shared" si="42"/>
        <v>-2.0829116298797246E-2</v>
      </c>
    </row>
    <row r="501" spans="1:11" x14ac:dyDescent="0.3">
      <c r="A501" s="5">
        <v>83.166664123999993</v>
      </c>
      <c r="B501" s="6">
        <f t="shared" si="37"/>
        <v>4989.9998474399999</v>
      </c>
      <c r="C501" s="28">
        <v>31.083889008</v>
      </c>
      <c r="D501" s="5">
        <v>24.228820801000001</v>
      </c>
      <c r="E501" s="25">
        <f t="shared" si="38"/>
        <v>6.8550682069999986</v>
      </c>
      <c r="F501" s="9">
        <f t="shared" si="39"/>
        <v>1.9249882629283073</v>
      </c>
      <c r="G501" s="14">
        <f t="shared" si="40"/>
        <v>1.4587746902049174E-19</v>
      </c>
      <c r="H501" s="7">
        <f>$L$129*B501+$M$129</f>
        <v>1.9123425017519438</v>
      </c>
      <c r="I501" s="7">
        <f t="shared" si="41"/>
        <v>1.2645761176363512E-2</v>
      </c>
      <c r="J501">
        <f>$N$304*B501+$O$304</f>
        <v>1.9512340140397613</v>
      </c>
      <c r="K501" s="7">
        <f t="shared" si="42"/>
        <v>-2.6245751111453997E-2</v>
      </c>
    </row>
    <row r="502" spans="1:11" x14ac:dyDescent="0.3">
      <c r="A502" s="5">
        <v>83.333328246999997</v>
      </c>
      <c r="B502" s="6">
        <f t="shared" si="37"/>
        <v>4999.9996948199996</v>
      </c>
      <c r="C502" s="28">
        <v>31.156814574999999</v>
      </c>
      <c r="D502" s="5">
        <v>24.155895232999999</v>
      </c>
      <c r="E502" s="25">
        <f t="shared" si="38"/>
        <v>7.0009193419999995</v>
      </c>
      <c r="F502" s="9">
        <f t="shared" si="39"/>
        <v>1.9460414750031121</v>
      </c>
      <c r="G502" s="14">
        <f t="shared" si="40"/>
        <v>1.428383832392966E-19</v>
      </c>
      <c r="H502" s="7">
        <f>$L$129*B502+$M$129</f>
        <v>1.9064468560784551</v>
      </c>
      <c r="I502" s="7">
        <f t="shared" si="41"/>
        <v>3.9594618924656988E-2</v>
      </c>
      <c r="J502">
        <f>$N$304*B502+$O$304</f>
        <v>1.9460686392240438</v>
      </c>
      <c r="K502" s="7">
        <f t="shared" si="42"/>
        <v>-2.7164220931741312E-5</v>
      </c>
    </row>
    <row r="503" spans="1:11" x14ac:dyDescent="0.3">
      <c r="A503" s="5">
        <v>83.5</v>
      </c>
      <c r="B503" s="6">
        <f t="shared" si="37"/>
        <v>5010</v>
      </c>
      <c r="C503" s="28">
        <v>31.521446227999999</v>
      </c>
      <c r="D503" s="5">
        <v>24.155895232999999</v>
      </c>
      <c r="E503" s="25">
        <f t="shared" si="38"/>
        <v>7.3655509949999995</v>
      </c>
      <c r="F503" s="9">
        <f t="shared" si="39"/>
        <v>1.9968138597435598</v>
      </c>
      <c r="G503" s="14">
        <f t="shared" si="40"/>
        <v>1.3576716808814927E-19</v>
      </c>
      <c r="H503" s="7">
        <f>$L$129*B503+$M$129</f>
        <v>1.9005509404981882</v>
      </c>
      <c r="I503" s="7">
        <f t="shared" si="41"/>
        <v>9.626291924537167E-2</v>
      </c>
      <c r="J503">
        <f>$N$304*B503+$O$304</f>
        <v>1.9409030279338579</v>
      </c>
      <c r="K503" s="7">
        <f t="shared" si="42"/>
        <v>5.5910831809701911E-2</v>
      </c>
    </row>
    <row r="504" spans="1:11" x14ac:dyDescent="0.3">
      <c r="A504" s="5">
        <v>83.666664123999993</v>
      </c>
      <c r="B504" s="6">
        <f t="shared" si="37"/>
        <v>5019.9998474399999</v>
      </c>
      <c r="C504" s="28">
        <v>31.083889008</v>
      </c>
      <c r="D504" s="5">
        <v>24.301746368</v>
      </c>
      <c r="E504" s="25">
        <f t="shared" si="38"/>
        <v>6.78214264</v>
      </c>
      <c r="F504" s="9">
        <f t="shared" si="39"/>
        <v>1.9142930756261849</v>
      </c>
      <c r="G504" s="14">
        <f t="shared" si="40"/>
        <v>1.4744602894403296E-19</v>
      </c>
      <c r="H504" s="7">
        <f>$L$129*B504+$M$129</f>
        <v>1.8946552947893247</v>
      </c>
      <c r="I504" s="7">
        <f t="shared" si="41"/>
        <v>1.9637780836860186E-2</v>
      </c>
      <c r="J504">
        <f>$N$304*B504+$O$304</f>
        <v>1.9357376530871475</v>
      </c>
      <c r="K504" s="7">
        <f t="shared" si="42"/>
        <v>-2.1444577460962622E-2</v>
      </c>
    </row>
    <row r="505" spans="1:11" x14ac:dyDescent="0.3">
      <c r="A505" s="5">
        <v>83.833328246999997</v>
      </c>
      <c r="B505" s="6">
        <f t="shared" si="37"/>
        <v>5029.9996948199996</v>
      </c>
      <c r="C505" s="28">
        <v>30.938035965000001</v>
      </c>
      <c r="D505" s="5">
        <v>24.301746368</v>
      </c>
      <c r="E505" s="25">
        <f t="shared" si="38"/>
        <v>6.6362895970000011</v>
      </c>
      <c r="F505" s="9">
        <f t="shared" si="39"/>
        <v>1.8925530116713469</v>
      </c>
      <c r="G505" s="14">
        <f t="shared" si="40"/>
        <v>1.5068661265958915E-19</v>
      </c>
      <c r="H505" s="7">
        <f>$L$129*B505+$M$129</f>
        <v>1.8887596491158365</v>
      </c>
      <c r="I505" s="7">
        <f t="shared" si="41"/>
        <v>3.7933625555104378E-3</v>
      </c>
      <c r="J505">
        <f>$N$304*B505+$O$304</f>
        <v>1.9305722782714301</v>
      </c>
      <c r="K505" s="7">
        <f t="shared" si="42"/>
        <v>-3.8019266600083146E-2</v>
      </c>
    </row>
    <row r="506" spans="1:11" x14ac:dyDescent="0.3">
      <c r="A506" s="5">
        <v>84</v>
      </c>
      <c r="B506" s="6">
        <f t="shared" si="37"/>
        <v>5040</v>
      </c>
      <c r="C506" s="28">
        <v>31.010961533</v>
      </c>
      <c r="D506" s="5">
        <v>25.031009674</v>
      </c>
      <c r="E506" s="25">
        <f t="shared" si="38"/>
        <v>5.9799518589999998</v>
      </c>
      <c r="F506" s="9">
        <f t="shared" si="39"/>
        <v>1.788412517595688</v>
      </c>
      <c r="G506" s="14">
        <f t="shared" si="40"/>
        <v>1.6722542648817001E-19</v>
      </c>
      <c r="H506" s="7">
        <f>$L$129*B506+$M$129</f>
        <v>1.8828637335355691</v>
      </c>
      <c r="I506" s="7">
        <f t="shared" si="41"/>
        <v>-9.445121593988115E-2</v>
      </c>
      <c r="J506">
        <f>$N$304*B506+$O$304</f>
        <v>1.9254066669812437</v>
      </c>
      <c r="K506" s="7">
        <f t="shared" si="42"/>
        <v>-0.13699414938555576</v>
      </c>
    </row>
    <row r="507" spans="1:11" x14ac:dyDescent="0.3">
      <c r="A507" s="5">
        <v>84.166664123999993</v>
      </c>
      <c r="B507" s="6">
        <f t="shared" si="37"/>
        <v>5049.9998474399999</v>
      </c>
      <c r="C507" s="28">
        <v>30.938035965000001</v>
      </c>
      <c r="D507" s="5">
        <v>24.228820801000001</v>
      </c>
      <c r="E507" s="25">
        <f t="shared" si="38"/>
        <v>6.7092151639999997</v>
      </c>
      <c r="F507" s="9">
        <f t="shared" si="39"/>
        <v>1.9034819790159598</v>
      </c>
      <c r="G507" s="14">
        <f t="shared" si="40"/>
        <v>1.490487300758745E-19</v>
      </c>
      <c r="H507" s="7">
        <f>$L$129*B507+$M$129</f>
        <v>1.8769680878267061</v>
      </c>
      <c r="I507" s="7">
        <f t="shared" si="41"/>
        <v>2.6513891189253735E-2</v>
      </c>
      <c r="J507">
        <f>$N$304*B507+$O$304</f>
        <v>1.9202412921345333</v>
      </c>
      <c r="K507" s="7">
        <f t="shared" si="42"/>
        <v>-1.6759313118573482E-2</v>
      </c>
    </row>
    <row r="508" spans="1:11" x14ac:dyDescent="0.3">
      <c r="A508" s="5">
        <v>84.333328246999997</v>
      </c>
      <c r="B508" s="6">
        <f t="shared" si="37"/>
        <v>5059.9996948199996</v>
      </c>
      <c r="C508" s="28">
        <v>30.938035965000001</v>
      </c>
      <c r="D508" s="5">
        <v>25.249788284000001</v>
      </c>
      <c r="E508" s="25">
        <f t="shared" si="38"/>
        <v>5.688247681</v>
      </c>
      <c r="F508" s="9">
        <f t="shared" si="39"/>
        <v>1.7384022360325126</v>
      </c>
      <c r="G508" s="14">
        <f t="shared" si="40"/>
        <v>1.7580106494663026E-19</v>
      </c>
      <c r="H508" s="7">
        <f>$L$129*B508+$M$129</f>
        <v>1.8710724421532174</v>
      </c>
      <c r="I508" s="7">
        <f t="shared" si="41"/>
        <v>-0.13267020612070479</v>
      </c>
      <c r="J508">
        <f>$N$304*B508+$O$304</f>
        <v>1.9150759173188159</v>
      </c>
      <c r="K508" s="7">
        <f t="shared" si="42"/>
        <v>-0.17667368128630323</v>
      </c>
    </row>
    <row r="509" spans="1:11" x14ac:dyDescent="0.3">
      <c r="A509" s="5">
        <v>84.5</v>
      </c>
      <c r="B509" s="6">
        <f t="shared" si="37"/>
        <v>5070</v>
      </c>
      <c r="C509" s="28">
        <v>30.938035965000001</v>
      </c>
      <c r="D509" s="5">
        <v>24.374673843</v>
      </c>
      <c r="E509" s="25">
        <f t="shared" si="38"/>
        <v>6.5633621220000009</v>
      </c>
      <c r="F509" s="9">
        <f t="shared" si="39"/>
        <v>1.8815029902607605</v>
      </c>
      <c r="G509" s="14">
        <f t="shared" si="40"/>
        <v>1.5236093657670652E-19</v>
      </c>
      <c r="H509" s="7">
        <f>$L$129*B509+$M$129</f>
        <v>1.8651765265729501</v>
      </c>
      <c r="I509" s="7">
        <f t="shared" si="41"/>
        <v>1.6326463687810433E-2</v>
      </c>
      <c r="J509">
        <f>$N$304*B509+$O$304</f>
        <v>1.90991030602863</v>
      </c>
      <c r="K509" s="7">
        <f t="shared" si="42"/>
        <v>-2.8407315767869479E-2</v>
      </c>
    </row>
    <row r="510" spans="1:11" x14ac:dyDescent="0.3">
      <c r="A510" s="5">
        <v>84.666664123999993</v>
      </c>
      <c r="B510" s="6">
        <f t="shared" si="37"/>
        <v>5079.9998474399999</v>
      </c>
      <c r="C510" s="28">
        <v>30.865108490000001</v>
      </c>
      <c r="D510" s="5">
        <v>24.228820801000001</v>
      </c>
      <c r="E510" s="25">
        <f t="shared" si="38"/>
        <v>6.6362876889999995</v>
      </c>
      <c r="F510" s="9">
        <f t="shared" si="39"/>
        <v>1.8925527241612483</v>
      </c>
      <c r="G510" s="14">
        <f t="shared" si="40"/>
        <v>1.5068665598351823E-19</v>
      </c>
      <c r="H510" s="7">
        <f>$L$129*B510+$M$129</f>
        <v>1.859280880864087</v>
      </c>
      <c r="I510" s="7">
        <f t="shared" si="41"/>
        <v>3.3271843297161263E-2</v>
      </c>
      <c r="J510">
        <f>$N$304*B510+$O$304</f>
        <v>1.9047449311819196</v>
      </c>
      <c r="K510" s="7">
        <f t="shared" si="42"/>
        <v>-1.2192207020671253E-2</v>
      </c>
    </row>
    <row r="511" spans="1:11" x14ac:dyDescent="0.3">
      <c r="A511" s="5">
        <v>84.833328246999997</v>
      </c>
      <c r="B511" s="6">
        <f t="shared" si="37"/>
        <v>5089.9996948199996</v>
      </c>
      <c r="C511" s="28">
        <v>30.792182921999999</v>
      </c>
      <c r="D511" s="5">
        <v>24.374673843</v>
      </c>
      <c r="E511" s="25">
        <f t="shared" si="38"/>
        <v>6.4175090789999985</v>
      </c>
      <c r="F511" s="9">
        <f t="shared" si="39"/>
        <v>1.8590300484875177</v>
      </c>
      <c r="G511" s="14">
        <f t="shared" si="40"/>
        <v>1.5582369852382414E-19</v>
      </c>
      <c r="H511" s="7">
        <f>$L$129*B511+$M$129</f>
        <v>1.8533852351905984</v>
      </c>
      <c r="I511" s="7">
        <f t="shared" si="41"/>
        <v>5.6448132969193487E-3</v>
      </c>
      <c r="J511">
        <f>$N$304*B511+$O$304</f>
        <v>1.8995795563662021</v>
      </c>
      <c r="K511" s="7">
        <f t="shared" si="42"/>
        <v>-4.0549507878684388E-2</v>
      </c>
    </row>
    <row r="512" spans="1:11" x14ac:dyDescent="0.3">
      <c r="A512" s="5">
        <v>85</v>
      </c>
      <c r="B512" s="6">
        <f t="shared" si="37"/>
        <v>5100</v>
      </c>
      <c r="C512" s="28">
        <v>30.865108490000001</v>
      </c>
      <c r="D512" s="5">
        <v>24.374673843</v>
      </c>
      <c r="E512" s="25">
        <f t="shared" si="38"/>
        <v>6.4904346470000007</v>
      </c>
      <c r="F512" s="9">
        <f t="shared" si="39"/>
        <v>1.8703295002762612</v>
      </c>
      <c r="G512" s="14">
        <f t="shared" si="40"/>
        <v>1.540728863917024E-19</v>
      </c>
      <c r="H512" s="7">
        <f>$L$129*B512+$M$129</f>
        <v>1.847489319610331</v>
      </c>
      <c r="I512" s="7">
        <f t="shared" si="41"/>
        <v>2.2840180665930188E-2</v>
      </c>
      <c r="J512">
        <f>$N$304*B512+$O$304</f>
        <v>1.8944139450760162</v>
      </c>
      <c r="K512" s="7">
        <f t="shared" si="42"/>
        <v>-2.4084444799755023E-2</v>
      </c>
    </row>
    <row r="513" spans="1:11" x14ac:dyDescent="0.3">
      <c r="A513" s="5">
        <v>85.166664123999993</v>
      </c>
      <c r="B513" s="6">
        <f t="shared" si="37"/>
        <v>5109.9998474399999</v>
      </c>
      <c r="C513" s="28">
        <v>30.64632988</v>
      </c>
      <c r="D513" s="5">
        <v>24.301746368</v>
      </c>
      <c r="E513" s="25">
        <f t="shared" si="38"/>
        <v>6.3445835119999998</v>
      </c>
      <c r="F513" s="9">
        <f t="shared" si="39"/>
        <v>1.8476014586651994</v>
      </c>
      <c r="G513" s="14">
        <f t="shared" si="40"/>
        <v>1.5761475881097995E-19</v>
      </c>
      <c r="H513" s="7">
        <f>$L$129*B513+$M$129</f>
        <v>1.841593673901468</v>
      </c>
      <c r="I513" s="7">
        <f t="shared" si="41"/>
        <v>6.0077847637314274E-3</v>
      </c>
      <c r="J513">
        <f>$N$304*B513+$O$304</f>
        <v>1.8892485702293058</v>
      </c>
      <c r="K513" s="7">
        <f t="shared" si="42"/>
        <v>-4.1647111564106387E-2</v>
      </c>
    </row>
    <row r="514" spans="1:11" x14ac:dyDescent="0.3">
      <c r="A514" s="5">
        <v>85.333328246999997</v>
      </c>
      <c r="B514" s="6">
        <f t="shared" si="37"/>
        <v>5119.9996948199996</v>
      </c>
      <c r="C514" s="28">
        <v>30.719257355</v>
      </c>
      <c r="D514" s="5">
        <v>24.520524979000001</v>
      </c>
      <c r="E514" s="25">
        <f t="shared" si="38"/>
        <v>6.1987323759999988</v>
      </c>
      <c r="F514" s="9">
        <f t="shared" si="39"/>
        <v>1.8243448156633029</v>
      </c>
      <c r="G514" s="14">
        <f t="shared" si="40"/>
        <v>1.6132330601523621E-19</v>
      </c>
      <c r="H514" s="7">
        <f>$L$129*B514+$M$129</f>
        <v>1.8356980282279793</v>
      </c>
      <c r="I514" s="7">
        <f t="shared" si="41"/>
        <v>-1.1353212564676474E-2</v>
      </c>
      <c r="J514">
        <f>$N$304*B514+$O$304</f>
        <v>1.8840831954135884</v>
      </c>
      <c r="K514" s="7">
        <f t="shared" si="42"/>
        <v>-5.9738379750285509E-2</v>
      </c>
    </row>
    <row r="515" spans="1:11" x14ac:dyDescent="0.3">
      <c r="A515" s="5">
        <v>85.5</v>
      </c>
      <c r="B515" s="6">
        <f t="shared" ref="B515:B567" si="43">A515*60</f>
        <v>5130</v>
      </c>
      <c r="C515" s="28">
        <v>31.302667618000001</v>
      </c>
      <c r="D515" s="5">
        <v>24.228820801000001</v>
      </c>
      <c r="E515" s="25">
        <f t="shared" ref="E515:E567" si="44">C515-D515</f>
        <v>7.0738468169999997</v>
      </c>
      <c r="F515" s="9">
        <f t="shared" ref="F515:F567" si="45">LN(E515)</f>
        <v>1.9564044361807211</v>
      </c>
      <c r="G515" s="14">
        <f t="shared" si="40"/>
        <v>1.4136579796961133E-19</v>
      </c>
      <c r="H515" s="7">
        <f>$L$129*B515+$M$129</f>
        <v>1.829802112647712</v>
      </c>
      <c r="I515" s="7">
        <f t="shared" si="41"/>
        <v>0.12660232353300915</v>
      </c>
      <c r="J515">
        <f>$N$304*B515+$O$304</f>
        <v>1.878917584123402</v>
      </c>
      <c r="K515" s="7">
        <f t="shared" si="42"/>
        <v>7.7486852057319089E-2</v>
      </c>
    </row>
    <row r="516" spans="1:11" x14ac:dyDescent="0.3">
      <c r="A516" s="5">
        <v>85.666664123999993</v>
      </c>
      <c r="B516" s="6">
        <f t="shared" si="43"/>
        <v>5139.9998474399999</v>
      </c>
      <c r="C516" s="28">
        <v>30.792182921999999</v>
      </c>
      <c r="D516" s="5">
        <v>24.374673843</v>
      </c>
      <c r="E516" s="25">
        <f t="shared" si="44"/>
        <v>6.4175090789999985</v>
      </c>
      <c r="F516" s="9">
        <f t="shared" si="45"/>
        <v>1.8590300484875177</v>
      </c>
      <c r="G516" s="14">
        <f t="shared" si="40"/>
        <v>1.5582369852382414E-19</v>
      </c>
      <c r="H516" s="7">
        <f>$L$129*B516+$M$129</f>
        <v>1.8239064669388489</v>
      </c>
      <c r="I516" s="7">
        <f t="shared" si="41"/>
        <v>3.5123581548668792E-2</v>
      </c>
      <c r="J516">
        <f>$N$304*B516+$O$304</f>
        <v>1.8737522092766916</v>
      </c>
      <c r="K516" s="7">
        <f t="shared" si="42"/>
        <v>-1.4722160789173877E-2</v>
      </c>
    </row>
    <row r="517" spans="1:11" x14ac:dyDescent="0.3">
      <c r="A517" s="5">
        <v>85.833328246999997</v>
      </c>
      <c r="B517" s="6">
        <f t="shared" si="43"/>
        <v>5149.9996948199996</v>
      </c>
      <c r="C517" s="28">
        <v>30.719257355</v>
      </c>
      <c r="D517" s="5">
        <v>24.228820801000001</v>
      </c>
      <c r="E517" s="25">
        <f t="shared" si="44"/>
        <v>6.4904365539999986</v>
      </c>
      <c r="F517" s="9">
        <f t="shared" si="45"/>
        <v>1.870329794093212</v>
      </c>
      <c r="G517" s="14">
        <f t="shared" si="40"/>
        <v>1.5407284112248334E-19</v>
      </c>
      <c r="H517" s="7">
        <f>$L$129*B517+$M$129</f>
        <v>1.8180108212653603</v>
      </c>
      <c r="I517" s="7">
        <f t="shared" si="41"/>
        <v>5.2318972827851695E-2</v>
      </c>
      <c r="J517">
        <f>$N$304*B517+$O$304</f>
        <v>1.8685868344609742</v>
      </c>
      <c r="K517" s="7">
        <f t="shared" si="42"/>
        <v>1.742959632237806E-3</v>
      </c>
    </row>
    <row r="518" spans="1:11" x14ac:dyDescent="0.3">
      <c r="A518" s="5">
        <v>86</v>
      </c>
      <c r="B518" s="6">
        <f t="shared" si="43"/>
        <v>5160</v>
      </c>
      <c r="C518" s="28">
        <v>30.500478744999999</v>
      </c>
      <c r="D518" s="5">
        <v>24.228820801000001</v>
      </c>
      <c r="E518" s="25">
        <f t="shared" si="44"/>
        <v>6.2716579439999975</v>
      </c>
      <c r="F518" s="9">
        <f t="shared" si="45"/>
        <v>1.8360407445711147</v>
      </c>
      <c r="G518" s="14">
        <f t="shared" si="40"/>
        <v>1.5944747129531918E-19</v>
      </c>
      <c r="H518" s="7">
        <f>$L$129*B518+$M$129</f>
        <v>1.8121149056850934</v>
      </c>
      <c r="I518" s="7">
        <f t="shared" si="41"/>
        <v>2.3925838886021289E-2</v>
      </c>
      <c r="J518">
        <f>$N$304*B518+$O$304</f>
        <v>1.8634212231707883</v>
      </c>
      <c r="K518" s="7">
        <f t="shared" si="42"/>
        <v>-2.738047859967363E-2</v>
      </c>
    </row>
    <row r="519" spans="1:11" x14ac:dyDescent="0.3">
      <c r="A519" s="5">
        <v>86.166664123999993</v>
      </c>
      <c r="B519" s="6">
        <f t="shared" si="43"/>
        <v>5169.9998474399999</v>
      </c>
      <c r="C519" s="28">
        <v>30.64632988</v>
      </c>
      <c r="D519" s="5">
        <v>24.155895232999999</v>
      </c>
      <c r="E519" s="25">
        <f t="shared" si="44"/>
        <v>6.4904346470000007</v>
      </c>
      <c r="F519" s="9">
        <f t="shared" si="45"/>
        <v>1.8703295002762612</v>
      </c>
      <c r="G519" s="14">
        <f t="shared" si="40"/>
        <v>1.540728863917024E-19</v>
      </c>
      <c r="H519" s="7">
        <f>$L$129*B519+$M$129</f>
        <v>1.8062192599762299</v>
      </c>
      <c r="I519" s="7">
        <f t="shared" si="41"/>
        <v>6.4110240300031318E-2</v>
      </c>
      <c r="J519">
        <f>$N$304*B519+$O$304</f>
        <v>1.8582558483240779</v>
      </c>
      <c r="K519" s="7">
        <f t="shared" si="42"/>
        <v>1.2073651952183351E-2</v>
      </c>
    </row>
    <row r="520" spans="1:11" x14ac:dyDescent="0.3">
      <c r="A520" s="5">
        <v>86.333328246999997</v>
      </c>
      <c r="B520" s="6">
        <f t="shared" si="43"/>
        <v>5179.9996948199996</v>
      </c>
      <c r="C520" s="28">
        <v>30.573404312000001</v>
      </c>
      <c r="D520" s="5">
        <v>24.228820801000001</v>
      </c>
      <c r="E520" s="25">
        <f t="shared" si="44"/>
        <v>6.3445835109999997</v>
      </c>
      <c r="F520" s="9">
        <f t="shared" si="45"/>
        <v>1.8476014585075846</v>
      </c>
      <c r="G520" s="14">
        <f t="shared" si="40"/>
        <v>1.5761475883582235E-19</v>
      </c>
      <c r="H520" s="7">
        <f>$L$129*B520+$M$129</f>
        <v>1.8003236143027417</v>
      </c>
      <c r="I520" s="7">
        <f t="shared" si="41"/>
        <v>4.7277844204842934E-2</v>
      </c>
      <c r="J520">
        <f>$N$304*B520+$O$304</f>
        <v>1.8530904735083604</v>
      </c>
      <c r="K520" s="7">
        <f t="shared" si="42"/>
        <v>-5.4890150007758098E-3</v>
      </c>
    </row>
    <row r="521" spans="1:11" x14ac:dyDescent="0.3">
      <c r="A521" s="5">
        <v>86.5</v>
      </c>
      <c r="B521" s="6">
        <f t="shared" si="43"/>
        <v>5190</v>
      </c>
      <c r="C521" s="28">
        <v>30.500478744999999</v>
      </c>
      <c r="D521" s="5">
        <v>24.228820801000001</v>
      </c>
      <c r="E521" s="25">
        <f t="shared" si="44"/>
        <v>6.2716579439999975</v>
      </c>
      <c r="F521" s="9">
        <f t="shared" si="45"/>
        <v>1.8360407445711147</v>
      </c>
      <c r="G521" s="14">
        <f t="shared" si="40"/>
        <v>1.5944747129531918E-19</v>
      </c>
      <c r="H521" s="7">
        <f>$L$129*B521+$M$129</f>
        <v>1.7944276987224743</v>
      </c>
      <c r="I521" s="7">
        <f t="shared" si="41"/>
        <v>4.161304584864034E-2</v>
      </c>
      <c r="J521">
        <f>$N$304*B521+$O$304</f>
        <v>1.8479248622181741</v>
      </c>
      <c r="K521" s="7">
        <f t="shared" si="42"/>
        <v>-1.1884117647059433E-2</v>
      </c>
    </row>
    <row r="522" spans="1:11" x14ac:dyDescent="0.3">
      <c r="A522" s="5">
        <v>86.666664123999993</v>
      </c>
      <c r="B522" s="6">
        <f t="shared" si="43"/>
        <v>5199.9998474399999</v>
      </c>
      <c r="C522" s="28">
        <v>30.427551269999999</v>
      </c>
      <c r="D522" s="5">
        <v>24.155895232999999</v>
      </c>
      <c r="E522" s="25">
        <f t="shared" si="44"/>
        <v>6.2716560369999996</v>
      </c>
      <c r="F522" s="9">
        <f t="shared" si="45"/>
        <v>1.836040440504741</v>
      </c>
      <c r="G522" s="14">
        <f t="shared" si="40"/>
        <v>1.5944751977794093E-19</v>
      </c>
      <c r="H522" s="7">
        <f>$L$129*B522+$M$129</f>
        <v>1.7885320530136113</v>
      </c>
      <c r="I522" s="7">
        <f t="shared" si="41"/>
        <v>4.7508387491129733E-2</v>
      </c>
      <c r="J522">
        <f>$N$304*B522+$O$304</f>
        <v>1.8427594873714641</v>
      </c>
      <c r="K522" s="7">
        <f t="shared" si="42"/>
        <v>-6.7190468667230885E-3</v>
      </c>
    </row>
    <row r="523" spans="1:11" x14ac:dyDescent="0.3">
      <c r="A523" s="5">
        <v>86.833328246999997</v>
      </c>
      <c r="B523" s="6">
        <f t="shared" si="43"/>
        <v>5209.9996948199996</v>
      </c>
      <c r="C523" s="28">
        <v>30.938035965000001</v>
      </c>
      <c r="D523" s="5">
        <v>24.155895232999999</v>
      </c>
      <c r="E523" s="25">
        <f t="shared" si="44"/>
        <v>6.782140732000002</v>
      </c>
      <c r="F523" s="9">
        <f t="shared" si="45"/>
        <v>1.9142927942991224</v>
      </c>
      <c r="G523" s="14">
        <f t="shared" si="40"/>
        <v>1.4744607042459698E-19</v>
      </c>
      <c r="H523" s="7">
        <f>$L$129*B523+$M$129</f>
        <v>1.7826364073401226</v>
      </c>
      <c r="I523" s="7">
        <f t="shared" si="41"/>
        <v>0.13165638695899973</v>
      </c>
      <c r="J523">
        <f>$N$304*B523+$O$304</f>
        <v>1.8375941125557462</v>
      </c>
      <c r="K523" s="7">
        <f t="shared" si="42"/>
        <v>7.6698681743376129E-2</v>
      </c>
    </row>
    <row r="524" spans="1:11" x14ac:dyDescent="0.3">
      <c r="A524" s="5">
        <v>87</v>
      </c>
      <c r="B524" s="6">
        <f t="shared" si="43"/>
        <v>5220</v>
      </c>
      <c r="C524" s="28">
        <v>30.427551269999999</v>
      </c>
      <c r="D524" s="5">
        <v>24.155895232999999</v>
      </c>
      <c r="E524" s="25">
        <f t="shared" si="44"/>
        <v>6.2716560369999996</v>
      </c>
      <c r="F524" s="9">
        <f t="shared" si="45"/>
        <v>1.836040440504741</v>
      </c>
      <c r="G524" s="14">
        <f t="shared" si="40"/>
        <v>1.5944751977794093E-19</v>
      </c>
      <c r="H524" s="7">
        <f>$L$129*B524+$M$129</f>
        <v>1.7767404917598553</v>
      </c>
      <c r="I524" s="7">
        <f t="shared" si="41"/>
        <v>5.9299948744885755E-2</v>
      </c>
      <c r="J524">
        <f>$N$304*B524+$O$304</f>
        <v>1.8324285012655603</v>
      </c>
      <c r="K524" s="7">
        <f t="shared" si="42"/>
        <v>3.6119392391806837E-3</v>
      </c>
    </row>
    <row r="525" spans="1:11" x14ac:dyDescent="0.3">
      <c r="A525" s="5">
        <v>87.166664123999993</v>
      </c>
      <c r="B525" s="6">
        <f t="shared" si="43"/>
        <v>5229.9998474399999</v>
      </c>
      <c r="C525" s="28">
        <v>30.719257355</v>
      </c>
      <c r="D525" s="5">
        <v>24.374673843</v>
      </c>
      <c r="E525" s="25">
        <f t="shared" si="44"/>
        <v>6.3445835119999998</v>
      </c>
      <c r="F525" s="9">
        <f t="shared" si="45"/>
        <v>1.8476014586651994</v>
      </c>
      <c r="G525" s="14">
        <f t="shared" si="40"/>
        <v>1.5761475881097995E-19</v>
      </c>
      <c r="H525" s="7">
        <f>$L$129*B525+$M$129</f>
        <v>1.7708448460509922</v>
      </c>
      <c r="I525" s="7">
        <f t="shared" si="41"/>
        <v>7.6756612614207187E-2</v>
      </c>
      <c r="J525">
        <f>$N$304*B525+$O$304</f>
        <v>1.8272631264188499</v>
      </c>
      <c r="K525" s="7">
        <f t="shared" si="42"/>
        <v>2.0338332246349511E-2</v>
      </c>
    </row>
    <row r="526" spans="1:11" x14ac:dyDescent="0.3">
      <c r="A526" s="5">
        <v>87.333328246999997</v>
      </c>
      <c r="B526" s="6">
        <f t="shared" si="43"/>
        <v>5239.9996948199996</v>
      </c>
      <c r="C526" s="28">
        <v>30.719257355</v>
      </c>
      <c r="D526" s="5">
        <v>24.155895232999999</v>
      </c>
      <c r="E526" s="25">
        <f t="shared" si="44"/>
        <v>6.5633621220000009</v>
      </c>
      <c r="F526" s="9">
        <f t="shared" si="45"/>
        <v>1.8815029902607605</v>
      </c>
      <c r="G526" s="14">
        <f t="shared" si="40"/>
        <v>1.5236093657670652E-19</v>
      </c>
      <c r="H526" s="7">
        <f>$L$129*B526+$M$129</f>
        <v>1.7649492003775036</v>
      </c>
      <c r="I526" s="7">
        <f t="shared" si="41"/>
        <v>0.11655378988325693</v>
      </c>
      <c r="J526">
        <f>$N$304*B526+$O$304</f>
        <v>1.8220977516031325</v>
      </c>
      <c r="K526" s="7">
        <f t="shared" si="42"/>
        <v>5.9405238657628034E-2</v>
      </c>
    </row>
    <row r="527" spans="1:11" x14ac:dyDescent="0.3">
      <c r="A527" s="5">
        <v>87.5</v>
      </c>
      <c r="B527" s="6">
        <f t="shared" si="43"/>
        <v>5250</v>
      </c>
      <c r="C527" s="28">
        <v>30.719257355</v>
      </c>
      <c r="D527" s="5">
        <v>24.447599410999999</v>
      </c>
      <c r="E527" s="25">
        <f t="shared" si="44"/>
        <v>6.2716579440000011</v>
      </c>
      <c r="F527" s="9">
        <f t="shared" si="45"/>
        <v>1.8360407445711153</v>
      </c>
      <c r="G527" s="14">
        <f t="shared" si="40"/>
        <v>1.5944747129531908E-19</v>
      </c>
      <c r="H527" s="7">
        <f>$L$129*B527+$M$129</f>
        <v>1.7590532847972362</v>
      </c>
      <c r="I527" s="7">
        <f t="shared" si="41"/>
        <v>7.6987459773879108E-2</v>
      </c>
      <c r="J527">
        <f>$N$304*B527+$O$304</f>
        <v>1.8169321403129466</v>
      </c>
      <c r="K527" s="7">
        <f t="shared" si="42"/>
        <v>1.9108604258168738E-2</v>
      </c>
    </row>
    <row r="528" spans="1:11" x14ac:dyDescent="0.3">
      <c r="A528" s="5">
        <v>87.666664123999993</v>
      </c>
      <c r="B528" s="6">
        <f t="shared" si="43"/>
        <v>5259.9998474399999</v>
      </c>
      <c r="C528" s="28">
        <v>30.427551269999999</v>
      </c>
      <c r="D528" s="5">
        <v>24.228820801000001</v>
      </c>
      <c r="E528" s="25">
        <f t="shared" si="44"/>
        <v>6.1987304689999974</v>
      </c>
      <c r="F528" s="9">
        <f t="shared" si="45"/>
        <v>1.8243445080197107</v>
      </c>
      <c r="G528" s="14">
        <f t="shared" si="40"/>
        <v>1.6132335564532519E-19</v>
      </c>
      <c r="H528" s="7">
        <f>$L$129*B528+$M$129</f>
        <v>1.7531576390883732</v>
      </c>
      <c r="I528" s="7">
        <f t="shared" si="41"/>
        <v>7.1186868931337521E-2</v>
      </c>
      <c r="J528">
        <f>$N$304*B528+$O$304</f>
        <v>1.8117667654662362</v>
      </c>
      <c r="K528" s="7">
        <f t="shared" si="42"/>
        <v>1.2577742553474547E-2</v>
      </c>
    </row>
    <row r="529" spans="1:11" x14ac:dyDescent="0.3">
      <c r="A529" s="5">
        <v>87.833328246999997</v>
      </c>
      <c r="B529" s="6">
        <f t="shared" si="43"/>
        <v>5269.9996948199996</v>
      </c>
      <c r="C529" s="28">
        <v>30.500478744999999</v>
      </c>
      <c r="D529" s="5">
        <v>24.228820801000001</v>
      </c>
      <c r="E529" s="25">
        <f t="shared" si="44"/>
        <v>6.2716579439999975</v>
      </c>
      <c r="F529" s="9">
        <f t="shared" si="45"/>
        <v>1.8360407445711147</v>
      </c>
      <c r="G529" s="14">
        <f t="shared" si="40"/>
        <v>1.5944747129531918E-19</v>
      </c>
      <c r="H529" s="7">
        <f>$L$129*B529+$M$129</f>
        <v>1.7472619934148845</v>
      </c>
      <c r="I529" s="7">
        <f t="shared" si="41"/>
        <v>8.8778751156230129E-2</v>
      </c>
      <c r="J529">
        <f>$N$304*B529+$O$304</f>
        <v>1.8066013906505187</v>
      </c>
      <c r="K529" s="7">
        <f t="shared" si="42"/>
        <v>2.9439353920595934E-2</v>
      </c>
    </row>
    <row r="530" spans="1:11" x14ac:dyDescent="0.3">
      <c r="A530" s="5">
        <v>88</v>
      </c>
      <c r="B530" s="6">
        <f t="shared" si="43"/>
        <v>5280</v>
      </c>
      <c r="C530" s="28">
        <v>29.771215438999999</v>
      </c>
      <c r="D530" s="5">
        <v>24.520524979000001</v>
      </c>
      <c r="E530" s="25">
        <f t="shared" si="44"/>
        <v>5.2506904599999977</v>
      </c>
      <c r="F530" s="9">
        <f t="shared" si="45"/>
        <v>1.6583595841465122</v>
      </c>
      <c r="G530" s="14">
        <f t="shared" si="40"/>
        <v>1.9045114306738252E-19</v>
      </c>
      <c r="H530" s="7">
        <f>$L$129*B530+$M$129</f>
        <v>1.7413660778346176</v>
      </c>
      <c r="I530" s="7">
        <f t="shared" si="41"/>
        <v>-8.3006493688105421E-2</v>
      </c>
      <c r="J530">
        <f>$N$304*B530+$O$304</f>
        <v>1.8014357793603324</v>
      </c>
      <c r="K530" s="7">
        <f t="shared" si="42"/>
        <v>-0.1430761952138202</v>
      </c>
    </row>
    <row r="531" spans="1:11" x14ac:dyDescent="0.3">
      <c r="A531" s="5">
        <v>88.166664123999993</v>
      </c>
      <c r="B531" s="6">
        <f t="shared" si="43"/>
        <v>5289.9998474399999</v>
      </c>
      <c r="C531" s="28">
        <v>30.135847091999999</v>
      </c>
      <c r="D531" s="5">
        <v>23.572484970000001</v>
      </c>
      <c r="E531" s="25">
        <f t="shared" si="44"/>
        <v>6.5633621219999974</v>
      </c>
      <c r="F531" s="9">
        <f t="shared" si="45"/>
        <v>1.8815029902607598</v>
      </c>
      <c r="G531" s="14">
        <f t="shared" si="40"/>
        <v>1.5236093657670662E-19</v>
      </c>
      <c r="H531" s="7">
        <f>$L$129*B531+$M$129</f>
        <v>1.7354704321257541</v>
      </c>
      <c r="I531" s="7">
        <f t="shared" si="41"/>
        <v>0.14603255813500571</v>
      </c>
      <c r="J531">
        <f>$N$304*B531+$O$304</f>
        <v>1.7962704045136224</v>
      </c>
      <c r="K531" s="7">
        <f t="shared" si="42"/>
        <v>8.5232585747137435E-2</v>
      </c>
    </row>
    <row r="532" spans="1:11" x14ac:dyDescent="0.3">
      <c r="A532" s="5">
        <v>88.333328246999997</v>
      </c>
      <c r="B532" s="6">
        <f t="shared" si="43"/>
        <v>5299.9996948199996</v>
      </c>
      <c r="C532" s="28">
        <v>30.354625702</v>
      </c>
      <c r="D532" s="5">
        <v>24.082967757999999</v>
      </c>
      <c r="E532" s="25">
        <f t="shared" si="44"/>
        <v>6.2716579440000011</v>
      </c>
      <c r="F532" s="9">
        <f t="shared" si="45"/>
        <v>1.8360407445711153</v>
      </c>
      <c r="G532" s="14">
        <f t="shared" si="40"/>
        <v>1.5944747129531908E-19</v>
      </c>
      <c r="H532" s="7">
        <f>$L$129*B532+$M$129</f>
        <v>1.7295747864522659</v>
      </c>
      <c r="I532" s="7">
        <f t="shared" si="41"/>
        <v>0.1064659581188494</v>
      </c>
      <c r="J532">
        <f>$N$304*B532+$O$304</f>
        <v>1.7911050296979045</v>
      </c>
      <c r="K532" s="7">
        <f t="shared" si="42"/>
        <v>4.4935714873210797E-2</v>
      </c>
    </row>
    <row r="533" spans="1:11" x14ac:dyDescent="0.3">
      <c r="A533" s="5">
        <v>88.5</v>
      </c>
      <c r="B533" s="6">
        <f t="shared" si="43"/>
        <v>5310</v>
      </c>
      <c r="C533" s="28">
        <v>30.354625702</v>
      </c>
      <c r="D533" s="5">
        <v>24.155895232999999</v>
      </c>
      <c r="E533" s="25">
        <f t="shared" si="44"/>
        <v>6.1987304690000009</v>
      </c>
      <c r="F533" s="9">
        <f t="shared" si="45"/>
        <v>1.8243445080197114</v>
      </c>
      <c r="G533" s="14">
        <f t="shared" si="40"/>
        <v>1.6132335564532512E-19</v>
      </c>
      <c r="H533" s="7">
        <f>$L$129*B533+$M$129</f>
        <v>1.7236788708719986</v>
      </c>
      <c r="I533" s="7">
        <f t="shared" si="41"/>
        <v>0.10066563714771282</v>
      </c>
      <c r="J533">
        <f>$N$304*B533+$O$304</f>
        <v>1.7859394184077186</v>
      </c>
      <c r="K533" s="7">
        <f t="shared" si="42"/>
        <v>3.8405089611992738E-2</v>
      </c>
    </row>
    <row r="534" spans="1:11" x14ac:dyDescent="0.3">
      <c r="A534" s="5">
        <v>88.666664123999993</v>
      </c>
      <c r="B534" s="6">
        <f t="shared" si="43"/>
        <v>5319.9998474399999</v>
      </c>
      <c r="C534" s="28">
        <v>30.208772659000001</v>
      </c>
      <c r="D534" s="5">
        <v>24.155895232999999</v>
      </c>
      <c r="E534" s="25">
        <f t="shared" si="44"/>
        <v>6.052877426000002</v>
      </c>
      <c r="F534" s="9">
        <f t="shared" si="45"/>
        <v>1.8005337665806085</v>
      </c>
      <c r="G534" s="14">
        <f t="shared" si="40"/>
        <v>1.6521068074243864E-19</v>
      </c>
      <c r="H534" s="7">
        <f>$L$129*B534+$M$129</f>
        <v>1.7177832251631355</v>
      </c>
      <c r="I534" s="7">
        <f t="shared" si="41"/>
        <v>8.2750541417472956E-2</v>
      </c>
      <c r="J534">
        <f>$N$304*B534+$O$304</f>
        <v>1.7807740435610082</v>
      </c>
      <c r="K534" s="7">
        <f t="shared" si="42"/>
        <v>1.9759723019600273E-2</v>
      </c>
    </row>
    <row r="535" spans="1:11" x14ac:dyDescent="0.3">
      <c r="A535" s="5">
        <v>88.833328246999997</v>
      </c>
      <c r="B535" s="6">
        <f t="shared" si="43"/>
        <v>5329.9996948199996</v>
      </c>
      <c r="C535" s="28">
        <v>30.208772659000001</v>
      </c>
      <c r="D535" s="5">
        <v>24.082967757999999</v>
      </c>
      <c r="E535" s="25">
        <f t="shared" si="44"/>
        <v>6.1258049010000022</v>
      </c>
      <c r="F535" s="9">
        <f t="shared" si="45"/>
        <v>1.8125101602051001</v>
      </c>
      <c r="G535" s="14">
        <f t="shared" si="40"/>
        <v>1.6324385385449605E-19</v>
      </c>
      <c r="H535" s="7">
        <f>$L$129*B535+$M$129</f>
        <v>1.7118875794896469</v>
      </c>
      <c r="I535" s="7">
        <f t="shared" si="41"/>
        <v>0.10062258071545327</v>
      </c>
      <c r="J535">
        <f>$N$304*B535+$O$304</f>
        <v>1.7756086687452908</v>
      </c>
      <c r="K535" s="7">
        <f t="shared" si="42"/>
        <v>3.6901491459809366E-2</v>
      </c>
    </row>
    <row r="536" spans="1:11" x14ac:dyDescent="0.3">
      <c r="A536" s="5">
        <v>89</v>
      </c>
      <c r="B536" s="6">
        <f t="shared" si="43"/>
        <v>5340</v>
      </c>
      <c r="C536" s="28">
        <v>30.354625702</v>
      </c>
      <c r="D536" s="5">
        <v>24.228820801000001</v>
      </c>
      <c r="E536" s="25">
        <f t="shared" si="44"/>
        <v>6.1258049009999986</v>
      </c>
      <c r="F536" s="9">
        <f t="shared" si="45"/>
        <v>1.8125101602050997</v>
      </c>
      <c r="G536" s="14">
        <f t="shared" si="40"/>
        <v>1.6324385385449615E-19</v>
      </c>
      <c r="H536" s="7">
        <f>$L$129*B536+$M$129</f>
        <v>1.7059916639093795</v>
      </c>
      <c r="I536" s="7">
        <f t="shared" si="41"/>
        <v>0.10651849629572019</v>
      </c>
      <c r="J536">
        <f>$N$304*B536+$O$304</f>
        <v>1.7704430574551049</v>
      </c>
      <c r="K536" s="7">
        <f t="shared" si="42"/>
        <v>4.2067102749994811E-2</v>
      </c>
    </row>
    <row r="537" spans="1:11" x14ac:dyDescent="0.3">
      <c r="A537" s="5">
        <v>89.166664123999993</v>
      </c>
      <c r="B537" s="6">
        <f t="shared" si="43"/>
        <v>5349.9998474399999</v>
      </c>
      <c r="C537" s="28">
        <v>30.135847091999999</v>
      </c>
      <c r="D537" s="5">
        <v>24.082967757999999</v>
      </c>
      <c r="E537" s="25">
        <f t="shared" si="44"/>
        <v>6.052879334</v>
      </c>
      <c r="F537" s="9">
        <f t="shared" si="45"/>
        <v>1.8005340818025373</v>
      </c>
      <c r="G537" s="14">
        <f t="shared" si="40"/>
        <v>1.6521062866441739E-19</v>
      </c>
      <c r="H537" s="7">
        <f>$L$129*B537+$M$129</f>
        <v>1.7000960182005165</v>
      </c>
      <c r="I537" s="7">
        <f t="shared" si="41"/>
        <v>0.10043806360202079</v>
      </c>
      <c r="J537">
        <f>$N$304*B537+$O$304</f>
        <v>1.7652776826083945</v>
      </c>
      <c r="K537" s="7">
        <f t="shared" si="42"/>
        <v>3.5256399194142807E-2</v>
      </c>
    </row>
    <row r="538" spans="1:11" x14ac:dyDescent="0.3">
      <c r="A538" s="5">
        <v>89.333328246999997</v>
      </c>
      <c r="B538" s="6">
        <f t="shared" si="43"/>
        <v>5359.9996948199996</v>
      </c>
      <c r="C538" s="28">
        <v>30.208772659000001</v>
      </c>
      <c r="D538" s="5">
        <v>24.082967757999999</v>
      </c>
      <c r="E538" s="25">
        <f t="shared" si="44"/>
        <v>6.1258049010000022</v>
      </c>
      <c r="F538" s="9">
        <f t="shared" si="45"/>
        <v>1.8125101602051001</v>
      </c>
      <c r="G538" s="14">
        <f t="shared" si="40"/>
        <v>1.6324385385449605E-19</v>
      </c>
      <c r="H538" s="7">
        <f>$L$129*B538+$M$129</f>
        <v>1.6942003725270278</v>
      </c>
      <c r="I538" s="7">
        <f t="shared" si="41"/>
        <v>0.11830978767807232</v>
      </c>
      <c r="J538">
        <f>$N$304*B538+$O$304</f>
        <v>1.760112307792677</v>
      </c>
      <c r="K538" s="7">
        <f t="shared" si="42"/>
        <v>5.2397852412423118E-2</v>
      </c>
    </row>
    <row r="539" spans="1:11" x14ac:dyDescent="0.3">
      <c r="A539" s="5">
        <v>89.5</v>
      </c>
      <c r="B539" s="6">
        <f t="shared" si="43"/>
        <v>5370</v>
      </c>
      <c r="C539" s="28">
        <v>30.208772659000001</v>
      </c>
      <c r="D539" s="5">
        <v>24.301746368</v>
      </c>
      <c r="E539" s="25">
        <f t="shared" si="44"/>
        <v>5.9070262910000011</v>
      </c>
      <c r="F539" s="9">
        <f t="shared" si="45"/>
        <v>1.7761425391362533</v>
      </c>
      <c r="G539" s="14">
        <f t="shared" si="40"/>
        <v>1.6928991860483323E-19</v>
      </c>
      <c r="H539" s="7">
        <f>$L$129*B539+$M$129</f>
        <v>1.6883044569467605</v>
      </c>
      <c r="I539" s="7">
        <f t="shared" si="41"/>
        <v>8.783808218949285E-2</v>
      </c>
      <c r="J539">
        <f>$N$304*B539+$O$304</f>
        <v>1.7549466965024907</v>
      </c>
      <c r="K539" s="7">
        <f t="shared" si="42"/>
        <v>2.1195842633762618E-2</v>
      </c>
    </row>
    <row r="540" spans="1:11" x14ac:dyDescent="0.3">
      <c r="A540" s="5">
        <v>89.666664123999993</v>
      </c>
      <c r="B540" s="6">
        <f t="shared" si="43"/>
        <v>5379.9998474399999</v>
      </c>
      <c r="C540" s="28">
        <v>29.917068481000001</v>
      </c>
      <c r="D540" s="5">
        <v>23.718338013</v>
      </c>
      <c r="E540" s="25">
        <f t="shared" si="44"/>
        <v>6.1987304680000008</v>
      </c>
      <c r="F540" s="9">
        <f t="shared" si="45"/>
        <v>1.824344507858388</v>
      </c>
      <c r="G540" s="14">
        <f t="shared" si="40"/>
        <v>1.6132335567135036E-19</v>
      </c>
      <c r="H540" s="7">
        <f>$L$129*B540+$M$129</f>
        <v>1.6824088112378974</v>
      </c>
      <c r="I540" s="7">
        <f t="shared" si="41"/>
        <v>0.14193569662049055</v>
      </c>
      <c r="J540">
        <f>$N$304*B540+$O$304</f>
        <v>1.7497813216557803</v>
      </c>
      <c r="K540" s="7">
        <f t="shared" si="42"/>
        <v>7.4563186202607712E-2</v>
      </c>
    </row>
    <row r="541" spans="1:11" x14ac:dyDescent="0.3">
      <c r="A541" s="5">
        <v>89.833328246999997</v>
      </c>
      <c r="B541" s="6">
        <f t="shared" si="43"/>
        <v>5389.9996948199996</v>
      </c>
      <c r="C541" s="28">
        <v>29.989994049</v>
      </c>
      <c r="D541" s="5">
        <v>24.228820801000001</v>
      </c>
      <c r="E541" s="25">
        <f t="shared" si="44"/>
        <v>5.7611732479999986</v>
      </c>
      <c r="F541" s="9">
        <f t="shared" si="45"/>
        <v>1.7511411428549233</v>
      </c>
      <c r="G541" s="14">
        <f t="shared" si="40"/>
        <v>1.735757556583031E-19</v>
      </c>
      <c r="H541" s="7">
        <f>$L$129*B541+$M$129</f>
        <v>1.6765131655644088</v>
      </c>
      <c r="I541" s="7">
        <f t="shared" si="41"/>
        <v>7.4627977290514513E-2</v>
      </c>
      <c r="J541">
        <f>$N$304*B541+$O$304</f>
        <v>1.7446159468400628</v>
      </c>
      <c r="K541" s="7">
        <f t="shared" si="42"/>
        <v>6.5251960148604571E-3</v>
      </c>
    </row>
    <row r="542" spans="1:11" x14ac:dyDescent="0.3">
      <c r="A542" s="5">
        <v>90</v>
      </c>
      <c r="B542" s="6">
        <f t="shared" si="43"/>
        <v>5400</v>
      </c>
      <c r="C542" s="28">
        <v>29.989994049</v>
      </c>
      <c r="D542" s="5">
        <v>24.082967757999999</v>
      </c>
      <c r="E542" s="25">
        <f t="shared" si="44"/>
        <v>5.9070262910000011</v>
      </c>
      <c r="F542" s="9">
        <f t="shared" si="45"/>
        <v>1.7761425391362533</v>
      </c>
      <c r="G542" s="14">
        <f t="shared" si="40"/>
        <v>1.6928991860483323E-19</v>
      </c>
      <c r="H542" s="7">
        <f>$L$129*B542+$M$129</f>
        <v>1.6706172499841414</v>
      </c>
      <c r="I542" s="7">
        <f t="shared" si="41"/>
        <v>0.1055252891521119</v>
      </c>
      <c r="J542">
        <f>$N$304*B542+$O$304</f>
        <v>1.7394503355498769</v>
      </c>
      <c r="K542" s="7">
        <f t="shared" si="42"/>
        <v>3.6692203586376371E-2</v>
      </c>
    </row>
    <row r="543" spans="1:11" x14ac:dyDescent="0.3">
      <c r="A543" s="5">
        <v>90.166664123999993</v>
      </c>
      <c r="B543" s="6">
        <f t="shared" si="43"/>
        <v>5409.9998474399999</v>
      </c>
      <c r="C543" s="28">
        <v>29.989994049</v>
      </c>
      <c r="D543" s="5">
        <v>24.228820801000001</v>
      </c>
      <c r="E543" s="25">
        <f t="shared" si="44"/>
        <v>5.7611732479999986</v>
      </c>
      <c r="F543" s="9">
        <f t="shared" si="45"/>
        <v>1.7511411428549233</v>
      </c>
      <c r="G543" s="14">
        <f t="shared" si="40"/>
        <v>1.735757556583031E-19</v>
      </c>
      <c r="H543" s="7">
        <f>$L$129*B543+$M$129</f>
        <v>1.6647216042752784</v>
      </c>
      <c r="I543" s="7">
        <f t="shared" si="41"/>
        <v>8.6419538579644906E-2</v>
      </c>
      <c r="J543">
        <f>$N$304*B543+$O$304</f>
        <v>1.7342849607031665</v>
      </c>
      <c r="K543" s="7">
        <f t="shared" si="42"/>
        <v>1.6856182151756771E-2</v>
      </c>
    </row>
    <row r="544" spans="1:11" x14ac:dyDescent="0.3">
      <c r="A544" s="5">
        <v>90.333328246999997</v>
      </c>
      <c r="B544" s="6">
        <f t="shared" si="43"/>
        <v>5419.9996948199996</v>
      </c>
      <c r="C544" s="28">
        <v>29.989994049</v>
      </c>
      <c r="D544" s="5">
        <v>24.447599410999999</v>
      </c>
      <c r="E544" s="25">
        <f t="shared" si="44"/>
        <v>5.5423946380000011</v>
      </c>
      <c r="F544" s="9">
        <f t="shared" si="45"/>
        <v>1.7124266524945326</v>
      </c>
      <c r="G544" s="14">
        <f t="shared" si="40"/>
        <v>1.8042742628678183E-19</v>
      </c>
      <c r="H544" s="7">
        <f>$L$129*B544+$M$129</f>
        <v>1.6588259586017897</v>
      </c>
      <c r="I544" s="7">
        <f t="shared" si="41"/>
        <v>5.3600693892742912E-2</v>
      </c>
      <c r="J544">
        <f>$N$304*B544+$O$304</f>
        <v>1.7291195858874491</v>
      </c>
      <c r="K544" s="7">
        <f t="shared" si="42"/>
        <v>-1.6692933392916443E-2</v>
      </c>
    </row>
    <row r="545" spans="1:11" x14ac:dyDescent="0.3">
      <c r="A545" s="5">
        <v>90.5</v>
      </c>
      <c r="B545" s="6">
        <f t="shared" si="43"/>
        <v>5430</v>
      </c>
      <c r="C545" s="28">
        <v>30.64632988</v>
      </c>
      <c r="D545" s="5">
        <v>24.228820801000001</v>
      </c>
      <c r="E545" s="25">
        <f t="shared" si="44"/>
        <v>6.4175090789999985</v>
      </c>
      <c r="F545" s="9">
        <f t="shared" si="45"/>
        <v>1.8590300484875177</v>
      </c>
      <c r="G545" s="14">
        <f t="shared" si="40"/>
        <v>1.5582369852382414E-19</v>
      </c>
      <c r="H545" s="7">
        <f>$L$129*B545+$M$129</f>
        <v>1.6529300430215228</v>
      </c>
      <c r="I545" s="7">
        <f t="shared" si="41"/>
        <v>0.20610000546599494</v>
      </c>
      <c r="J545">
        <f>$N$304*B545+$O$304</f>
        <v>1.7239539745972632</v>
      </c>
      <c r="K545" s="7">
        <f t="shared" si="42"/>
        <v>0.13507607389025456</v>
      </c>
    </row>
    <row r="546" spans="1:11" x14ac:dyDescent="0.3">
      <c r="A546" s="5">
        <v>90.666664123999993</v>
      </c>
      <c r="B546" s="6">
        <f t="shared" si="43"/>
        <v>5439.9998474399999</v>
      </c>
      <c r="C546" s="28">
        <v>29.771215438999999</v>
      </c>
      <c r="D546" s="5">
        <v>24.593452454000001</v>
      </c>
      <c r="E546" s="25">
        <f t="shared" si="44"/>
        <v>5.1777629849999975</v>
      </c>
      <c r="F546" s="9">
        <f t="shared" si="45"/>
        <v>1.6443731068170502</v>
      </c>
      <c r="G546" s="14">
        <f t="shared" si="40"/>
        <v>1.9313359898801944E-19</v>
      </c>
      <c r="H546" s="7">
        <f>$L$129*B546+$M$129</f>
        <v>1.6470343973126593</v>
      </c>
      <c r="I546" s="7">
        <f t="shared" si="41"/>
        <v>-2.6612904956091477E-3</v>
      </c>
      <c r="J546">
        <f>$N$304*B546+$O$304</f>
        <v>1.7187885997505528</v>
      </c>
      <c r="K546" s="7">
        <f t="shared" si="42"/>
        <v>-7.4415492933502581E-2</v>
      </c>
    </row>
    <row r="547" spans="1:11" x14ac:dyDescent="0.3">
      <c r="A547" s="5">
        <v>90.833328246999997</v>
      </c>
      <c r="B547" s="6">
        <f t="shared" si="43"/>
        <v>5449.9996948199996</v>
      </c>
      <c r="C547" s="28">
        <v>29.989994049</v>
      </c>
      <c r="D547" s="5">
        <v>24.155895232999999</v>
      </c>
      <c r="E547" s="25">
        <f t="shared" si="44"/>
        <v>5.8340988160000009</v>
      </c>
      <c r="F547" s="9">
        <f t="shared" si="45"/>
        <v>1.763719809252033</v>
      </c>
      <c r="G547" s="14">
        <f t="shared" si="40"/>
        <v>1.7140607856306832E-19</v>
      </c>
      <c r="H547" s="7">
        <f>$L$129*B547+$M$129</f>
        <v>1.6411387516391711</v>
      </c>
      <c r="I547" s="7">
        <f t="shared" si="41"/>
        <v>0.12258105761286187</v>
      </c>
      <c r="J547">
        <f>$N$304*B547+$O$304</f>
        <v>1.7136232249348353</v>
      </c>
      <c r="K547" s="7">
        <f t="shared" si="42"/>
        <v>5.0096584317197657E-2</v>
      </c>
    </row>
    <row r="548" spans="1:11" x14ac:dyDescent="0.3">
      <c r="A548" s="5">
        <v>91</v>
      </c>
      <c r="B548" s="6">
        <f t="shared" si="43"/>
        <v>5460</v>
      </c>
      <c r="C548" s="28">
        <v>30.062921524</v>
      </c>
      <c r="D548" s="5">
        <v>24.301746368</v>
      </c>
      <c r="E548" s="25">
        <f t="shared" si="44"/>
        <v>5.7611751560000002</v>
      </c>
      <c r="F548" s="9">
        <f t="shared" si="45"/>
        <v>1.7511414740374105</v>
      </c>
      <c r="G548" s="14">
        <f t="shared" si="40"/>
        <v>1.735756981730621E-19</v>
      </c>
      <c r="H548" s="7">
        <f>$L$129*B548+$M$129</f>
        <v>1.6352428360589037</v>
      </c>
      <c r="I548" s="7">
        <f t="shared" si="41"/>
        <v>0.11589863797850675</v>
      </c>
      <c r="J548">
        <f>$N$304*B548+$O$304</f>
        <v>1.708457613644649</v>
      </c>
      <c r="K548" s="7">
        <f t="shared" si="42"/>
        <v>4.2683860392761508E-2</v>
      </c>
    </row>
    <row r="549" spans="1:11" x14ac:dyDescent="0.3">
      <c r="A549" s="5">
        <v>91.166664123999993</v>
      </c>
      <c r="B549" s="6">
        <f t="shared" si="43"/>
        <v>5469.9998474399999</v>
      </c>
      <c r="C549" s="28">
        <v>29.844142913999999</v>
      </c>
      <c r="D549" s="5">
        <v>24.082967757999999</v>
      </c>
      <c r="E549" s="25">
        <f t="shared" si="44"/>
        <v>5.7611751560000002</v>
      </c>
      <c r="F549" s="9">
        <f t="shared" si="45"/>
        <v>1.7511414740374105</v>
      </c>
      <c r="G549" s="14">
        <f t="shared" si="40"/>
        <v>1.735756981730621E-19</v>
      </c>
      <c r="H549" s="7">
        <f>$L$129*B549+$M$129</f>
        <v>1.6293471903500407</v>
      </c>
      <c r="I549" s="7">
        <f t="shared" si="41"/>
        <v>0.12179428368736978</v>
      </c>
      <c r="J549">
        <f>$N$304*B549+$O$304</f>
        <v>1.7032922387979386</v>
      </c>
      <c r="K549" s="7">
        <f t="shared" si="42"/>
        <v>4.7849235239471932E-2</v>
      </c>
    </row>
    <row r="550" spans="1:11" x14ac:dyDescent="0.3">
      <c r="A550" s="5">
        <v>91.333328246999997</v>
      </c>
      <c r="B550" s="6">
        <f t="shared" si="43"/>
        <v>5479.9996948199996</v>
      </c>
      <c r="C550" s="28">
        <v>29.844142913999999</v>
      </c>
      <c r="D550" s="5">
        <v>24.155895232999999</v>
      </c>
      <c r="E550" s="25">
        <f t="shared" si="44"/>
        <v>5.688247681</v>
      </c>
      <c r="F550" s="9">
        <f t="shared" si="45"/>
        <v>1.7384022360325126</v>
      </c>
      <c r="G550" s="14">
        <f t="shared" si="40"/>
        <v>1.7580106494663026E-19</v>
      </c>
      <c r="H550" s="7">
        <f>$L$129*B550+$M$129</f>
        <v>1.6234515446765521</v>
      </c>
      <c r="I550" s="7">
        <f t="shared" si="41"/>
        <v>0.11495069135596059</v>
      </c>
      <c r="J550">
        <f>$N$304*B550+$O$304</f>
        <v>1.6981268639822211</v>
      </c>
      <c r="K550" s="7">
        <f t="shared" si="42"/>
        <v>4.0275372050291525E-2</v>
      </c>
    </row>
    <row r="551" spans="1:11" x14ac:dyDescent="0.3">
      <c r="A551" s="5">
        <v>91.5</v>
      </c>
      <c r="B551" s="6">
        <f t="shared" si="43"/>
        <v>5490</v>
      </c>
      <c r="C551" s="28">
        <v>29.844142913999999</v>
      </c>
      <c r="D551" s="5">
        <v>24.155895232999999</v>
      </c>
      <c r="E551" s="25">
        <f t="shared" si="44"/>
        <v>5.688247681</v>
      </c>
      <c r="F551" s="9">
        <f t="shared" si="45"/>
        <v>1.7384022360325126</v>
      </c>
      <c r="G551" s="14">
        <f t="shared" ref="G551:G567" si="46">1/E551*(0.000000001^2+$L$27^2)</f>
        <v>1.7580106494663026E-19</v>
      </c>
      <c r="H551" s="7">
        <f>$L$129*B551+$M$129</f>
        <v>1.6175556290962847</v>
      </c>
      <c r="I551" s="7">
        <f t="shared" ref="I551:I567" si="47">F551-H551</f>
        <v>0.12084660693622795</v>
      </c>
      <c r="J551">
        <f>$N$304*B551+$O$304</f>
        <v>1.6929612526920352</v>
      </c>
      <c r="K551" s="7">
        <f t="shared" si="42"/>
        <v>4.5440983340477414E-2</v>
      </c>
    </row>
    <row r="552" spans="1:11" x14ac:dyDescent="0.3">
      <c r="A552" s="5">
        <v>91.666664123999993</v>
      </c>
      <c r="B552" s="6">
        <f t="shared" si="43"/>
        <v>5499.9998474399999</v>
      </c>
      <c r="C552" s="28">
        <v>29.771215438999999</v>
      </c>
      <c r="D552" s="5">
        <v>24.301746368</v>
      </c>
      <c r="E552" s="25">
        <f t="shared" si="44"/>
        <v>5.4694690709999989</v>
      </c>
      <c r="F552" s="9">
        <f t="shared" si="45"/>
        <v>1.6991815497486655</v>
      </c>
      <c r="G552" s="14">
        <f t="shared" si="46"/>
        <v>1.828331026318734E-19</v>
      </c>
      <c r="H552" s="7">
        <f>$L$129*B552+$M$129</f>
        <v>1.6116599833874217</v>
      </c>
      <c r="I552" s="7">
        <f t="shared" si="47"/>
        <v>8.7521566361243863E-2</v>
      </c>
      <c r="J552">
        <f>$N$304*B552+$O$304</f>
        <v>1.6877958778453248</v>
      </c>
      <c r="K552" s="7">
        <f t="shared" si="42"/>
        <v>1.1385671903340722E-2</v>
      </c>
    </row>
    <row r="553" spans="1:11" x14ac:dyDescent="0.3">
      <c r="A553" s="5">
        <v>91.833328246999997</v>
      </c>
      <c r="B553" s="6">
        <f t="shared" si="43"/>
        <v>5509.9996948199996</v>
      </c>
      <c r="C553" s="28">
        <v>29.844142913999999</v>
      </c>
      <c r="D553" s="5">
        <v>24.228820801000001</v>
      </c>
      <c r="E553" s="25">
        <f t="shared" si="44"/>
        <v>5.6153221129999977</v>
      </c>
      <c r="F553" s="9">
        <f t="shared" si="45"/>
        <v>1.725498953063265</v>
      </c>
      <c r="G553" s="14">
        <f t="shared" si="46"/>
        <v>1.7808417395769803E-19</v>
      </c>
      <c r="H553" s="7">
        <f>$L$129*B553+$M$129</f>
        <v>1.605764337713933</v>
      </c>
      <c r="I553" s="7">
        <f t="shared" si="47"/>
        <v>0.11973461534933194</v>
      </c>
      <c r="J553">
        <f>$N$304*B553+$O$304</f>
        <v>1.6826305030296074</v>
      </c>
      <c r="K553" s="7">
        <f t="shared" si="42"/>
        <v>4.2868450033657579E-2</v>
      </c>
    </row>
    <row r="554" spans="1:11" x14ac:dyDescent="0.3">
      <c r="A554" s="5">
        <v>92</v>
      </c>
      <c r="B554" s="6">
        <f t="shared" si="43"/>
        <v>5520</v>
      </c>
      <c r="C554" s="28">
        <v>29.479511260999999</v>
      </c>
      <c r="D554" s="5">
        <v>24.228820801000001</v>
      </c>
      <c r="E554" s="25">
        <f t="shared" si="44"/>
        <v>5.2506904599999977</v>
      </c>
      <c r="F554" s="9">
        <f t="shared" si="45"/>
        <v>1.6583595841465122</v>
      </c>
      <c r="G554" s="14">
        <f t="shared" si="46"/>
        <v>1.9045114306738252E-19</v>
      </c>
      <c r="H554" s="7">
        <f>$L$129*B554+$M$129</f>
        <v>1.5998684221336656</v>
      </c>
      <c r="I554" s="7">
        <f t="shared" si="47"/>
        <v>5.8491162012846543E-2</v>
      </c>
      <c r="J554">
        <f>$N$304*B554+$O$304</f>
        <v>1.6774648917394215</v>
      </c>
      <c r="K554" s="7">
        <f t="shared" si="42"/>
        <v>-1.9105307592909293E-2</v>
      </c>
    </row>
    <row r="555" spans="1:11" x14ac:dyDescent="0.3">
      <c r="A555" s="5">
        <v>92.166664123999993</v>
      </c>
      <c r="B555" s="6">
        <f t="shared" si="43"/>
        <v>5529.9998474399999</v>
      </c>
      <c r="C555" s="28">
        <v>29.844142913999999</v>
      </c>
      <c r="D555" s="5">
        <v>24.155895232999999</v>
      </c>
      <c r="E555" s="25">
        <f t="shared" si="44"/>
        <v>5.688247681</v>
      </c>
      <c r="F555" s="9">
        <f t="shared" si="45"/>
        <v>1.7384022360325126</v>
      </c>
      <c r="G555" s="14">
        <f t="shared" si="46"/>
        <v>1.7580106494663026E-19</v>
      </c>
      <c r="H555" s="7">
        <f>$L$129*B555+$M$129</f>
        <v>1.5939727764248026</v>
      </c>
      <c r="I555" s="7">
        <f t="shared" si="47"/>
        <v>0.14442945960771003</v>
      </c>
      <c r="J555">
        <f>$N$304*B555+$O$304</f>
        <v>1.6722995168927111</v>
      </c>
      <c r="K555" s="7">
        <f t="shared" si="42"/>
        <v>6.6102719139801591E-2</v>
      </c>
    </row>
    <row r="556" spans="1:11" x14ac:dyDescent="0.3">
      <c r="A556" s="5">
        <v>92.333328246999997</v>
      </c>
      <c r="B556" s="6">
        <f t="shared" si="43"/>
        <v>5539.9996948199996</v>
      </c>
      <c r="C556" s="28">
        <v>29.771215438999999</v>
      </c>
      <c r="D556" s="5">
        <v>24.155895232999999</v>
      </c>
      <c r="E556" s="25">
        <f t="shared" si="44"/>
        <v>5.6153202059999998</v>
      </c>
      <c r="F556" s="9">
        <f t="shared" si="45"/>
        <v>1.7254986134566879</v>
      </c>
      <c r="G556" s="14">
        <f t="shared" si="46"/>
        <v>1.7808423443626504E-19</v>
      </c>
      <c r="H556" s="7">
        <f>$L$129*B556+$M$129</f>
        <v>1.588077130751314</v>
      </c>
      <c r="I556" s="7">
        <f t="shared" si="47"/>
        <v>0.13742148270537391</v>
      </c>
      <c r="J556">
        <f>$N$304*B556+$O$304</f>
        <v>1.6671341420769932</v>
      </c>
      <c r="K556" s="7">
        <f t="shared" si="42"/>
        <v>5.8364471379694693E-2</v>
      </c>
    </row>
    <row r="557" spans="1:11" x14ac:dyDescent="0.3">
      <c r="A557" s="5">
        <v>92.5</v>
      </c>
      <c r="B557" s="6">
        <f t="shared" si="43"/>
        <v>5550</v>
      </c>
      <c r="C557" s="28">
        <v>29.771215438999999</v>
      </c>
      <c r="D557" s="5">
        <v>24.228820801000001</v>
      </c>
      <c r="E557" s="25">
        <f t="shared" si="44"/>
        <v>5.5423946379999975</v>
      </c>
      <c r="F557" s="9">
        <f t="shared" si="45"/>
        <v>1.712426652494532</v>
      </c>
      <c r="G557" s="14">
        <f t="shared" si="46"/>
        <v>1.8042742628678196E-19</v>
      </c>
      <c r="H557" s="7">
        <f>$L$129*B557+$M$129</f>
        <v>1.582181215171047</v>
      </c>
      <c r="I557" s="7">
        <f t="shared" si="47"/>
        <v>0.13024543732348492</v>
      </c>
      <c r="J557">
        <f>$N$304*B557+$O$304</f>
        <v>1.6619685307868073</v>
      </c>
      <c r="K557" s="7">
        <f t="shared" si="42"/>
        <v>5.0458121707724679E-2</v>
      </c>
    </row>
    <row r="558" spans="1:11" x14ac:dyDescent="0.3">
      <c r="A558" s="5">
        <v>92.666664123999993</v>
      </c>
      <c r="B558" s="6">
        <f t="shared" si="43"/>
        <v>5559.9998474399999</v>
      </c>
      <c r="C558" s="28">
        <v>28.823175429999999</v>
      </c>
      <c r="D558" s="5">
        <v>24.228820801000001</v>
      </c>
      <c r="E558" s="25">
        <f t="shared" si="44"/>
        <v>4.5943546289999979</v>
      </c>
      <c r="F558" s="9">
        <f t="shared" si="45"/>
        <v>1.5248282952362351</v>
      </c>
      <c r="G558" s="14">
        <f t="shared" si="46"/>
        <v>2.1765842664558505E-19</v>
      </c>
      <c r="H558" s="7">
        <f>$L$129*B558+$M$129</f>
        <v>1.5762855694621836</v>
      </c>
      <c r="I558" s="7">
        <f t="shared" si="47"/>
        <v>-5.1457274225948479E-2</v>
      </c>
      <c r="J558">
        <f>$N$304*B558+$O$304</f>
        <v>1.6568031559400969</v>
      </c>
      <c r="K558" s="7">
        <f t="shared" si="42"/>
        <v>-0.13197486070386177</v>
      </c>
    </row>
    <row r="559" spans="1:11" x14ac:dyDescent="0.3">
      <c r="A559" s="5">
        <v>92.833328246999997</v>
      </c>
      <c r="B559" s="6">
        <f t="shared" si="43"/>
        <v>5569.9996948199996</v>
      </c>
      <c r="C559" s="28">
        <v>29.625362396</v>
      </c>
      <c r="D559" s="5">
        <v>24.301746368</v>
      </c>
      <c r="E559" s="25">
        <f t="shared" si="44"/>
        <v>5.323616028</v>
      </c>
      <c r="F559" s="9">
        <f t="shared" si="45"/>
        <v>1.6721527769703406</v>
      </c>
      <c r="G559" s="14">
        <f t="shared" si="46"/>
        <v>1.8784224758893526E-19</v>
      </c>
      <c r="H559" s="7">
        <f>$L$129*B559+$M$129</f>
        <v>1.5703899237886954</v>
      </c>
      <c r="I559" s="7">
        <f t="shared" si="47"/>
        <v>0.10176285318164524</v>
      </c>
      <c r="J559">
        <f>$N$304*B559+$O$304</f>
        <v>1.6516377811243794</v>
      </c>
      <c r="K559" s="7">
        <f t="shared" si="42"/>
        <v>2.051499584596117E-2</v>
      </c>
    </row>
    <row r="560" spans="1:11" x14ac:dyDescent="0.3">
      <c r="A560" s="5">
        <v>93</v>
      </c>
      <c r="B560" s="6">
        <f t="shared" si="43"/>
        <v>5580</v>
      </c>
      <c r="C560" s="28">
        <v>29.698289871</v>
      </c>
      <c r="D560" s="5">
        <v>24.301746368</v>
      </c>
      <c r="E560" s="25">
        <f t="shared" si="44"/>
        <v>5.3965435030000002</v>
      </c>
      <c r="F560" s="9">
        <f t="shared" si="45"/>
        <v>1.6857586565868228</v>
      </c>
      <c r="G560" s="14">
        <f t="shared" si="46"/>
        <v>1.853037966698663E-19</v>
      </c>
      <c r="H560" s="7">
        <f>$L$129*B560+$M$129</f>
        <v>1.564494008208428</v>
      </c>
      <c r="I560" s="7">
        <f t="shared" si="47"/>
        <v>0.12126464837839479</v>
      </c>
      <c r="J560">
        <f>$N$304*B560+$O$304</f>
        <v>1.6464721698341935</v>
      </c>
      <c r="K560" s="7">
        <f t="shared" ref="K560:K567" si="48">F560-J560</f>
        <v>3.9286486752629246E-2</v>
      </c>
    </row>
    <row r="561" spans="1:11" x14ac:dyDescent="0.3">
      <c r="A561" s="5">
        <v>93.166664123999993</v>
      </c>
      <c r="B561" s="6">
        <f t="shared" si="43"/>
        <v>5589.9998474399999</v>
      </c>
      <c r="C561" s="28">
        <v>29.625362396</v>
      </c>
      <c r="D561" s="5">
        <v>23.718338013</v>
      </c>
      <c r="E561" s="25">
        <f t="shared" si="44"/>
        <v>5.9070243829999995</v>
      </c>
      <c r="F561" s="9">
        <f t="shared" si="45"/>
        <v>1.7761422161310361</v>
      </c>
      <c r="G561" s="14">
        <f t="shared" si="46"/>
        <v>1.6928997328636897E-19</v>
      </c>
      <c r="H561" s="7">
        <f>$L$129*B561+$M$129</f>
        <v>1.558598362499565</v>
      </c>
      <c r="I561" s="7">
        <f t="shared" si="47"/>
        <v>0.21754385363147111</v>
      </c>
      <c r="J561">
        <f>$N$304*B561+$O$304</f>
        <v>1.6413067949874831</v>
      </c>
      <c r="K561" s="7">
        <f t="shared" si="48"/>
        <v>0.13483542114355296</v>
      </c>
    </row>
    <row r="562" spans="1:11" x14ac:dyDescent="0.3">
      <c r="A562" s="5">
        <v>93.333328246999997</v>
      </c>
      <c r="B562" s="6">
        <f t="shared" si="43"/>
        <v>5599.9996948199996</v>
      </c>
      <c r="C562" s="28">
        <v>29.552436829000001</v>
      </c>
      <c r="D562" s="5">
        <v>24.228820801000001</v>
      </c>
      <c r="E562" s="25">
        <f t="shared" si="44"/>
        <v>5.323616028</v>
      </c>
      <c r="F562" s="9">
        <f t="shared" si="45"/>
        <v>1.6721527769703406</v>
      </c>
      <c r="G562" s="14">
        <f t="shared" si="46"/>
        <v>1.8784224758893526E-19</v>
      </c>
      <c r="H562" s="7">
        <f>$L$129*B562+$M$129</f>
        <v>1.5527027168260763</v>
      </c>
      <c r="I562" s="7">
        <f t="shared" si="47"/>
        <v>0.11945006014426429</v>
      </c>
      <c r="J562">
        <f>$N$304*B562+$O$304</f>
        <v>1.6361414201717657</v>
      </c>
      <c r="K562" s="7">
        <f t="shared" si="48"/>
        <v>3.6011356798574923E-2</v>
      </c>
    </row>
    <row r="563" spans="1:11" x14ac:dyDescent="0.3">
      <c r="A563" s="5">
        <v>93.5</v>
      </c>
      <c r="B563" s="6">
        <f t="shared" si="43"/>
        <v>5610</v>
      </c>
      <c r="C563" s="28">
        <v>29.479511260999999</v>
      </c>
      <c r="D563" s="5">
        <v>24.228820801000001</v>
      </c>
      <c r="E563" s="25">
        <f t="shared" si="44"/>
        <v>5.2506904599999977</v>
      </c>
      <c r="F563" s="9">
        <f t="shared" si="45"/>
        <v>1.6583595841465122</v>
      </c>
      <c r="G563" s="14">
        <f t="shared" si="46"/>
        <v>1.9045114306738252E-19</v>
      </c>
      <c r="H563" s="7">
        <f>$L$129*B563+$M$129</f>
        <v>1.5468068012458089</v>
      </c>
      <c r="I563" s="7">
        <f t="shared" si="47"/>
        <v>0.11155278290070325</v>
      </c>
      <c r="J563">
        <f>$N$304*B563+$O$304</f>
        <v>1.6309758088815793</v>
      </c>
      <c r="K563" s="7">
        <f t="shared" si="48"/>
        <v>2.7383775264932853E-2</v>
      </c>
    </row>
    <row r="564" spans="1:11" x14ac:dyDescent="0.3">
      <c r="A564" s="5">
        <v>93.666664123999993</v>
      </c>
      <c r="B564" s="6">
        <f t="shared" si="43"/>
        <v>5619.9998474399999</v>
      </c>
      <c r="C564" s="28">
        <v>29.552436829000001</v>
      </c>
      <c r="D564" s="5">
        <v>24.228820801000001</v>
      </c>
      <c r="E564" s="25">
        <f t="shared" si="44"/>
        <v>5.323616028</v>
      </c>
      <c r="F564" s="9">
        <f t="shared" si="45"/>
        <v>1.6721527769703406</v>
      </c>
      <c r="G564" s="14">
        <f t="shared" si="46"/>
        <v>1.8784224758893526E-19</v>
      </c>
      <c r="H564" s="7">
        <f>$L$129*B564+$M$129</f>
        <v>1.5409111555369459</v>
      </c>
      <c r="I564" s="7">
        <f t="shared" si="47"/>
        <v>0.13124162143339468</v>
      </c>
      <c r="J564">
        <f>$N$304*B564+$O$304</f>
        <v>1.6258104340348694</v>
      </c>
      <c r="K564" s="7">
        <f t="shared" si="48"/>
        <v>4.6342342935471237E-2</v>
      </c>
    </row>
    <row r="565" spans="1:11" x14ac:dyDescent="0.3">
      <c r="A565" s="5">
        <v>93.833328246999997</v>
      </c>
      <c r="B565" s="6">
        <f t="shared" si="43"/>
        <v>5629.9996948199996</v>
      </c>
      <c r="C565" s="28">
        <v>29.479511260999999</v>
      </c>
      <c r="D565" s="5">
        <v>24.155895232999999</v>
      </c>
      <c r="E565" s="25">
        <f t="shared" si="44"/>
        <v>5.323616028</v>
      </c>
      <c r="F565" s="9">
        <f t="shared" si="45"/>
        <v>1.6721527769703406</v>
      </c>
      <c r="G565" s="14">
        <f t="shared" si="46"/>
        <v>1.8784224758893526E-19</v>
      </c>
      <c r="H565" s="7">
        <f>$L$129*B565+$M$129</f>
        <v>1.5350155098634573</v>
      </c>
      <c r="I565" s="7">
        <f t="shared" si="47"/>
        <v>0.13713726710688334</v>
      </c>
      <c r="J565">
        <f>$N$304*B565+$O$304</f>
        <v>1.6206450592191515</v>
      </c>
      <c r="K565" s="7">
        <f t="shared" si="48"/>
        <v>5.1507717751189119E-2</v>
      </c>
    </row>
    <row r="566" spans="1:11" x14ac:dyDescent="0.3">
      <c r="A566" s="5">
        <v>94</v>
      </c>
      <c r="B566" s="6">
        <f t="shared" si="43"/>
        <v>5640</v>
      </c>
      <c r="C566" s="28">
        <v>29.333658218</v>
      </c>
      <c r="D566" s="5">
        <v>24.010042191</v>
      </c>
      <c r="E566" s="25">
        <f t="shared" si="44"/>
        <v>5.3236160269999999</v>
      </c>
      <c r="F566" s="9">
        <f t="shared" si="45"/>
        <v>1.6721527767824984</v>
      </c>
      <c r="G566" s="14">
        <f t="shared" si="46"/>
        <v>1.8784224762421996E-19</v>
      </c>
      <c r="H566" s="7">
        <f>$L$129*B566+$M$129</f>
        <v>1.5291195942831899</v>
      </c>
      <c r="I566" s="7">
        <f t="shared" si="47"/>
        <v>0.14303318249930852</v>
      </c>
      <c r="J566">
        <f>$N$304*B566+$O$304</f>
        <v>1.6154794479289656</v>
      </c>
      <c r="K566" s="7">
        <f t="shared" si="48"/>
        <v>5.6673328853532823E-2</v>
      </c>
    </row>
    <row r="567" spans="1:11" x14ac:dyDescent="0.3">
      <c r="A567" s="5">
        <v>94.166664123999993</v>
      </c>
      <c r="B567" s="6">
        <f t="shared" si="43"/>
        <v>5649.9998474399999</v>
      </c>
      <c r="C567" s="28">
        <v>29.333658218</v>
      </c>
      <c r="D567" s="5">
        <v>24.228820801000001</v>
      </c>
      <c r="E567" s="25">
        <f t="shared" si="44"/>
        <v>5.1048374169999988</v>
      </c>
      <c r="F567" s="9">
        <f t="shared" si="45"/>
        <v>1.6301886033131987</v>
      </c>
      <c r="G567" s="14">
        <f t="shared" si="46"/>
        <v>1.9589262464458236E-19</v>
      </c>
      <c r="H567" s="7">
        <f>$L$129*B567+$M$129</f>
        <v>1.5232239485743269</v>
      </c>
      <c r="I567" s="7">
        <f t="shared" si="47"/>
        <v>0.10696465473887184</v>
      </c>
      <c r="J567">
        <f>$N$304*B567+$O$304</f>
        <v>1.6103140730822552</v>
      </c>
      <c r="K567" s="7">
        <f t="shared" si="48"/>
        <v>1.9874530230943543E-2</v>
      </c>
    </row>
  </sheetData>
  <mergeCells count="2">
    <mergeCell ref="K128:N128"/>
    <mergeCell ref="M303:P3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Parafina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Salomé Gomes</cp:lastModifiedBy>
  <dcterms:created xsi:type="dcterms:W3CDTF">2022-05-16T00:47:05Z</dcterms:created>
  <dcterms:modified xsi:type="dcterms:W3CDTF">2022-05-23T23:39:58Z</dcterms:modified>
</cp:coreProperties>
</file>