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teixeira/Documents/UNI/1ºANO/2ºSEMESTRE/LABS FÍSICA/LAB 119/FRANCK-HERTZ/"/>
    </mc:Choice>
  </mc:AlternateContent>
  <xr:revisionPtr revIDLastSave="0" documentId="13_ncr:1_{CC23C7FC-E10B-8643-AE96-E19B6C027BE5}" xr6:coauthVersionLast="47" xr6:coauthVersionMax="47" xr10:uidLastSave="{00000000-0000-0000-0000-000000000000}"/>
  <bookViews>
    <workbookView xWindow="0" yWindow="500" windowWidth="28800" windowHeight="15820" activeTab="1" xr2:uid="{B48141FA-AA9C-FA49-8242-051BE703B597}"/>
  </bookViews>
  <sheets>
    <sheet name="E de Excitação" sheetId="1" r:id="rId1"/>
    <sheet name="E de Ioniz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2" l="1" a="1"/>
  <c r="L42" i="2" s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47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47" i="1"/>
  <c r="J50" i="1" a="1"/>
  <c r="J50" i="1" s="1"/>
  <c r="M44" i="2" l="1"/>
  <c r="L44" i="2"/>
  <c r="M43" i="2"/>
  <c r="L43" i="2"/>
  <c r="M42" i="2"/>
  <c r="H34" i="2" s="1"/>
  <c r="I34" i="2" s="1"/>
  <c r="H33" i="2"/>
  <c r="I33" i="2" s="1"/>
  <c r="H32" i="2"/>
  <c r="I32" i="2" s="1"/>
  <c r="H31" i="2"/>
  <c r="I31" i="2" s="1"/>
  <c r="H35" i="2" l="1"/>
  <c r="I35" i="2" s="1"/>
  <c r="H30" i="2"/>
  <c r="I30" i="2" s="1"/>
  <c r="G22" i="2" l="1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1" i="2"/>
  <c r="L34" i="2" a="1"/>
  <c r="L34" i="2" s="1"/>
  <c r="M36" i="2" l="1"/>
  <c r="L36" i="2"/>
  <c r="M35" i="2"/>
  <c r="L35" i="2"/>
  <c r="M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<sst xmlns="http://schemas.openxmlformats.org/spreadsheetml/2006/main" count="48" uniqueCount="35">
  <si>
    <t>I (mA)</t>
  </si>
  <si>
    <r>
      <t>V</t>
    </r>
    <r>
      <rPr>
        <b/>
        <vertAlign val="subscript"/>
        <sz val="14"/>
        <color theme="1"/>
        <rFont val="Calibri (Body)"/>
      </rPr>
      <t>acel</t>
    </r>
    <r>
      <rPr>
        <b/>
        <sz val="14"/>
        <color theme="1"/>
        <rFont val="Calibri (Body)"/>
      </rPr>
      <t xml:space="preserve"> (V)</t>
    </r>
  </si>
  <si>
    <r>
      <t>u(V</t>
    </r>
    <r>
      <rPr>
        <b/>
        <vertAlign val="subscript"/>
        <sz val="14"/>
        <color theme="1"/>
        <rFont val="Calibri (Body)"/>
      </rPr>
      <t>acel</t>
    </r>
    <r>
      <rPr>
        <b/>
        <sz val="14"/>
        <color theme="1"/>
        <rFont val="Calibri (Body)"/>
      </rPr>
      <t>) (V)</t>
    </r>
  </si>
  <si>
    <t xml:space="preserve"> </t>
  </si>
  <si>
    <t>ksjgbdkfgjdbskgs</t>
  </si>
  <si>
    <t>Matriz de ajuste</t>
  </si>
  <si>
    <t>m</t>
  </si>
  <si>
    <t>b</t>
  </si>
  <si>
    <r>
      <t>S</t>
    </r>
    <r>
      <rPr>
        <b/>
        <vertAlign val="subscript"/>
        <sz val="12"/>
        <color theme="1"/>
        <rFont val="Calibri (Body)"/>
      </rPr>
      <t>m</t>
    </r>
  </si>
  <si>
    <r>
      <t>r</t>
    </r>
    <r>
      <rPr>
        <b/>
        <vertAlign val="superscript"/>
        <sz val="12"/>
        <color theme="1"/>
        <rFont val="Calibri (Body)"/>
      </rPr>
      <t>2</t>
    </r>
  </si>
  <si>
    <r>
      <t>S</t>
    </r>
    <r>
      <rPr>
        <b/>
        <vertAlign val="subscript"/>
        <sz val="12"/>
        <color theme="1"/>
        <rFont val="Calibri (Body)"/>
      </rPr>
      <t>b</t>
    </r>
  </si>
  <si>
    <r>
      <t>S</t>
    </r>
    <r>
      <rPr>
        <b/>
        <vertAlign val="subscript"/>
        <sz val="12"/>
        <color theme="1"/>
        <rFont val="Calibri (Body)"/>
      </rPr>
      <t>y</t>
    </r>
  </si>
  <si>
    <t xml:space="preserve">Ajuste  de I </t>
  </si>
  <si>
    <t>Resíduos de I</t>
  </si>
  <si>
    <t>Derivada</t>
  </si>
  <si>
    <t>Mínimo (y' = 0)(eV)</t>
  </si>
  <si>
    <t>Erro (%)</t>
  </si>
  <si>
    <t>Equação curva de ajuste</t>
  </si>
  <si>
    <t>Valor teórico (eV)</t>
  </si>
  <si>
    <t>Valor experimental (eV)</t>
  </si>
  <si>
    <t>Tabela 2 - Dados em torno de E (excitação)</t>
  </si>
  <si>
    <r>
      <t>Tabela 4 - Dados em torno de E</t>
    </r>
    <r>
      <rPr>
        <b/>
        <vertAlign val="subscript"/>
        <sz val="12"/>
        <color theme="1"/>
        <rFont val="Calibri (Body)"/>
      </rPr>
      <t>i</t>
    </r>
  </si>
  <si>
    <t>a</t>
  </si>
  <si>
    <t>c</t>
  </si>
  <si>
    <t>Valor</t>
  </si>
  <si>
    <t>Incerteza</t>
  </si>
  <si>
    <t>Ajuste</t>
  </si>
  <si>
    <t>Resíduos</t>
  </si>
  <si>
    <r>
      <t>R</t>
    </r>
    <r>
      <rPr>
        <b/>
        <vertAlign val="superscript"/>
        <sz val="14"/>
        <color theme="1"/>
        <rFont val="Calibri (Body)"/>
      </rPr>
      <t>2</t>
    </r>
  </si>
  <si>
    <r>
      <t>y = 0,0072x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 xml:space="preserve"> - 0,113x </t>
    </r>
    <r>
      <rPr>
        <sz val="12"/>
        <color theme="1"/>
        <rFont val="Calibri"/>
        <family val="2"/>
        <scheme val="minor"/>
      </rPr>
      <t>+ 0,69</t>
    </r>
  </si>
  <si>
    <r>
      <t>y = 0,0144x</t>
    </r>
    <r>
      <rPr>
        <vertAlign val="superscript"/>
        <sz val="12"/>
        <color theme="1"/>
        <rFont val="Calibri (Body)"/>
      </rPr>
      <t xml:space="preserve"> </t>
    </r>
    <r>
      <rPr>
        <sz val="12"/>
        <color theme="1"/>
        <rFont val="Calibri (Body)"/>
      </rPr>
      <t xml:space="preserve">- 0,113 </t>
    </r>
  </si>
  <si>
    <t>u(I) (mA)</t>
  </si>
  <si>
    <t>Ajuste 2</t>
  </si>
  <si>
    <t>Resíduos 2</t>
  </si>
  <si>
    <t>Matriz de ajuste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</si>
</sst>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6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vertAlign val="subscript"/>
      <sz val="14"/>
      <color theme="1"/>
      <name val="Calibri (Body)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b/>
      <sz val="12"/>
      <name val="Calibri"/>
      <family val="2"/>
      <scheme val="minor"/>
    </font>
    <font>
      <b/>
      <vertAlign val="superscript"/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11" fillId="2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166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1- I em função</a:t>
            </a:r>
            <a:r>
              <a:rPr lang="en-GB" baseline="0"/>
              <a:t> de Vacel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8.1198767750357254E-2"/>
          <c:y val="0.13638716758038383"/>
          <c:w val="0.87495352134703686"/>
          <c:h val="0.74593389398810361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Excitação'!$B$12:$B$46</c:f>
              <c:numCache>
                <c:formatCode>General</c:formatCode>
                <c:ptCount val="35"/>
                <c:pt idx="0">
                  <c:v>0.161</c:v>
                </c:pt>
                <c:pt idx="1">
                  <c:v>0.33</c:v>
                </c:pt>
                <c:pt idx="2">
                  <c:v>0.53300000000000003</c:v>
                </c:pt>
                <c:pt idx="3">
                  <c:v>0.67300000000000004</c:v>
                </c:pt>
                <c:pt idx="4" formatCode="0.000">
                  <c:v>0.8</c:v>
                </c:pt>
                <c:pt idx="5">
                  <c:v>0.878</c:v>
                </c:pt>
                <c:pt idx="6">
                  <c:v>0.98099999999999998</c:v>
                </c:pt>
                <c:pt idx="7">
                  <c:v>1.048</c:v>
                </c:pt>
                <c:pt idx="8">
                  <c:v>1.1839999999999999</c:v>
                </c:pt>
                <c:pt idx="9">
                  <c:v>1.2789999999999999</c:v>
                </c:pt>
                <c:pt idx="10">
                  <c:v>1.341</c:v>
                </c:pt>
                <c:pt idx="11">
                  <c:v>1.4570000000000001</c:v>
                </c:pt>
                <c:pt idx="12">
                  <c:v>1.5840000000000001</c:v>
                </c:pt>
                <c:pt idx="13">
                  <c:v>1.7290000000000001</c:v>
                </c:pt>
                <c:pt idx="14">
                  <c:v>1.8560000000000001</c:v>
                </c:pt>
                <c:pt idx="15">
                  <c:v>1.9319999999999999</c:v>
                </c:pt>
                <c:pt idx="16">
                  <c:v>2.0939999999999999</c:v>
                </c:pt>
                <c:pt idx="17">
                  <c:v>2.2050000000000001</c:v>
                </c:pt>
                <c:pt idx="18">
                  <c:v>2.4430000000000001</c:v>
                </c:pt>
                <c:pt idx="19">
                  <c:v>2.5449999999999999</c:v>
                </c:pt>
                <c:pt idx="20">
                  <c:v>2.6469999999999998</c:v>
                </c:pt>
                <c:pt idx="21">
                  <c:v>2.7490000000000001</c:v>
                </c:pt>
                <c:pt idx="22">
                  <c:v>2.8519999999999999</c:v>
                </c:pt>
                <c:pt idx="23">
                  <c:v>2.9540000000000002</c:v>
                </c:pt>
                <c:pt idx="24">
                  <c:v>3.1920000000000002</c:v>
                </c:pt>
                <c:pt idx="25" formatCode="0.000">
                  <c:v>3.26</c:v>
                </c:pt>
                <c:pt idx="26">
                  <c:v>3.431</c:v>
                </c:pt>
                <c:pt idx="27">
                  <c:v>3.5670000000000002</c:v>
                </c:pt>
                <c:pt idx="28">
                  <c:v>3.7360000000000002</c:v>
                </c:pt>
                <c:pt idx="29">
                  <c:v>3.8530000000000002</c:v>
                </c:pt>
                <c:pt idx="30">
                  <c:v>4.0229999999999997</c:v>
                </c:pt>
                <c:pt idx="31">
                  <c:v>4.125</c:v>
                </c:pt>
                <c:pt idx="32">
                  <c:v>4.2469999999999999</c:v>
                </c:pt>
                <c:pt idx="33">
                  <c:v>4.4329999999999998</c:v>
                </c:pt>
                <c:pt idx="34">
                  <c:v>4.5019999999999998</c:v>
                </c:pt>
              </c:numCache>
            </c:numRef>
          </c:xVal>
          <c:yVal>
            <c:numRef>
              <c:f>'E de Excitação'!$D$12:$D$46</c:f>
              <c:numCache>
                <c:formatCode>General</c:formatCode>
                <c:ptCount val="35"/>
                <c:pt idx="0">
                  <c:v>0.1182</c:v>
                </c:pt>
                <c:pt idx="1">
                  <c:v>0.15010000000000001</c:v>
                </c:pt>
                <c:pt idx="2">
                  <c:v>0.20449999999999999</c:v>
                </c:pt>
                <c:pt idx="3">
                  <c:v>0.23780000000000001</c:v>
                </c:pt>
                <c:pt idx="4" formatCode="0.000">
                  <c:v>0.27</c:v>
                </c:pt>
                <c:pt idx="5">
                  <c:v>0.28689999999999999</c:v>
                </c:pt>
                <c:pt idx="6">
                  <c:v>0.31130000000000002</c:v>
                </c:pt>
                <c:pt idx="7">
                  <c:v>0.32750000000000001</c:v>
                </c:pt>
                <c:pt idx="8">
                  <c:v>0.35859999999999997</c:v>
                </c:pt>
                <c:pt idx="9">
                  <c:v>0.37890000000000001</c:v>
                </c:pt>
                <c:pt idx="10">
                  <c:v>0.39150000000000001</c:v>
                </c:pt>
                <c:pt idx="11">
                  <c:v>0.41289999999999999</c:v>
                </c:pt>
                <c:pt idx="12">
                  <c:v>0.43259999999999998</c:v>
                </c:pt>
                <c:pt idx="13">
                  <c:v>0.45040000000000002</c:v>
                </c:pt>
                <c:pt idx="14">
                  <c:v>0.46279999999999999</c:v>
                </c:pt>
                <c:pt idx="15">
                  <c:v>0.46939999999999998</c:v>
                </c:pt>
                <c:pt idx="16">
                  <c:v>0.47770000000000001</c:v>
                </c:pt>
                <c:pt idx="17">
                  <c:v>0.48170000000000002</c:v>
                </c:pt>
                <c:pt idx="18">
                  <c:v>0.48060000000000003</c:v>
                </c:pt>
                <c:pt idx="19">
                  <c:v>0.47810000000000002</c:v>
                </c:pt>
                <c:pt idx="20">
                  <c:v>0.47449999999999998</c:v>
                </c:pt>
                <c:pt idx="21">
                  <c:v>0.47010000000000002</c:v>
                </c:pt>
                <c:pt idx="22" formatCode="0.0000">
                  <c:v>0.46500000000000002</c:v>
                </c:pt>
                <c:pt idx="23">
                  <c:v>0.45939999999999998</c:v>
                </c:pt>
                <c:pt idx="24">
                  <c:v>0.44540000000000002</c:v>
                </c:pt>
                <c:pt idx="25">
                  <c:v>0.43709999999999999</c:v>
                </c:pt>
                <c:pt idx="26">
                  <c:v>0.42320000000000002</c:v>
                </c:pt>
                <c:pt idx="27">
                  <c:v>0.41189999999999999</c:v>
                </c:pt>
                <c:pt idx="28">
                  <c:v>0.39689999999999998</c:v>
                </c:pt>
                <c:pt idx="29">
                  <c:v>0.38750000000000001</c:v>
                </c:pt>
                <c:pt idx="30">
                  <c:v>0.37380000000000002</c:v>
                </c:pt>
                <c:pt idx="31">
                  <c:v>0.36559999999999998</c:v>
                </c:pt>
                <c:pt idx="32">
                  <c:v>0.35570000000000002</c:v>
                </c:pt>
                <c:pt idx="33">
                  <c:v>0.34320000000000001</c:v>
                </c:pt>
                <c:pt idx="34">
                  <c:v>0.33760000000000001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4-1340-88B9-60597A99AA9B}"/>
            </c:ext>
          </c:extLst>
        </c:ser>
        <c:ser>
          <c:idx val="1"/>
          <c:order val="1"/>
          <c:tx>
            <c:v>Dados exp em torno de E(ext)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Excitação'!$B$47:$B$95</c:f>
              <c:numCache>
                <c:formatCode>General</c:formatCode>
                <c:ptCount val="49"/>
                <c:pt idx="0" formatCode="0.000">
                  <c:v>4.57</c:v>
                </c:pt>
                <c:pt idx="1">
                  <c:v>4.7069999999999999</c:v>
                </c:pt>
                <c:pt idx="2">
                  <c:v>4.843</c:v>
                </c:pt>
                <c:pt idx="3">
                  <c:v>4.9960000000000004</c:v>
                </c:pt>
                <c:pt idx="4">
                  <c:v>5.1669999999999998</c:v>
                </c:pt>
                <c:pt idx="5">
                  <c:v>5.218</c:v>
                </c:pt>
                <c:pt idx="6">
                  <c:v>5.3890000000000002</c:v>
                </c:pt>
                <c:pt idx="7">
                  <c:v>5.508</c:v>
                </c:pt>
                <c:pt idx="8">
                  <c:v>5.5949999999999998</c:v>
                </c:pt>
                <c:pt idx="9">
                  <c:v>5.7119999999999997</c:v>
                </c:pt>
                <c:pt idx="10">
                  <c:v>5.7809999999999997</c:v>
                </c:pt>
                <c:pt idx="11">
                  <c:v>5.8490000000000002</c:v>
                </c:pt>
                <c:pt idx="12">
                  <c:v>5.9509999999999996</c:v>
                </c:pt>
                <c:pt idx="13">
                  <c:v>6.0869999999999997</c:v>
                </c:pt>
                <c:pt idx="14">
                  <c:v>6.19</c:v>
                </c:pt>
                <c:pt idx="15">
                  <c:v>6.258</c:v>
                </c:pt>
                <c:pt idx="16">
                  <c:v>6.53</c:v>
                </c:pt>
                <c:pt idx="17">
                  <c:v>6.601</c:v>
                </c:pt>
                <c:pt idx="18">
                  <c:v>6.734</c:v>
                </c:pt>
                <c:pt idx="19">
                  <c:v>6.8719999999999999</c:v>
                </c:pt>
                <c:pt idx="20">
                  <c:v>7.008</c:v>
                </c:pt>
                <c:pt idx="21">
                  <c:v>7.1440000000000001</c:v>
                </c:pt>
                <c:pt idx="22">
                  <c:v>7.2309999999999999</c:v>
                </c:pt>
                <c:pt idx="23">
                  <c:v>7.3490000000000002</c:v>
                </c:pt>
                <c:pt idx="24">
                  <c:v>7.4509999999999996</c:v>
                </c:pt>
                <c:pt idx="25">
                  <c:v>7.6150000000000002</c:v>
                </c:pt>
                <c:pt idx="26">
                  <c:v>7.6559999999999997</c:v>
                </c:pt>
                <c:pt idx="27">
                  <c:v>7.7229999999999999</c:v>
                </c:pt>
                <c:pt idx="28">
                  <c:v>7.8259999999999996</c:v>
                </c:pt>
                <c:pt idx="29">
                  <c:v>7.8949999999999996</c:v>
                </c:pt>
                <c:pt idx="30">
                  <c:v>7.9969999999999999</c:v>
                </c:pt>
                <c:pt idx="31">
                  <c:v>8.0649999999999995</c:v>
                </c:pt>
                <c:pt idx="32">
                  <c:v>8.1340000000000003</c:v>
                </c:pt>
                <c:pt idx="33">
                  <c:v>8.2360000000000007</c:v>
                </c:pt>
                <c:pt idx="34">
                  <c:v>8.3719999999999999</c:v>
                </c:pt>
                <c:pt idx="35">
                  <c:v>8.44</c:v>
                </c:pt>
                <c:pt idx="36">
                  <c:v>8.577</c:v>
                </c:pt>
                <c:pt idx="37">
                  <c:v>8.68</c:v>
                </c:pt>
                <c:pt idx="38">
                  <c:v>8.782</c:v>
                </c:pt>
                <c:pt idx="39">
                  <c:v>8.8849999999999998</c:v>
                </c:pt>
                <c:pt idx="40">
                  <c:v>8.9529999999999994</c:v>
                </c:pt>
                <c:pt idx="41">
                  <c:v>9.0549999999999997</c:v>
                </c:pt>
                <c:pt idx="42">
                  <c:v>9.1240000000000006</c:v>
                </c:pt>
                <c:pt idx="43">
                  <c:v>9.25</c:v>
                </c:pt>
                <c:pt idx="44">
                  <c:v>9.4649999999999999</c:v>
                </c:pt>
                <c:pt idx="45">
                  <c:v>9.625</c:v>
                </c:pt>
                <c:pt idx="46">
                  <c:v>9.7729999999999997</c:v>
                </c:pt>
                <c:pt idx="47">
                  <c:v>9.9440000000000008</c:v>
                </c:pt>
                <c:pt idx="48">
                  <c:v>10.012</c:v>
                </c:pt>
              </c:numCache>
            </c:numRef>
          </c:xVal>
          <c:yVal>
            <c:numRef>
              <c:f>'E de Excitação'!$D$47:$D$95</c:f>
              <c:numCache>
                <c:formatCode>General</c:formatCode>
                <c:ptCount val="49"/>
                <c:pt idx="0">
                  <c:v>0.33250000000000002</c:v>
                </c:pt>
                <c:pt idx="1">
                  <c:v>0.32340000000000002</c:v>
                </c:pt>
                <c:pt idx="2">
                  <c:v>0.3155</c:v>
                </c:pt>
                <c:pt idx="3">
                  <c:v>0.30609999999999998</c:v>
                </c:pt>
                <c:pt idx="4">
                  <c:v>0.29730000000000001</c:v>
                </c:pt>
                <c:pt idx="5">
                  <c:v>0.29470000000000002</c:v>
                </c:pt>
                <c:pt idx="6">
                  <c:v>0.28739999999999999</c:v>
                </c:pt>
                <c:pt idx="7">
                  <c:v>0.28249999999999997</c:v>
                </c:pt>
                <c:pt idx="8">
                  <c:v>0.2792</c:v>
                </c:pt>
                <c:pt idx="9">
                  <c:v>0.27550000000000002</c:v>
                </c:pt>
                <c:pt idx="10">
                  <c:v>0.27379999999999999</c:v>
                </c:pt>
                <c:pt idx="11">
                  <c:v>0.27139999999999997</c:v>
                </c:pt>
                <c:pt idx="12">
                  <c:v>0.26929999999999998</c:v>
                </c:pt>
                <c:pt idx="13">
                  <c:v>0.26569999999999999</c:v>
                </c:pt>
                <c:pt idx="14">
                  <c:v>0.26329999999999998</c:v>
                </c:pt>
                <c:pt idx="15">
                  <c:v>0.26190000000000002</c:v>
                </c:pt>
                <c:pt idx="16">
                  <c:v>0.25650000000000001</c:v>
                </c:pt>
                <c:pt idx="17">
                  <c:v>0.25490000000000002</c:v>
                </c:pt>
                <c:pt idx="18">
                  <c:v>0.25330000000000003</c:v>
                </c:pt>
                <c:pt idx="19">
                  <c:v>0.25219999999999998</c:v>
                </c:pt>
                <c:pt idx="20" formatCode="0.0000">
                  <c:v>0.251</c:v>
                </c:pt>
                <c:pt idx="21">
                  <c:v>0.24979999999999999</c:v>
                </c:pt>
                <c:pt idx="22">
                  <c:v>0.2495</c:v>
                </c:pt>
                <c:pt idx="23">
                  <c:v>0.24879999999999999</c:v>
                </c:pt>
                <c:pt idx="24">
                  <c:v>0.24829999999999999</c:v>
                </c:pt>
                <c:pt idx="25">
                  <c:v>0.24809999999999999</c:v>
                </c:pt>
                <c:pt idx="26">
                  <c:v>0.2485</c:v>
                </c:pt>
                <c:pt idx="27">
                  <c:v>0.24879999999999999</c:v>
                </c:pt>
                <c:pt idx="28">
                  <c:v>0.24929999999999999</c:v>
                </c:pt>
                <c:pt idx="29">
                  <c:v>0.2495</c:v>
                </c:pt>
                <c:pt idx="30">
                  <c:v>0.24979999999999999</c:v>
                </c:pt>
                <c:pt idx="31">
                  <c:v>0.24959999999999999</c:v>
                </c:pt>
                <c:pt idx="32" formatCode="0.0000">
                  <c:v>0.25</c:v>
                </c:pt>
                <c:pt idx="33" formatCode="0.0000">
                  <c:v>0.251</c:v>
                </c:pt>
                <c:pt idx="34">
                  <c:v>0.25180000000000002</c:v>
                </c:pt>
                <c:pt idx="35">
                  <c:v>0.25280000000000002</c:v>
                </c:pt>
                <c:pt idx="36" formatCode="0.0000">
                  <c:v>0.254</c:v>
                </c:pt>
                <c:pt idx="37" formatCode="0.0000">
                  <c:v>0.255</c:v>
                </c:pt>
                <c:pt idx="38">
                  <c:v>0.25609999999999999</c:v>
                </c:pt>
                <c:pt idx="39">
                  <c:v>0.25719999999999998</c:v>
                </c:pt>
                <c:pt idx="40" formatCode="0.0000">
                  <c:v>0.25800000000000001</c:v>
                </c:pt>
                <c:pt idx="41">
                  <c:v>0.25950000000000001</c:v>
                </c:pt>
                <c:pt idx="42">
                  <c:v>0.26050000000000001</c:v>
                </c:pt>
                <c:pt idx="43">
                  <c:v>0.26229999999999998</c:v>
                </c:pt>
                <c:pt idx="44">
                  <c:v>0.26579999999999998</c:v>
                </c:pt>
                <c:pt idx="45">
                  <c:v>0.26850000000000002</c:v>
                </c:pt>
                <c:pt idx="46">
                  <c:v>0.27110000000000001</c:v>
                </c:pt>
                <c:pt idx="47" formatCode="0.0000">
                  <c:v>0.27400000000000002</c:v>
                </c:pt>
                <c:pt idx="48">
                  <c:v>0.27560000000000001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16-F642-A37B-24E11E846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987728"/>
        <c:axId val="1947716464"/>
      </c:scatterChart>
      <c:valAx>
        <c:axId val="19439877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716464"/>
        <c:crosses val="autoZero"/>
        <c:crossBetween val="midCat"/>
      </c:valAx>
      <c:valAx>
        <c:axId val="19477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398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777056842215194"/>
          <c:y val="0.1485509741223861"/>
          <c:w val="0.46487440925350543"/>
          <c:h val="0.178606318561905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2 - Ajuste dos</a:t>
            </a:r>
            <a:r>
              <a:rPr lang="en-GB" baseline="0"/>
              <a:t> dados em torno da Energia de Excitação</a:t>
            </a:r>
            <a:endParaRPr lang="en-GB"/>
          </a:p>
        </c:rich>
      </c:tx>
      <c:layout>
        <c:manualLayout>
          <c:xMode val="edge"/>
          <c:yMode val="edge"/>
          <c:x val="0.11797398747853066"/>
          <c:y val="3.9581668513811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0633919611860038"/>
          <c:y val="0.17578851551353153"/>
          <c:w val="0.83762654401867387"/>
          <c:h val="0.67846310833310375"/>
        </c:manualLayout>
      </c:layout>
      <c:scatterChart>
        <c:scatterStyle val="lineMarker"/>
        <c:varyColors val="0"/>
        <c:ser>
          <c:idx val="0"/>
          <c:order val="0"/>
          <c:tx>
            <c:v>Dados exp em torno de E(ext)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Excitação'!$B$47:$B$95</c:f>
              <c:numCache>
                <c:formatCode>General</c:formatCode>
                <c:ptCount val="49"/>
                <c:pt idx="0" formatCode="0.000">
                  <c:v>4.57</c:v>
                </c:pt>
                <c:pt idx="1">
                  <c:v>4.7069999999999999</c:v>
                </c:pt>
                <c:pt idx="2">
                  <c:v>4.843</c:v>
                </c:pt>
                <c:pt idx="3">
                  <c:v>4.9960000000000004</c:v>
                </c:pt>
                <c:pt idx="4">
                  <c:v>5.1669999999999998</c:v>
                </c:pt>
                <c:pt idx="5">
                  <c:v>5.218</c:v>
                </c:pt>
                <c:pt idx="6">
                  <c:v>5.3890000000000002</c:v>
                </c:pt>
                <c:pt idx="7">
                  <c:v>5.508</c:v>
                </c:pt>
                <c:pt idx="8">
                  <c:v>5.5949999999999998</c:v>
                </c:pt>
                <c:pt idx="9">
                  <c:v>5.7119999999999997</c:v>
                </c:pt>
                <c:pt idx="10">
                  <c:v>5.7809999999999997</c:v>
                </c:pt>
                <c:pt idx="11">
                  <c:v>5.8490000000000002</c:v>
                </c:pt>
                <c:pt idx="12">
                  <c:v>5.9509999999999996</c:v>
                </c:pt>
                <c:pt idx="13">
                  <c:v>6.0869999999999997</c:v>
                </c:pt>
                <c:pt idx="14">
                  <c:v>6.19</c:v>
                </c:pt>
                <c:pt idx="15">
                  <c:v>6.258</c:v>
                </c:pt>
                <c:pt idx="16">
                  <c:v>6.53</c:v>
                </c:pt>
                <c:pt idx="17">
                  <c:v>6.601</c:v>
                </c:pt>
                <c:pt idx="18">
                  <c:v>6.734</c:v>
                </c:pt>
                <c:pt idx="19">
                  <c:v>6.8719999999999999</c:v>
                </c:pt>
                <c:pt idx="20">
                  <c:v>7.008</c:v>
                </c:pt>
                <c:pt idx="21">
                  <c:v>7.1440000000000001</c:v>
                </c:pt>
                <c:pt idx="22">
                  <c:v>7.2309999999999999</c:v>
                </c:pt>
                <c:pt idx="23">
                  <c:v>7.3490000000000002</c:v>
                </c:pt>
                <c:pt idx="24">
                  <c:v>7.4509999999999996</c:v>
                </c:pt>
                <c:pt idx="25">
                  <c:v>7.6150000000000002</c:v>
                </c:pt>
                <c:pt idx="26">
                  <c:v>7.6559999999999997</c:v>
                </c:pt>
                <c:pt idx="27">
                  <c:v>7.7229999999999999</c:v>
                </c:pt>
                <c:pt idx="28">
                  <c:v>7.8259999999999996</c:v>
                </c:pt>
                <c:pt idx="29">
                  <c:v>7.8949999999999996</c:v>
                </c:pt>
                <c:pt idx="30">
                  <c:v>7.9969999999999999</c:v>
                </c:pt>
                <c:pt idx="31">
                  <c:v>8.0649999999999995</c:v>
                </c:pt>
                <c:pt idx="32">
                  <c:v>8.1340000000000003</c:v>
                </c:pt>
                <c:pt idx="33">
                  <c:v>8.2360000000000007</c:v>
                </c:pt>
                <c:pt idx="34">
                  <c:v>8.3719999999999999</c:v>
                </c:pt>
                <c:pt idx="35">
                  <c:v>8.44</c:v>
                </c:pt>
                <c:pt idx="36">
                  <c:v>8.577</c:v>
                </c:pt>
                <c:pt idx="37">
                  <c:v>8.68</c:v>
                </c:pt>
                <c:pt idx="38">
                  <c:v>8.782</c:v>
                </c:pt>
                <c:pt idx="39">
                  <c:v>8.8849999999999998</c:v>
                </c:pt>
                <c:pt idx="40">
                  <c:v>8.9529999999999994</c:v>
                </c:pt>
                <c:pt idx="41">
                  <c:v>9.0549999999999997</c:v>
                </c:pt>
                <c:pt idx="42">
                  <c:v>9.1240000000000006</c:v>
                </c:pt>
                <c:pt idx="43">
                  <c:v>9.25</c:v>
                </c:pt>
                <c:pt idx="44">
                  <c:v>9.4649999999999999</c:v>
                </c:pt>
                <c:pt idx="45">
                  <c:v>9.625</c:v>
                </c:pt>
                <c:pt idx="46">
                  <c:v>9.7729999999999997</c:v>
                </c:pt>
                <c:pt idx="47">
                  <c:v>9.9440000000000008</c:v>
                </c:pt>
                <c:pt idx="48">
                  <c:v>10.012</c:v>
                </c:pt>
              </c:numCache>
            </c:numRef>
          </c:xVal>
          <c:yVal>
            <c:numRef>
              <c:f>'E de Excitação'!$D$47:$D$95</c:f>
              <c:numCache>
                <c:formatCode>General</c:formatCode>
                <c:ptCount val="49"/>
                <c:pt idx="0">
                  <c:v>0.33250000000000002</c:v>
                </c:pt>
                <c:pt idx="1">
                  <c:v>0.32340000000000002</c:v>
                </c:pt>
                <c:pt idx="2">
                  <c:v>0.3155</c:v>
                </c:pt>
                <c:pt idx="3">
                  <c:v>0.30609999999999998</c:v>
                </c:pt>
                <c:pt idx="4">
                  <c:v>0.29730000000000001</c:v>
                </c:pt>
                <c:pt idx="5">
                  <c:v>0.29470000000000002</c:v>
                </c:pt>
                <c:pt idx="6">
                  <c:v>0.28739999999999999</c:v>
                </c:pt>
                <c:pt idx="7">
                  <c:v>0.28249999999999997</c:v>
                </c:pt>
                <c:pt idx="8">
                  <c:v>0.2792</c:v>
                </c:pt>
                <c:pt idx="9">
                  <c:v>0.27550000000000002</c:v>
                </c:pt>
                <c:pt idx="10">
                  <c:v>0.27379999999999999</c:v>
                </c:pt>
                <c:pt idx="11">
                  <c:v>0.27139999999999997</c:v>
                </c:pt>
                <c:pt idx="12">
                  <c:v>0.26929999999999998</c:v>
                </c:pt>
                <c:pt idx="13">
                  <c:v>0.26569999999999999</c:v>
                </c:pt>
                <c:pt idx="14">
                  <c:v>0.26329999999999998</c:v>
                </c:pt>
                <c:pt idx="15">
                  <c:v>0.26190000000000002</c:v>
                </c:pt>
                <c:pt idx="16">
                  <c:v>0.25650000000000001</c:v>
                </c:pt>
                <c:pt idx="17">
                  <c:v>0.25490000000000002</c:v>
                </c:pt>
                <c:pt idx="18">
                  <c:v>0.25330000000000003</c:v>
                </c:pt>
                <c:pt idx="19">
                  <c:v>0.25219999999999998</c:v>
                </c:pt>
                <c:pt idx="20" formatCode="0.0000">
                  <c:v>0.251</c:v>
                </c:pt>
                <c:pt idx="21">
                  <c:v>0.24979999999999999</c:v>
                </c:pt>
                <c:pt idx="22">
                  <c:v>0.2495</c:v>
                </c:pt>
                <c:pt idx="23">
                  <c:v>0.24879999999999999</c:v>
                </c:pt>
                <c:pt idx="24">
                  <c:v>0.24829999999999999</c:v>
                </c:pt>
                <c:pt idx="25">
                  <c:v>0.24809999999999999</c:v>
                </c:pt>
                <c:pt idx="26">
                  <c:v>0.2485</c:v>
                </c:pt>
                <c:pt idx="27">
                  <c:v>0.24879999999999999</c:v>
                </c:pt>
                <c:pt idx="28">
                  <c:v>0.24929999999999999</c:v>
                </c:pt>
                <c:pt idx="29">
                  <c:v>0.2495</c:v>
                </c:pt>
                <c:pt idx="30">
                  <c:v>0.24979999999999999</c:v>
                </c:pt>
                <c:pt idx="31">
                  <c:v>0.24959999999999999</c:v>
                </c:pt>
                <c:pt idx="32" formatCode="0.0000">
                  <c:v>0.25</c:v>
                </c:pt>
                <c:pt idx="33" formatCode="0.0000">
                  <c:v>0.251</c:v>
                </c:pt>
                <c:pt idx="34">
                  <c:v>0.25180000000000002</c:v>
                </c:pt>
                <c:pt idx="35">
                  <c:v>0.25280000000000002</c:v>
                </c:pt>
                <c:pt idx="36" formatCode="0.0000">
                  <c:v>0.254</c:v>
                </c:pt>
                <c:pt idx="37" formatCode="0.0000">
                  <c:v>0.255</c:v>
                </c:pt>
                <c:pt idx="38">
                  <c:v>0.25609999999999999</c:v>
                </c:pt>
                <c:pt idx="39">
                  <c:v>0.25719999999999998</c:v>
                </c:pt>
                <c:pt idx="40" formatCode="0.0000">
                  <c:v>0.25800000000000001</c:v>
                </c:pt>
                <c:pt idx="41">
                  <c:v>0.25950000000000001</c:v>
                </c:pt>
                <c:pt idx="42">
                  <c:v>0.26050000000000001</c:v>
                </c:pt>
                <c:pt idx="43">
                  <c:v>0.26229999999999998</c:v>
                </c:pt>
                <c:pt idx="44">
                  <c:v>0.26579999999999998</c:v>
                </c:pt>
                <c:pt idx="45">
                  <c:v>0.26850000000000002</c:v>
                </c:pt>
                <c:pt idx="46">
                  <c:v>0.27110000000000001</c:v>
                </c:pt>
                <c:pt idx="47" formatCode="0.0000">
                  <c:v>0.27400000000000002</c:v>
                </c:pt>
                <c:pt idx="48">
                  <c:v>0.27560000000000001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F-3D42-A7FE-DDF02DA600E7}"/>
            </c:ext>
          </c:extLst>
        </c:ser>
        <c:ser>
          <c:idx val="1"/>
          <c:order val="1"/>
          <c:tx>
            <c:v>Ajuste polinomial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 de Excitação'!$B$47:$B$95</c:f>
              <c:numCache>
                <c:formatCode>General</c:formatCode>
                <c:ptCount val="49"/>
                <c:pt idx="0" formatCode="0.000">
                  <c:v>4.57</c:v>
                </c:pt>
                <c:pt idx="1">
                  <c:v>4.7069999999999999</c:v>
                </c:pt>
                <c:pt idx="2">
                  <c:v>4.843</c:v>
                </c:pt>
                <c:pt idx="3">
                  <c:v>4.9960000000000004</c:v>
                </c:pt>
                <c:pt idx="4">
                  <c:v>5.1669999999999998</c:v>
                </c:pt>
                <c:pt idx="5">
                  <c:v>5.218</c:v>
                </c:pt>
                <c:pt idx="6">
                  <c:v>5.3890000000000002</c:v>
                </c:pt>
                <c:pt idx="7">
                  <c:v>5.508</c:v>
                </c:pt>
                <c:pt idx="8">
                  <c:v>5.5949999999999998</c:v>
                </c:pt>
                <c:pt idx="9">
                  <c:v>5.7119999999999997</c:v>
                </c:pt>
                <c:pt idx="10">
                  <c:v>5.7809999999999997</c:v>
                </c:pt>
                <c:pt idx="11">
                  <c:v>5.8490000000000002</c:v>
                </c:pt>
                <c:pt idx="12">
                  <c:v>5.9509999999999996</c:v>
                </c:pt>
                <c:pt idx="13">
                  <c:v>6.0869999999999997</c:v>
                </c:pt>
                <c:pt idx="14">
                  <c:v>6.19</c:v>
                </c:pt>
                <c:pt idx="15">
                  <c:v>6.258</c:v>
                </c:pt>
                <c:pt idx="16">
                  <c:v>6.53</c:v>
                </c:pt>
                <c:pt idx="17">
                  <c:v>6.601</c:v>
                </c:pt>
                <c:pt idx="18">
                  <c:v>6.734</c:v>
                </c:pt>
                <c:pt idx="19">
                  <c:v>6.8719999999999999</c:v>
                </c:pt>
                <c:pt idx="20">
                  <c:v>7.008</c:v>
                </c:pt>
                <c:pt idx="21">
                  <c:v>7.1440000000000001</c:v>
                </c:pt>
                <c:pt idx="22">
                  <c:v>7.2309999999999999</c:v>
                </c:pt>
                <c:pt idx="23">
                  <c:v>7.3490000000000002</c:v>
                </c:pt>
                <c:pt idx="24">
                  <c:v>7.4509999999999996</c:v>
                </c:pt>
                <c:pt idx="25">
                  <c:v>7.6150000000000002</c:v>
                </c:pt>
                <c:pt idx="26">
                  <c:v>7.6559999999999997</c:v>
                </c:pt>
                <c:pt idx="27">
                  <c:v>7.7229999999999999</c:v>
                </c:pt>
                <c:pt idx="28">
                  <c:v>7.8259999999999996</c:v>
                </c:pt>
                <c:pt idx="29">
                  <c:v>7.8949999999999996</c:v>
                </c:pt>
                <c:pt idx="30">
                  <c:v>7.9969999999999999</c:v>
                </c:pt>
                <c:pt idx="31">
                  <c:v>8.0649999999999995</c:v>
                </c:pt>
                <c:pt idx="32">
                  <c:v>8.1340000000000003</c:v>
                </c:pt>
                <c:pt idx="33">
                  <c:v>8.2360000000000007</c:v>
                </c:pt>
                <c:pt idx="34">
                  <c:v>8.3719999999999999</c:v>
                </c:pt>
                <c:pt idx="35">
                  <c:v>8.44</c:v>
                </c:pt>
                <c:pt idx="36">
                  <c:v>8.577</c:v>
                </c:pt>
                <c:pt idx="37">
                  <c:v>8.68</c:v>
                </c:pt>
                <c:pt idx="38">
                  <c:v>8.782</c:v>
                </c:pt>
                <c:pt idx="39">
                  <c:v>8.8849999999999998</c:v>
                </c:pt>
                <c:pt idx="40">
                  <c:v>8.9529999999999994</c:v>
                </c:pt>
                <c:pt idx="41">
                  <c:v>9.0549999999999997</c:v>
                </c:pt>
                <c:pt idx="42">
                  <c:v>9.1240000000000006</c:v>
                </c:pt>
                <c:pt idx="43">
                  <c:v>9.25</c:v>
                </c:pt>
                <c:pt idx="44">
                  <c:v>9.4649999999999999</c:v>
                </c:pt>
                <c:pt idx="45">
                  <c:v>9.625</c:v>
                </c:pt>
                <c:pt idx="46">
                  <c:v>9.7729999999999997</c:v>
                </c:pt>
                <c:pt idx="47">
                  <c:v>9.9440000000000008</c:v>
                </c:pt>
                <c:pt idx="48">
                  <c:v>10.012</c:v>
                </c:pt>
              </c:numCache>
            </c:numRef>
          </c:xVal>
          <c:yVal>
            <c:numRef>
              <c:f>'E de Excitação'!$F$47:$F$95</c:f>
              <c:numCache>
                <c:formatCode>0.0000</c:formatCode>
                <c:ptCount val="49"/>
                <c:pt idx="0">
                  <c:v>0.32336968923415688</c:v>
                </c:pt>
                <c:pt idx="1">
                  <c:v>0.31707637847363412</c:v>
                </c:pt>
                <c:pt idx="2">
                  <c:v>0.31109665098648787</c:v>
                </c:pt>
                <c:pt idx="3">
                  <c:v>0.30468820713430539</c:v>
                </c:pt>
                <c:pt idx="4">
                  <c:v>0.29792522263722893</c:v>
                </c:pt>
                <c:pt idx="5">
                  <c:v>0.29598980971036304</c:v>
                </c:pt>
                <c:pt idx="6">
                  <c:v>0.2897741428155155</c:v>
                </c:pt>
                <c:pt idx="7">
                  <c:v>0.28569739441444009</c:v>
                </c:pt>
                <c:pt idx="8">
                  <c:v>0.28284610981875519</c:v>
                </c:pt>
                <c:pt idx="9">
                  <c:v>0.2791836822302326</c:v>
                </c:pt>
                <c:pt idx="10">
                  <c:v>0.27711630621348043</c:v>
                </c:pt>
                <c:pt idx="11">
                  <c:v>0.27514604894031547</c:v>
                </c:pt>
                <c:pt idx="12">
                  <c:v>0.2723156628622766</c:v>
                </c:pt>
                <c:pt idx="13">
                  <c:v>0.26877514777741418</c:v>
                </c:pt>
                <c:pt idx="14">
                  <c:v>0.26627118621485474</c:v>
                </c:pt>
                <c:pt idx="15">
                  <c:v>0.26470190879399447</c:v>
                </c:pt>
                <c:pt idx="16">
                  <c:v>0.25909146487966611</c:v>
                </c:pt>
                <c:pt idx="17">
                  <c:v>0.25780252884358612</c:v>
                </c:pt>
                <c:pt idx="18">
                  <c:v>0.25558363100148851</c:v>
                </c:pt>
                <c:pt idx="19">
                  <c:v>0.25355090900992561</c:v>
                </c:pt>
                <c:pt idx="20">
                  <c:v>0.25181627384668998</c:v>
                </c:pt>
                <c:pt idx="21">
                  <c:v>0.2503483049910995</c:v>
                </c:pt>
                <c:pt idx="22">
                  <c:v>0.24954909375720924</c:v>
                </c:pt>
                <c:pt idx="23">
                  <c:v>0.24863948591800833</c:v>
                </c:pt>
                <c:pt idx="24">
                  <c:v>0.24801497922306387</c:v>
                </c:pt>
                <c:pt idx="25">
                  <c:v>0.24732534519788557</c:v>
                </c:pt>
                <c:pt idx="26">
                  <c:v>0.24721352628706456</c:v>
                </c:pt>
                <c:pt idx="27">
                  <c:v>0.24708296038256961</c:v>
                </c:pt>
                <c:pt idx="28">
                  <c:v>0.24700846498397405</c:v>
                </c:pt>
                <c:pt idx="29">
                  <c:v>0.24704411381751246</c:v>
                </c:pt>
                <c:pt idx="30">
                  <c:v>0.24722254721801429</c:v>
                </c:pt>
                <c:pt idx="31">
                  <c:v>0.24742483603948812</c:v>
                </c:pt>
                <c:pt idx="32">
                  <c:v>0.24769824406849456</c:v>
                </c:pt>
                <c:pt idx="33">
                  <c:v>0.24822814758403616</c:v>
                </c:pt>
                <c:pt idx="34">
                  <c:v>0.24916801862394788</c:v>
                </c:pt>
                <c:pt idx="35">
                  <c:v>0.24973795400927068</c:v>
                </c:pt>
                <c:pt idx="36">
                  <c:v>0.25108866409922392</c:v>
                </c:pt>
                <c:pt idx="37">
                  <c:v>0.25228236191824771</c:v>
                </c:pt>
                <c:pt idx="38">
                  <c:v>0.25361520552923567</c:v>
                </c:pt>
                <c:pt idx="39">
                  <c:v>0.25511332912063878</c:v>
                </c:pt>
                <c:pt idx="40">
                  <c:v>0.25618620500530698</c:v>
                </c:pt>
                <c:pt idx="41">
                  <c:v>0.25792051866401811</c:v>
                </c:pt>
                <c:pt idx="42">
                  <c:v>0.25917878695877106</c:v>
                </c:pt>
                <c:pt idx="43">
                  <c:v>0.26165361341832516</c:v>
                </c:pt>
                <c:pt idx="44">
                  <c:v>0.26640504154086109</c:v>
                </c:pt>
                <c:pt idx="45">
                  <c:v>0.27037351341988936</c:v>
                </c:pt>
                <c:pt idx="46">
                  <c:v>0.27437295384851013</c:v>
                </c:pt>
                <c:pt idx="47">
                  <c:v>0.27938715937777481</c:v>
                </c:pt>
                <c:pt idx="48">
                  <c:v>0.28149826915875287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C-874D-9DAF-E7958A0E3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543728"/>
        <c:axId val="352089183"/>
      </c:scatterChart>
      <c:valAx>
        <c:axId val="2065543728"/>
        <c:scaling>
          <c:orientation val="minMax"/>
          <c:max val="10.199999999999999"/>
          <c:min val="4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52089183"/>
        <c:crosses val="autoZero"/>
        <c:crossBetween val="midCat"/>
      </c:valAx>
      <c:valAx>
        <c:axId val="352089183"/>
        <c:scaling>
          <c:orientation val="minMax"/>
          <c:min val="0.24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I (mA)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65543728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43554115983046"/>
          <c:y val="0.17380909009390574"/>
          <c:w val="0.32454868479612636"/>
          <c:h val="8.462796102553575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3 - Resíduos de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383065763690742"/>
          <c:y val="0.15801887061372252"/>
          <c:w val="0.82940689615291485"/>
          <c:h val="0.72085829936432821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Excitação'!$B$47:$B$95</c:f>
              <c:numCache>
                <c:formatCode>General</c:formatCode>
                <c:ptCount val="49"/>
                <c:pt idx="0" formatCode="0.000">
                  <c:v>4.57</c:v>
                </c:pt>
                <c:pt idx="1">
                  <c:v>4.7069999999999999</c:v>
                </c:pt>
                <c:pt idx="2">
                  <c:v>4.843</c:v>
                </c:pt>
                <c:pt idx="3">
                  <c:v>4.9960000000000004</c:v>
                </c:pt>
                <c:pt idx="4">
                  <c:v>5.1669999999999998</c:v>
                </c:pt>
                <c:pt idx="5">
                  <c:v>5.218</c:v>
                </c:pt>
                <c:pt idx="6">
                  <c:v>5.3890000000000002</c:v>
                </c:pt>
                <c:pt idx="7">
                  <c:v>5.508</c:v>
                </c:pt>
                <c:pt idx="8">
                  <c:v>5.5949999999999998</c:v>
                </c:pt>
                <c:pt idx="9">
                  <c:v>5.7119999999999997</c:v>
                </c:pt>
                <c:pt idx="10">
                  <c:v>5.7809999999999997</c:v>
                </c:pt>
                <c:pt idx="11">
                  <c:v>5.8490000000000002</c:v>
                </c:pt>
                <c:pt idx="12">
                  <c:v>5.9509999999999996</c:v>
                </c:pt>
                <c:pt idx="13">
                  <c:v>6.0869999999999997</c:v>
                </c:pt>
                <c:pt idx="14">
                  <c:v>6.19</c:v>
                </c:pt>
                <c:pt idx="15">
                  <c:v>6.258</c:v>
                </c:pt>
                <c:pt idx="16">
                  <c:v>6.53</c:v>
                </c:pt>
                <c:pt idx="17">
                  <c:v>6.601</c:v>
                </c:pt>
                <c:pt idx="18">
                  <c:v>6.734</c:v>
                </c:pt>
                <c:pt idx="19">
                  <c:v>6.8719999999999999</c:v>
                </c:pt>
                <c:pt idx="20">
                  <c:v>7.008</c:v>
                </c:pt>
                <c:pt idx="21">
                  <c:v>7.1440000000000001</c:v>
                </c:pt>
                <c:pt idx="22">
                  <c:v>7.2309999999999999</c:v>
                </c:pt>
                <c:pt idx="23">
                  <c:v>7.3490000000000002</c:v>
                </c:pt>
                <c:pt idx="24">
                  <c:v>7.4509999999999996</c:v>
                </c:pt>
                <c:pt idx="25">
                  <c:v>7.6150000000000002</c:v>
                </c:pt>
                <c:pt idx="26">
                  <c:v>7.6559999999999997</c:v>
                </c:pt>
                <c:pt idx="27">
                  <c:v>7.7229999999999999</c:v>
                </c:pt>
                <c:pt idx="28">
                  <c:v>7.8259999999999996</c:v>
                </c:pt>
                <c:pt idx="29">
                  <c:v>7.8949999999999996</c:v>
                </c:pt>
                <c:pt idx="30">
                  <c:v>7.9969999999999999</c:v>
                </c:pt>
                <c:pt idx="31">
                  <c:v>8.0649999999999995</c:v>
                </c:pt>
                <c:pt idx="32">
                  <c:v>8.1340000000000003</c:v>
                </c:pt>
                <c:pt idx="33">
                  <c:v>8.2360000000000007</c:v>
                </c:pt>
                <c:pt idx="34">
                  <c:v>8.3719999999999999</c:v>
                </c:pt>
                <c:pt idx="35">
                  <c:v>8.44</c:v>
                </c:pt>
                <c:pt idx="36">
                  <c:v>8.577</c:v>
                </c:pt>
                <c:pt idx="37">
                  <c:v>8.68</c:v>
                </c:pt>
                <c:pt idx="38">
                  <c:v>8.782</c:v>
                </c:pt>
                <c:pt idx="39">
                  <c:v>8.8849999999999998</c:v>
                </c:pt>
                <c:pt idx="40">
                  <c:v>8.9529999999999994</c:v>
                </c:pt>
                <c:pt idx="41">
                  <c:v>9.0549999999999997</c:v>
                </c:pt>
                <c:pt idx="42">
                  <c:v>9.1240000000000006</c:v>
                </c:pt>
                <c:pt idx="43">
                  <c:v>9.25</c:v>
                </c:pt>
                <c:pt idx="44">
                  <c:v>9.4649999999999999</c:v>
                </c:pt>
                <c:pt idx="45">
                  <c:v>9.625</c:v>
                </c:pt>
                <c:pt idx="46">
                  <c:v>9.7729999999999997</c:v>
                </c:pt>
                <c:pt idx="47">
                  <c:v>9.9440000000000008</c:v>
                </c:pt>
                <c:pt idx="48">
                  <c:v>10.012</c:v>
                </c:pt>
              </c:numCache>
            </c:numRef>
          </c:xVal>
          <c:yVal>
            <c:numRef>
              <c:f>'E de Excitação'!$G$47:$G$95</c:f>
              <c:numCache>
                <c:formatCode>0.0000</c:formatCode>
                <c:ptCount val="49"/>
                <c:pt idx="0">
                  <c:v>9.1303107658431415E-3</c:v>
                </c:pt>
                <c:pt idx="1">
                  <c:v>6.3236215263658968E-3</c:v>
                </c:pt>
                <c:pt idx="2">
                  <c:v>4.4033490135121367E-3</c:v>
                </c:pt>
                <c:pt idx="3">
                  <c:v>1.4117928656945944E-3</c:v>
                </c:pt>
                <c:pt idx="4">
                  <c:v>-6.2522263722891713E-4</c:v>
                </c:pt>
                <c:pt idx="5">
                  <c:v>-1.2898097103630213E-3</c:v>
                </c:pt>
                <c:pt idx="6">
                  <c:v>-2.374142815515512E-3</c:v>
                </c:pt>
                <c:pt idx="7">
                  <c:v>-3.1973944144401134E-3</c:v>
                </c:pt>
                <c:pt idx="8">
                  <c:v>-3.6461098187551833E-3</c:v>
                </c:pt>
                <c:pt idx="9">
                  <c:v>-3.6836822302325767E-3</c:v>
                </c:pt>
                <c:pt idx="10">
                  <c:v>-3.3163062134804466E-3</c:v>
                </c:pt>
                <c:pt idx="11">
                  <c:v>-3.746048940315494E-3</c:v>
                </c:pt>
                <c:pt idx="12">
                  <c:v>-3.0156628622766135E-3</c:v>
                </c:pt>
                <c:pt idx="13">
                  <c:v>-3.0751477774141889E-3</c:v>
                </c:pt>
                <c:pt idx="14">
                  <c:v>-2.9711862148547596E-3</c:v>
                </c:pt>
                <c:pt idx="15">
                  <c:v>-2.8019087939944454E-3</c:v>
                </c:pt>
                <c:pt idx="16">
                  <c:v>-2.5914648796661055E-3</c:v>
                </c:pt>
                <c:pt idx="17">
                  <c:v>-2.9025288435861052E-3</c:v>
                </c:pt>
                <c:pt idx="18">
                  <c:v>-2.2836310014884842E-3</c:v>
                </c:pt>
                <c:pt idx="19">
                  <c:v>-1.3509090099256271E-3</c:v>
                </c:pt>
                <c:pt idx="20">
                  <c:v>-8.1627384668997438E-4</c:v>
                </c:pt>
                <c:pt idx="21">
                  <c:v>-5.4830499109950748E-4</c:v>
                </c:pt>
                <c:pt idx="22">
                  <c:v>-4.9093757209239808E-5</c:v>
                </c:pt>
                <c:pt idx="23">
                  <c:v>1.6051408199166395E-4</c:v>
                </c:pt>
                <c:pt idx="24">
                  <c:v>2.8502077693612349E-4</c:v>
                </c:pt>
                <c:pt idx="25">
                  <c:v>7.7465480211441617E-4</c:v>
                </c:pt>
                <c:pt idx="26">
                  <c:v>1.2864737129354431E-3</c:v>
                </c:pt>
                <c:pt idx="27">
                  <c:v>1.7170396174303881E-3</c:v>
                </c:pt>
                <c:pt idx="28">
                  <c:v>2.2915350160259418E-3</c:v>
                </c:pt>
                <c:pt idx="29">
                  <c:v>2.4558861824875433E-3</c:v>
                </c:pt>
                <c:pt idx="30">
                  <c:v>2.5774527819857063E-3</c:v>
                </c:pt>
                <c:pt idx="31">
                  <c:v>2.1751639605118722E-3</c:v>
                </c:pt>
                <c:pt idx="32">
                  <c:v>2.3017559315054448E-3</c:v>
                </c:pt>
                <c:pt idx="33">
                  <c:v>2.771852415963838E-3</c:v>
                </c:pt>
                <c:pt idx="34">
                  <c:v>2.6319813760521393E-3</c:v>
                </c:pt>
                <c:pt idx="35">
                  <c:v>3.0620459907293451E-3</c:v>
                </c:pt>
                <c:pt idx="36">
                  <c:v>2.9113359007760797E-3</c:v>
                </c:pt>
                <c:pt idx="37">
                  <c:v>2.7176380817522938E-3</c:v>
                </c:pt>
                <c:pt idx="38">
                  <c:v>2.4847944707643288E-3</c:v>
                </c:pt>
                <c:pt idx="39">
                  <c:v>2.0866708793612077E-3</c:v>
                </c:pt>
                <c:pt idx="40">
                  <c:v>1.8137949946930298E-3</c:v>
                </c:pt>
                <c:pt idx="41">
                  <c:v>1.5794813359819027E-3</c:v>
                </c:pt>
                <c:pt idx="42">
                  <c:v>1.3212130412289524E-3</c:v>
                </c:pt>
                <c:pt idx="43">
                  <c:v>6.4638658167481822E-4</c:v>
                </c:pt>
                <c:pt idx="44">
                  <c:v>-6.0504154086110651E-4</c:v>
                </c:pt>
                <c:pt idx="45">
                  <c:v>-1.8735134198893388E-3</c:v>
                </c:pt>
                <c:pt idx="46">
                  <c:v>-3.2729538485101184E-3</c:v>
                </c:pt>
                <c:pt idx="47">
                  <c:v>-5.3871593777747862E-3</c:v>
                </c:pt>
                <c:pt idx="48">
                  <c:v>-5.8982691587528557E-3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7-8A46-BE2B-8E9AA41F3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029728"/>
        <c:axId val="1632573728"/>
      </c:scatterChart>
      <c:valAx>
        <c:axId val="1633029728"/>
        <c:scaling>
          <c:orientation val="minMax"/>
          <c:max val="10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32573728"/>
        <c:crossesAt val="-8.0000000000000019E-3"/>
        <c:crossBetween val="midCat"/>
      </c:valAx>
      <c:valAx>
        <c:axId val="16325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Resíduos de I</a:t>
                </a:r>
                <a:r>
                  <a:rPr lang="en-GB" sz="1000" b="0" i="0" u="none" strike="noStrike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3302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75389418179368"/>
          <c:y val="0.15828055072546393"/>
          <c:w val="0.11771451992453749"/>
          <c:h val="6.184070272318801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4 - I em função de Vacel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8.7677807832133345E-2"/>
          <c:y val="0.1351039619360804"/>
          <c:w val="0.86763774083485923"/>
          <c:h val="0.772103024144424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de Ionização'!$B$6:$B$20</c:f>
              <c:numCache>
                <c:formatCode>General</c:formatCode>
                <c:ptCount val="15"/>
                <c:pt idx="0">
                  <c:v>0.88700000000000001</c:v>
                </c:pt>
                <c:pt idx="1">
                  <c:v>2.319</c:v>
                </c:pt>
                <c:pt idx="2">
                  <c:v>3.5369999999999999</c:v>
                </c:pt>
                <c:pt idx="3">
                  <c:v>4.3109999999999999</c:v>
                </c:pt>
                <c:pt idx="4">
                  <c:v>5.3440000000000003</c:v>
                </c:pt>
                <c:pt idx="5">
                  <c:v>5.9550000000000001</c:v>
                </c:pt>
                <c:pt idx="6">
                  <c:v>7.1890000000000001</c:v>
                </c:pt>
                <c:pt idx="7">
                  <c:v>8.9719999999999995</c:v>
                </c:pt>
                <c:pt idx="8">
                  <c:v>10.273999999999999</c:v>
                </c:pt>
                <c:pt idx="9">
                  <c:v>12.194000000000001</c:v>
                </c:pt>
                <c:pt idx="10">
                  <c:v>13.257</c:v>
                </c:pt>
                <c:pt idx="11" formatCode="0.000">
                  <c:v>14</c:v>
                </c:pt>
                <c:pt idx="12">
                  <c:v>14.868</c:v>
                </c:pt>
                <c:pt idx="13" formatCode="0.000">
                  <c:v>15.27</c:v>
                </c:pt>
                <c:pt idx="14">
                  <c:v>15.571</c:v>
                </c:pt>
              </c:numCache>
            </c:numRef>
          </c:xVal>
          <c:yVal>
            <c:numRef>
              <c:f>'E de Ionização'!$D$6:$D$20</c:f>
              <c:numCache>
                <c:formatCode>General</c:formatCode>
                <c:ptCount val="15"/>
                <c:pt idx="0">
                  <c:v>2.7000000000000001E-3</c:v>
                </c:pt>
                <c:pt idx="1">
                  <c:v>2.7000000000000001E-3</c:v>
                </c:pt>
                <c:pt idx="2">
                  <c:v>2.7000000000000001E-3</c:v>
                </c:pt>
                <c:pt idx="3" formatCode="0.0000">
                  <c:v>3.0000000000000001E-3</c:v>
                </c:pt>
                <c:pt idx="4">
                  <c:v>2.7000000000000001E-3</c:v>
                </c:pt>
                <c:pt idx="5">
                  <c:v>2.5999999999999999E-3</c:v>
                </c:pt>
                <c:pt idx="6">
                  <c:v>2.7000000000000001E-3</c:v>
                </c:pt>
                <c:pt idx="7">
                  <c:v>2.7000000000000001E-3</c:v>
                </c:pt>
                <c:pt idx="8">
                  <c:v>2.7000000000000001E-3</c:v>
                </c:pt>
                <c:pt idx="9">
                  <c:v>2.8E-3</c:v>
                </c:pt>
                <c:pt idx="10">
                  <c:v>6.1999999999999998E-3</c:v>
                </c:pt>
                <c:pt idx="11">
                  <c:v>1.9099999999999999E-2</c:v>
                </c:pt>
                <c:pt idx="12">
                  <c:v>6.1800000000000001E-2</c:v>
                </c:pt>
                <c:pt idx="13">
                  <c:v>8.4599999999999995E-2</c:v>
                </c:pt>
                <c:pt idx="14">
                  <c:v>9.8799999999999999E-2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3-8749-971A-B3BD1477F444}"/>
            </c:ext>
          </c:extLst>
        </c:ser>
        <c:ser>
          <c:idx val="1"/>
          <c:order val="1"/>
          <c:tx>
            <c:v>Dados exp (para ajuste)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 de Ionização'!$B$21:$B$35</c:f>
              <c:numCache>
                <c:formatCode>General</c:formatCode>
                <c:ptCount val="15"/>
                <c:pt idx="0">
                  <c:v>15.938000000000001</c:v>
                </c:pt>
                <c:pt idx="1">
                  <c:v>16.245000000000001</c:v>
                </c:pt>
                <c:pt idx="2">
                  <c:v>16.367999999999999</c:v>
                </c:pt>
                <c:pt idx="3">
                  <c:v>16.553999999999998</c:v>
                </c:pt>
                <c:pt idx="4">
                  <c:v>16.803000000000001</c:v>
                </c:pt>
                <c:pt idx="5">
                  <c:v>16.988</c:v>
                </c:pt>
                <c:pt idx="6">
                  <c:v>17.178000000000001</c:v>
                </c:pt>
                <c:pt idx="7">
                  <c:v>17.366</c:v>
                </c:pt>
                <c:pt idx="8">
                  <c:v>17.556000000000001</c:v>
                </c:pt>
                <c:pt idx="9" formatCode="0.000">
                  <c:v>17.809999999999999</c:v>
                </c:pt>
                <c:pt idx="10">
                  <c:v>18.128</c:v>
                </c:pt>
                <c:pt idx="11">
                  <c:v>18.324000000000002</c:v>
                </c:pt>
                <c:pt idx="12">
                  <c:v>18.643000000000001</c:v>
                </c:pt>
                <c:pt idx="13">
                  <c:v>19.099</c:v>
                </c:pt>
                <c:pt idx="14">
                  <c:v>19.097999999999999</c:v>
                </c:pt>
              </c:numCache>
            </c:numRef>
          </c:xVal>
          <c:yVal>
            <c:numRef>
              <c:f>'E de Ionização'!$D$21:$D$35</c:f>
              <c:numCache>
                <c:formatCode>General</c:formatCode>
                <c:ptCount val="15"/>
                <c:pt idx="0">
                  <c:v>0.1153</c:v>
                </c:pt>
                <c:pt idx="1">
                  <c:v>0.12839999999999999</c:v>
                </c:pt>
                <c:pt idx="2" formatCode="0.0000">
                  <c:v>0.13400000000000001</c:v>
                </c:pt>
                <c:pt idx="3" formatCode="0.0000">
                  <c:v>0.14199999999999999</c:v>
                </c:pt>
                <c:pt idx="4">
                  <c:v>0.15260000000000001</c:v>
                </c:pt>
                <c:pt idx="5">
                  <c:v>0.16039999999999999</c:v>
                </c:pt>
                <c:pt idx="6">
                  <c:v>0.16839999999999999</c:v>
                </c:pt>
                <c:pt idx="7">
                  <c:v>0.17599999999999999</c:v>
                </c:pt>
                <c:pt idx="8">
                  <c:v>0.1837</c:v>
                </c:pt>
                <c:pt idx="9" formatCode="0.0000">
                  <c:v>0.19400000000000001</c:v>
                </c:pt>
                <c:pt idx="10" formatCode="0.0000">
                  <c:v>0.20699999999999999</c:v>
                </c:pt>
                <c:pt idx="11">
                  <c:v>0.21479999999999999</c:v>
                </c:pt>
                <c:pt idx="12">
                  <c:v>0.22770000000000001</c:v>
                </c:pt>
                <c:pt idx="13">
                  <c:v>0.24590000000000001</c:v>
                </c:pt>
                <c:pt idx="14">
                  <c:v>0.24590000000000001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66-AF48-9282-60DA1D5D2965}"/>
            </c:ext>
          </c:extLst>
        </c:ser>
        <c:ser>
          <c:idx val="2"/>
          <c:order val="2"/>
          <c:tx>
            <c:v>Ajuste linear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 de Ionização'!$B$21:$B$35</c:f>
              <c:numCache>
                <c:formatCode>General</c:formatCode>
                <c:ptCount val="15"/>
                <c:pt idx="0">
                  <c:v>15.938000000000001</c:v>
                </c:pt>
                <c:pt idx="1">
                  <c:v>16.245000000000001</c:v>
                </c:pt>
                <c:pt idx="2">
                  <c:v>16.367999999999999</c:v>
                </c:pt>
                <c:pt idx="3">
                  <c:v>16.553999999999998</c:v>
                </c:pt>
                <c:pt idx="4">
                  <c:v>16.803000000000001</c:v>
                </c:pt>
                <c:pt idx="5">
                  <c:v>16.988</c:v>
                </c:pt>
                <c:pt idx="6">
                  <c:v>17.178000000000001</c:v>
                </c:pt>
                <c:pt idx="7">
                  <c:v>17.366</c:v>
                </c:pt>
                <c:pt idx="8">
                  <c:v>17.556000000000001</c:v>
                </c:pt>
                <c:pt idx="9" formatCode="0.000">
                  <c:v>17.809999999999999</c:v>
                </c:pt>
                <c:pt idx="10">
                  <c:v>18.128</c:v>
                </c:pt>
                <c:pt idx="11">
                  <c:v>18.324000000000002</c:v>
                </c:pt>
                <c:pt idx="12">
                  <c:v>18.643000000000001</c:v>
                </c:pt>
                <c:pt idx="13">
                  <c:v>19.099</c:v>
                </c:pt>
                <c:pt idx="14">
                  <c:v>19.097999999999999</c:v>
                </c:pt>
              </c:numCache>
            </c:numRef>
          </c:xVal>
          <c:yVal>
            <c:numRef>
              <c:f>'E de Ionização'!$F$21:$F$35</c:f>
              <c:numCache>
                <c:formatCode>0.0000</c:formatCode>
                <c:ptCount val="15"/>
                <c:pt idx="0">
                  <c:v>0.11655536802731969</c:v>
                </c:pt>
                <c:pt idx="1">
                  <c:v>0.12919064813128844</c:v>
                </c:pt>
                <c:pt idx="2">
                  <c:v>0.13425299162571225</c:v>
                </c:pt>
                <c:pt idx="3">
                  <c:v>0.14190824276362168</c:v>
                </c:pt>
                <c:pt idx="4">
                  <c:v>0.15215640154501664</c:v>
                </c:pt>
                <c:pt idx="5">
                  <c:v>0.15977049541874366</c:v>
                </c:pt>
                <c:pt idx="6">
                  <c:v>0.1675903756133823</c:v>
                </c:pt>
                <c:pt idx="7">
                  <c:v>0.17532794127965634</c:v>
                </c:pt>
                <c:pt idx="8">
                  <c:v>0.18314782147429498</c:v>
                </c:pt>
                <c:pt idx="9">
                  <c:v>0.19360176657660122</c:v>
                </c:pt>
                <c:pt idx="10">
                  <c:v>0.20668977658657539</c:v>
                </c:pt>
                <c:pt idx="11">
                  <c:v>0.21475660036630795</c:v>
                </c:pt>
                <c:pt idx="12">
                  <c:v>0.22788576764046442</c:v>
                </c:pt>
                <c:pt idx="13">
                  <c:v>0.24665348010759702</c:v>
                </c:pt>
                <c:pt idx="14">
                  <c:v>0.24661232284341472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98-1346-A45C-2928E1CD5A25}"/>
            </c:ext>
          </c:extLst>
        </c:ser>
        <c:ser>
          <c:idx val="3"/>
          <c:order val="3"/>
          <c:tx>
            <c:v>lo</c:v>
          </c:tx>
          <c:spPr>
            <a:ln w="254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 de Ionização'!$B$6:$B$15</c:f>
              <c:numCache>
                <c:formatCode>General</c:formatCode>
                <c:ptCount val="10"/>
                <c:pt idx="0">
                  <c:v>0.88700000000000001</c:v>
                </c:pt>
                <c:pt idx="1">
                  <c:v>2.319</c:v>
                </c:pt>
                <c:pt idx="2">
                  <c:v>3.5369999999999999</c:v>
                </c:pt>
                <c:pt idx="3">
                  <c:v>4.3109999999999999</c:v>
                </c:pt>
                <c:pt idx="4">
                  <c:v>5.3440000000000003</c:v>
                </c:pt>
                <c:pt idx="5">
                  <c:v>5.9550000000000001</c:v>
                </c:pt>
                <c:pt idx="6">
                  <c:v>7.1890000000000001</c:v>
                </c:pt>
                <c:pt idx="7">
                  <c:v>8.9719999999999995</c:v>
                </c:pt>
                <c:pt idx="8">
                  <c:v>10.273999999999999</c:v>
                </c:pt>
                <c:pt idx="9">
                  <c:v>12.194000000000001</c:v>
                </c:pt>
              </c:numCache>
            </c:numRef>
          </c:xVal>
          <c:yVal>
            <c:numRef>
              <c:f>'E de Ionização'!$D$6:$D$15</c:f>
              <c:numCache>
                <c:formatCode>General</c:formatCode>
                <c:ptCount val="10"/>
                <c:pt idx="0">
                  <c:v>2.7000000000000001E-3</c:v>
                </c:pt>
                <c:pt idx="1">
                  <c:v>2.7000000000000001E-3</c:v>
                </c:pt>
                <c:pt idx="2">
                  <c:v>2.7000000000000001E-3</c:v>
                </c:pt>
                <c:pt idx="3" formatCode="0.0000">
                  <c:v>3.0000000000000001E-3</c:v>
                </c:pt>
                <c:pt idx="4">
                  <c:v>2.7000000000000001E-3</c:v>
                </c:pt>
                <c:pt idx="5">
                  <c:v>2.5999999999999999E-3</c:v>
                </c:pt>
                <c:pt idx="6">
                  <c:v>2.7000000000000001E-3</c:v>
                </c:pt>
                <c:pt idx="7">
                  <c:v>2.7000000000000001E-3</c:v>
                </c:pt>
                <c:pt idx="8">
                  <c:v>2.7000000000000001E-3</c:v>
                </c:pt>
                <c:pt idx="9">
                  <c:v>2.8E-3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C547-82BC-EC2242FE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120816"/>
        <c:axId val="1948130960"/>
      </c:scatterChart>
      <c:valAx>
        <c:axId val="196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8130960"/>
        <c:crosses val="autoZero"/>
        <c:crossBetween val="midCat"/>
      </c:valAx>
      <c:valAx>
        <c:axId val="19481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6112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251469137311162"/>
          <c:y val="0.15942297823320647"/>
          <c:w val="0.27252660335631584"/>
          <c:h val="0.2459935290240950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5 - "Zoom</a:t>
            </a:r>
            <a:r>
              <a:rPr lang="en-GB" baseline="0"/>
              <a:t>" do Ajuste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596609798775154"/>
          <c:y val="0.14836103820355789"/>
          <c:w val="0.83479636920384959"/>
          <c:h val="0.72355059784193643"/>
        </c:manualLayout>
      </c:layout>
      <c:scatterChart>
        <c:scatterStyle val="lineMarker"/>
        <c:varyColors val="0"/>
        <c:ser>
          <c:idx val="0"/>
          <c:order val="0"/>
          <c:tx>
            <c:v>Dados exp (I = 0,46 A)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de Ionização'!$B$21:$B$35</c:f>
              <c:numCache>
                <c:formatCode>General</c:formatCode>
                <c:ptCount val="15"/>
                <c:pt idx="0">
                  <c:v>15.938000000000001</c:v>
                </c:pt>
                <c:pt idx="1">
                  <c:v>16.245000000000001</c:v>
                </c:pt>
                <c:pt idx="2">
                  <c:v>16.367999999999999</c:v>
                </c:pt>
                <c:pt idx="3">
                  <c:v>16.553999999999998</c:v>
                </c:pt>
                <c:pt idx="4">
                  <c:v>16.803000000000001</c:v>
                </c:pt>
                <c:pt idx="5">
                  <c:v>16.988</c:v>
                </c:pt>
                <c:pt idx="6">
                  <c:v>17.178000000000001</c:v>
                </c:pt>
                <c:pt idx="7">
                  <c:v>17.366</c:v>
                </c:pt>
                <c:pt idx="8">
                  <c:v>17.556000000000001</c:v>
                </c:pt>
                <c:pt idx="9" formatCode="0.000">
                  <c:v>17.809999999999999</c:v>
                </c:pt>
                <c:pt idx="10">
                  <c:v>18.128</c:v>
                </c:pt>
                <c:pt idx="11">
                  <c:v>18.324000000000002</c:v>
                </c:pt>
                <c:pt idx="12">
                  <c:v>18.643000000000001</c:v>
                </c:pt>
                <c:pt idx="13">
                  <c:v>19.099</c:v>
                </c:pt>
                <c:pt idx="14">
                  <c:v>19.097999999999999</c:v>
                </c:pt>
              </c:numCache>
            </c:numRef>
          </c:xVal>
          <c:yVal>
            <c:numRef>
              <c:f>'E de Ionização'!$D$21:$D$34</c:f>
              <c:numCache>
                <c:formatCode>General</c:formatCode>
                <c:ptCount val="14"/>
                <c:pt idx="0">
                  <c:v>0.1153</c:v>
                </c:pt>
                <c:pt idx="1">
                  <c:v>0.12839999999999999</c:v>
                </c:pt>
                <c:pt idx="2" formatCode="0.0000">
                  <c:v>0.13400000000000001</c:v>
                </c:pt>
                <c:pt idx="3" formatCode="0.0000">
                  <c:v>0.14199999999999999</c:v>
                </c:pt>
                <c:pt idx="4">
                  <c:v>0.15260000000000001</c:v>
                </c:pt>
                <c:pt idx="5">
                  <c:v>0.16039999999999999</c:v>
                </c:pt>
                <c:pt idx="6">
                  <c:v>0.16839999999999999</c:v>
                </c:pt>
                <c:pt idx="7">
                  <c:v>0.17599999999999999</c:v>
                </c:pt>
                <c:pt idx="8">
                  <c:v>0.1837</c:v>
                </c:pt>
                <c:pt idx="9" formatCode="0.0000">
                  <c:v>0.19400000000000001</c:v>
                </c:pt>
                <c:pt idx="10" formatCode="0.0000">
                  <c:v>0.20699999999999999</c:v>
                </c:pt>
                <c:pt idx="11">
                  <c:v>0.21479999999999999</c:v>
                </c:pt>
                <c:pt idx="12">
                  <c:v>0.22770000000000001</c:v>
                </c:pt>
                <c:pt idx="13">
                  <c:v>0.24590000000000001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49-1D43-A8B8-75E245C223D4}"/>
            </c:ext>
          </c:extLst>
        </c:ser>
        <c:ser>
          <c:idx val="1"/>
          <c:order val="1"/>
          <c:tx>
            <c:v>Ajuste linear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'E de Ionização'!$B$21:$B$35</c:f>
              <c:numCache>
                <c:formatCode>General</c:formatCode>
                <c:ptCount val="15"/>
                <c:pt idx="0">
                  <c:v>15.938000000000001</c:v>
                </c:pt>
                <c:pt idx="1">
                  <c:v>16.245000000000001</c:v>
                </c:pt>
                <c:pt idx="2">
                  <c:v>16.367999999999999</c:v>
                </c:pt>
                <c:pt idx="3">
                  <c:v>16.553999999999998</c:v>
                </c:pt>
                <c:pt idx="4">
                  <c:v>16.803000000000001</c:v>
                </c:pt>
                <c:pt idx="5">
                  <c:v>16.988</c:v>
                </c:pt>
                <c:pt idx="6">
                  <c:v>17.178000000000001</c:v>
                </c:pt>
                <c:pt idx="7">
                  <c:v>17.366</c:v>
                </c:pt>
                <c:pt idx="8">
                  <c:v>17.556000000000001</c:v>
                </c:pt>
                <c:pt idx="9" formatCode="0.000">
                  <c:v>17.809999999999999</c:v>
                </c:pt>
                <c:pt idx="10">
                  <c:v>18.128</c:v>
                </c:pt>
                <c:pt idx="11">
                  <c:v>18.324000000000002</c:v>
                </c:pt>
                <c:pt idx="12">
                  <c:v>18.643000000000001</c:v>
                </c:pt>
                <c:pt idx="13">
                  <c:v>19.099</c:v>
                </c:pt>
                <c:pt idx="14">
                  <c:v>19.097999999999999</c:v>
                </c:pt>
              </c:numCache>
            </c:numRef>
          </c:xVal>
          <c:yVal>
            <c:numRef>
              <c:f>'E de Ionização'!$F$21:$F$35</c:f>
              <c:numCache>
                <c:formatCode>0.0000</c:formatCode>
                <c:ptCount val="15"/>
                <c:pt idx="0">
                  <c:v>0.11655536802731969</c:v>
                </c:pt>
                <c:pt idx="1">
                  <c:v>0.12919064813128844</c:v>
                </c:pt>
                <c:pt idx="2">
                  <c:v>0.13425299162571225</c:v>
                </c:pt>
                <c:pt idx="3">
                  <c:v>0.14190824276362168</c:v>
                </c:pt>
                <c:pt idx="4">
                  <c:v>0.15215640154501664</c:v>
                </c:pt>
                <c:pt idx="5">
                  <c:v>0.15977049541874366</c:v>
                </c:pt>
                <c:pt idx="6">
                  <c:v>0.1675903756133823</c:v>
                </c:pt>
                <c:pt idx="7">
                  <c:v>0.17532794127965634</c:v>
                </c:pt>
                <c:pt idx="8">
                  <c:v>0.18314782147429498</c:v>
                </c:pt>
                <c:pt idx="9">
                  <c:v>0.19360176657660122</c:v>
                </c:pt>
                <c:pt idx="10">
                  <c:v>0.20668977658657539</c:v>
                </c:pt>
                <c:pt idx="11">
                  <c:v>0.21475660036630795</c:v>
                </c:pt>
                <c:pt idx="12">
                  <c:v>0.22788576764046442</c:v>
                </c:pt>
                <c:pt idx="13">
                  <c:v>0.24665348010759702</c:v>
                </c:pt>
                <c:pt idx="14">
                  <c:v>0.24661232284341472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0-0342-A7A7-CA83A8503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8847"/>
        <c:axId val="1425276271"/>
      </c:scatterChart>
      <c:valAx>
        <c:axId val="24988847"/>
        <c:scaling>
          <c:orientation val="minMax"/>
          <c:max val="19.399999999999999"/>
          <c:min val="15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25276271"/>
        <c:crosses val="autoZero"/>
        <c:crossBetween val="midCat"/>
      </c:valAx>
      <c:valAx>
        <c:axId val="1425276271"/>
        <c:scaling>
          <c:orientation val="minMax"/>
          <c:max val="0.25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I (mA)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4988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47747267139953"/>
          <c:y val="0.77831094153808822"/>
          <c:w val="0.32069949197969833"/>
          <c:h val="9.047808260260906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6 - Resíduos de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3604939738982591"/>
          <c:y val="0.15308905200866987"/>
          <c:w val="0.8139242763118798"/>
          <c:h val="0.697014621392608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Ionização'!$B$21:$B$35</c:f>
              <c:numCache>
                <c:formatCode>General</c:formatCode>
                <c:ptCount val="15"/>
                <c:pt idx="0">
                  <c:v>15.938000000000001</c:v>
                </c:pt>
                <c:pt idx="1">
                  <c:v>16.245000000000001</c:v>
                </c:pt>
                <c:pt idx="2">
                  <c:v>16.367999999999999</c:v>
                </c:pt>
                <c:pt idx="3">
                  <c:v>16.553999999999998</c:v>
                </c:pt>
                <c:pt idx="4">
                  <c:v>16.803000000000001</c:v>
                </c:pt>
                <c:pt idx="5">
                  <c:v>16.988</c:v>
                </c:pt>
                <c:pt idx="6">
                  <c:v>17.178000000000001</c:v>
                </c:pt>
                <c:pt idx="7">
                  <c:v>17.366</c:v>
                </c:pt>
                <c:pt idx="8">
                  <c:v>17.556000000000001</c:v>
                </c:pt>
                <c:pt idx="9" formatCode="0.000">
                  <c:v>17.809999999999999</c:v>
                </c:pt>
                <c:pt idx="10">
                  <c:v>18.128</c:v>
                </c:pt>
                <c:pt idx="11">
                  <c:v>18.324000000000002</c:v>
                </c:pt>
                <c:pt idx="12">
                  <c:v>18.643000000000001</c:v>
                </c:pt>
                <c:pt idx="13">
                  <c:v>19.099</c:v>
                </c:pt>
                <c:pt idx="14">
                  <c:v>19.097999999999999</c:v>
                </c:pt>
              </c:numCache>
            </c:numRef>
          </c:xVal>
          <c:yVal>
            <c:numRef>
              <c:f>'E de Ionização'!$G$21:$G$35</c:f>
              <c:numCache>
                <c:formatCode>0.0000</c:formatCode>
                <c:ptCount val="15"/>
                <c:pt idx="0">
                  <c:v>-1.2553680273196949E-3</c:v>
                </c:pt>
                <c:pt idx="1">
                  <c:v>-7.9064813128845723E-4</c:v>
                </c:pt>
                <c:pt idx="2">
                  <c:v>-2.5299162571223999E-4</c:v>
                </c:pt>
                <c:pt idx="3">
                  <c:v>9.1757236378303686E-5</c:v>
                </c:pt>
                <c:pt idx="4">
                  <c:v>4.435984549833738E-4</c:v>
                </c:pt>
                <c:pt idx="5">
                  <c:v>6.295045812563238E-4</c:v>
                </c:pt>
                <c:pt idx="6">
                  <c:v>8.0962438661769109E-4</c:v>
                </c:pt>
                <c:pt idx="7">
                  <c:v>6.72058720343649E-4</c:v>
                </c:pt>
                <c:pt idx="8">
                  <c:v>5.5217852570502157E-4</c:v>
                </c:pt>
                <c:pt idx="9">
                  <c:v>3.9823342339878609E-4</c:v>
                </c:pt>
                <c:pt idx="10">
                  <c:v>3.1022341342459847E-4</c:v>
                </c:pt>
                <c:pt idx="11">
                  <c:v>4.3399633692042805E-5</c:v>
                </c:pt>
                <c:pt idx="12">
                  <c:v>-1.8576764046440708E-4</c:v>
                </c:pt>
                <c:pt idx="13">
                  <c:v>-7.5348010759701545E-4</c:v>
                </c:pt>
                <c:pt idx="14">
                  <c:v>-7.1232284341471441E-4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C-554D-96E7-D3C894BC0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08575"/>
        <c:axId val="270770623"/>
      </c:scatterChart>
      <c:valAx>
        <c:axId val="27080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70770623"/>
        <c:crossesAt val="-1.5000000000000005E-3"/>
        <c:crossBetween val="midCat"/>
      </c:valAx>
      <c:valAx>
        <c:axId val="270770623"/>
        <c:scaling>
          <c:orientation val="minMax"/>
          <c:max val="1.0000000000000002E-3"/>
          <c:min val="-1.5000000000000005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Resíduos de I</a:t>
                </a:r>
                <a:endParaRPr lang="en-PT" sz="10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7080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7 - Segundo ajuste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752980659509481"/>
          <c:y val="0.16832370702425717"/>
          <c:w val="0.81700712529792729"/>
          <c:h val="0.69743451523940081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Ionização'!$B$30:$B$35</c:f>
              <c:numCache>
                <c:formatCode>General</c:formatCode>
                <c:ptCount val="6"/>
                <c:pt idx="0" formatCode="0.000">
                  <c:v>17.809999999999999</c:v>
                </c:pt>
                <c:pt idx="1">
                  <c:v>18.128</c:v>
                </c:pt>
                <c:pt idx="2">
                  <c:v>18.324000000000002</c:v>
                </c:pt>
                <c:pt idx="3">
                  <c:v>18.643000000000001</c:v>
                </c:pt>
                <c:pt idx="4">
                  <c:v>19.099</c:v>
                </c:pt>
                <c:pt idx="5">
                  <c:v>19.097999999999999</c:v>
                </c:pt>
              </c:numCache>
            </c:numRef>
          </c:xVal>
          <c:yVal>
            <c:numRef>
              <c:f>'E de Ionização'!$D$30:$D$35</c:f>
              <c:numCache>
                <c:formatCode>0.0000</c:formatCode>
                <c:ptCount val="6"/>
                <c:pt idx="0">
                  <c:v>0.19400000000000001</c:v>
                </c:pt>
                <c:pt idx="1">
                  <c:v>0.20699999999999999</c:v>
                </c:pt>
                <c:pt idx="2" formatCode="General">
                  <c:v>0.21479999999999999</c:v>
                </c:pt>
                <c:pt idx="3" formatCode="General">
                  <c:v>0.22770000000000001</c:v>
                </c:pt>
                <c:pt idx="4" formatCode="General">
                  <c:v>0.24590000000000001</c:v>
                </c:pt>
                <c:pt idx="5" formatCode="General">
                  <c:v>0.24590000000000001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A-744C-B4B1-32E03DCCF042}"/>
            </c:ext>
          </c:extLst>
        </c:ser>
        <c:ser>
          <c:idx val="1"/>
          <c:order val="1"/>
          <c:tx>
            <c:v>Ajuste linear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Ionização'!$B$30:$B$35</c:f>
              <c:numCache>
                <c:formatCode>General</c:formatCode>
                <c:ptCount val="6"/>
                <c:pt idx="0" formatCode="0.000">
                  <c:v>17.809999999999999</c:v>
                </c:pt>
                <c:pt idx="1">
                  <c:v>18.128</c:v>
                </c:pt>
                <c:pt idx="2">
                  <c:v>18.324000000000002</c:v>
                </c:pt>
                <c:pt idx="3">
                  <c:v>18.643000000000001</c:v>
                </c:pt>
                <c:pt idx="4">
                  <c:v>19.099</c:v>
                </c:pt>
                <c:pt idx="5">
                  <c:v>19.097999999999999</c:v>
                </c:pt>
              </c:numCache>
            </c:numRef>
          </c:xVal>
          <c:yVal>
            <c:numRef>
              <c:f>'E de Ionização'!$H$30:$H$35</c:f>
              <c:numCache>
                <c:formatCode>0.0000</c:formatCode>
                <c:ptCount val="6"/>
                <c:pt idx="0">
                  <c:v>0.19411058214663401</c:v>
                </c:pt>
                <c:pt idx="1">
                  <c:v>0.20690228635790753</c:v>
                </c:pt>
                <c:pt idx="2">
                  <c:v>0.21478648140636547</c:v>
                </c:pt>
                <c:pt idx="3">
                  <c:v>0.22761841110258008</c:v>
                </c:pt>
                <c:pt idx="4">
                  <c:v>0.24596123223572708</c:v>
                </c:pt>
                <c:pt idx="5">
                  <c:v>0.24592100675078588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A-744C-B4B1-32E03DCC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936160"/>
        <c:axId val="1633304576"/>
      </c:scatterChart>
      <c:valAx>
        <c:axId val="163293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33304576"/>
        <c:crosses val="autoZero"/>
        <c:crossBetween val="midCat"/>
      </c:valAx>
      <c:valAx>
        <c:axId val="16333045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I (mA)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3293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8 - Resíduos de I (segundo ajuste)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3027638086443633"/>
          <c:y val="0.17410308153360646"/>
          <c:w val="0.81710782091224321"/>
          <c:h val="0.68215205874856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de Ionização'!$B$30:$B$35</c:f>
              <c:numCache>
                <c:formatCode>General</c:formatCode>
                <c:ptCount val="6"/>
                <c:pt idx="0" formatCode="0.000">
                  <c:v>17.809999999999999</c:v>
                </c:pt>
                <c:pt idx="1">
                  <c:v>18.128</c:v>
                </c:pt>
                <c:pt idx="2">
                  <c:v>18.324000000000002</c:v>
                </c:pt>
                <c:pt idx="3">
                  <c:v>18.643000000000001</c:v>
                </c:pt>
                <c:pt idx="4">
                  <c:v>19.099</c:v>
                </c:pt>
                <c:pt idx="5">
                  <c:v>19.097999999999999</c:v>
                </c:pt>
              </c:numCache>
            </c:numRef>
          </c:xVal>
          <c:yVal>
            <c:numRef>
              <c:f>'E de Ionização'!$I$30:$I$35</c:f>
              <c:numCache>
                <c:formatCode>0.0000</c:formatCode>
                <c:ptCount val="6"/>
                <c:pt idx="0">
                  <c:v>-1.1058214663400845E-4</c:v>
                </c:pt>
                <c:pt idx="1">
                  <c:v>9.7713642092461805E-5</c:v>
                </c:pt>
                <c:pt idx="2">
                  <c:v>1.351859363452057E-5</c:v>
                </c:pt>
                <c:pt idx="3">
                  <c:v>8.1588897419937467E-5</c:v>
                </c:pt>
                <c:pt idx="4">
                  <c:v>-6.1232235727071149E-5</c:v>
                </c:pt>
                <c:pt idx="5">
                  <c:v>-2.1006750785868E-5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5-7D46-A928-AE867CAC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216559"/>
        <c:axId val="1877213551"/>
      </c:scatterChart>
      <c:valAx>
        <c:axId val="158121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Vacel (V)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77213551"/>
        <c:crossesAt val="-2.5000000000000011E-4"/>
        <c:crossBetween val="midCat"/>
      </c:valAx>
      <c:valAx>
        <c:axId val="18772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Resíduos de I</a:t>
                </a:r>
                <a:endParaRPr lang="en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81216559"/>
        <c:crosses val="autoZero"/>
        <c:crossBetween val="midCat"/>
        <c:majorUnit val="8.0000000000000034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495746</xdr:colOff>
      <xdr:row>1</xdr:row>
      <xdr:rowOff>214339</xdr:rowOff>
    </xdr:from>
    <xdr:to>
      <xdr:col>15</xdr:col>
      <xdr:colOff>508000</xdr:colOff>
      <xdr:row>18</xdr:row>
      <xdr:rowOff>176240</xdr:rowOff>
    </xdr:to>
    <xdr:graphicFrame macro="">
      <xdr:nvGraphicFramePr>
        <xdr:cNvPr id="28" name="Chart 3">
          <a:extLst>
            <a:ext uri="{FF2B5EF4-FFF2-40B4-BE49-F238E27FC236}">
              <a16:creationId xmlns:a16="http://schemas.microsoft.com/office/drawing/2014/main" id="{597D4926-BA1E-E678-3383-7FDAB345C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8165</xdr:colOff>
      <xdr:row>23</xdr:row>
      <xdr:rowOff>11004</xdr:rowOff>
    </xdr:from>
    <xdr:to>
      <xdr:col>15</xdr:col>
      <xdr:colOff>26961</xdr:colOff>
      <xdr:row>40</xdr:row>
      <xdr:rowOff>13036</xdr:rowOff>
    </xdr:to>
    <xdr:graphicFrame macro="">
      <xdr:nvGraphicFramePr>
        <xdr:cNvPr id="29" name="Chart 2">
          <a:extLst>
            <a:ext uri="{FF2B5EF4-FFF2-40B4-BE49-F238E27FC236}">
              <a16:creationId xmlns:a16="http://schemas.microsoft.com/office/drawing/2014/main" id="{265EC688-38CB-B440-A837-4E5B5D95E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17060</xdr:colOff>
      <xdr:row>23</xdr:row>
      <xdr:rowOff>31086</xdr:rowOff>
    </xdr:from>
    <xdr:to>
      <xdr:col>21</xdr:col>
      <xdr:colOff>389254</xdr:colOff>
      <xdr:row>40</xdr:row>
      <xdr:rowOff>33118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7EF5-ABD3-9F08-828B-8035D0BD9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14694</xdr:colOff>
      <xdr:row>1</xdr:row>
      <xdr:rowOff>11790</xdr:rowOff>
    </xdr:from>
    <xdr:to>
      <xdr:col>17</xdr:col>
      <xdr:colOff>1444</xdr:colOff>
      <xdr:row>17</xdr:row>
      <xdr:rowOff>168254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B7FC1-2CAF-B255-7E7D-9861F5002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</xdr:colOff>
      <xdr:row>19</xdr:row>
      <xdr:rowOff>4080</xdr:rowOff>
    </xdr:from>
    <xdr:to>
      <xdr:col>23</xdr:col>
      <xdr:colOff>1524</xdr:colOff>
      <xdr:row>35</xdr:row>
      <xdr:rowOff>172755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3E403D-A65D-AC6F-D21F-0EB33B6E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683336</xdr:colOff>
      <xdr:row>18</xdr:row>
      <xdr:rowOff>187448</xdr:rowOff>
    </xdr:from>
    <xdr:to>
      <xdr:col>29</xdr:col>
      <xdr:colOff>725500</xdr:colOff>
      <xdr:row>35</xdr:row>
      <xdr:rowOff>125980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BFC9B-E3B1-63FB-8B8A-A7A29E452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49389</xdr:colOff>
      <xdr:row>39</xdr:row>
      <xdr:rowOff>4233</xdr:rowOff>
    </xdr:from>
    <xdr:to>
      <xdr:col>23</xdr:col>
      <xdr:colOff>40753</xdr:colOff>
      <xdr:row>56</xdr:row>
      <xdr:rowOff>33697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BD4BD7-B6D3-273A-253D-F19C45AD2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821624</xdr:colOff>
      <xdr:row>39</xdr:row>
      <xdr:rowOff>24323</xdr:rowOff>
    </xdr:from>
    <xdr:to>
      <xdr:col>30</xdr:col>
      <xdr:colOff>38288</xdr:colOff>
      <xdr:row>56</xdr:row>
      <xdr:rowOff>53787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8AFAFE-A15C-D0EF-74FE-F096254C3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46D9-64D2-E440-B32D-F8E2569617C6}">
  <dimension ref="A2:R95"/>
  <sheetViews>
    <sheetView topLeftCell="C1" zoomScale="106" zoomScaleNormal="321" workbookViewId="0">
      <selection activeCell="O59" sqref="O59"/>
    </sheetView>
  </sheetViews>
  <sheetFormatPr baseColWidth="10" defaultRowHeight="16" x14ac:dyDescent="0.2"/>
  <cols>
    <col min="3" max="3" width="11.83203125" bestFit="1" customWidth="1"/>
    <col min="17" max="17" width="21.6640625" bestFit="1" customWidth="1"/>
    <col min="18" max="18" width="38.83203125" customWidth="1"/>
  </cols>
  <sheetData>
    <row r="2" spans="2:18" ht="19" customHeight="1" x14ac:dyDescent="0.2">
      <c r="B2" s="42" t="s">
        <v>1</v>
      </c>
      <c r="C2" s="42" t="s">
        <v>2</v>
      </c>
      <c r="D2" s="42" t="s">
        <v>0</v>
      </c>
      <c r="E2" s="42" t="s">
        <v>31</v>
      </c>
      <c r="F2" s="45" t="s">
        <v>26</v>
      </c>
      <c r="G2" s="45" t="s">
        <v>27</v>
      </c>
    </row>
    <row r="3" spans="2:18" x14ac:dyDescent="0.2">
      <c r="B3" s="42"/>
      <c r="C3" s="42"/>
      <c r="D3" s="42"/>
      <c r="E3" s="42"/>
      <c r="F3" s="45"/>
      <c r="G3" s="45"/>
      <c r="Q3" s="20"/>
      <c r="R3" s="20"/>
    </row>
    <row r="4" spans="2:18" x14ac:dyDescent="0.2">
      <c r="B4" s="2">
        <v>1.0640000000000001</v>
      </c>
      <c r="C4" s="3">
        <v>1E-3</v>
      </c>
      <c r="D4" s="2">
        <v>2.3999999999999998E-3</v>
      </c>
      <c r="E4" s="4">
        <v>1E-4</v>
      </c>
      <c r="F4" s="34"/>
      <c r="G4" s="34"/>
      <c r="Q4" s="21"/>
      <c r="R4" s="22"/>
    </row>
    <row r="5" spans="2:18" x14ac:dyDescent="0.2">
      <c r="B5" s="2">
        <v>0.75700000000000001</v>
      </c>
      <c r="C5" s="3"/>
      <c r="D5" s="2">
        <v>2.8E-3</v>
      </c>
      <c r="E5" s="1"/>
      <c r="F5" s="34"/>
      <c r="G5" s="34"/>
      <c r="Q5" s="21"/>
      <c r="R5" s="22"/>
    </row>
    <row r="6" spans="2:18" x14ac:dyDescent="0.2">
      <c r="B6" s="2">
        <v>0.621</v>
      </c>
      <c r="C6" s="3"/>
      <c r="D6" s="2">
        <v>3.7000000000000002E-3</v>
      </c>
      <c r="E6" s="1"/>
      <c r="F6" s="34"/>
      <c r="G6" s="34"/>
      <c r="Q6" s="21"/>
      <c r="R6" s="22"/>
    </row>
    <row r="7" spans="2:18" x14ac:dyDescent="0.2">
      <c r="B7" s="7">
        <v>0.55300000000000005</v>
      </c>
      <c r="C7" s="1"/>
      <c r="D7" s="7">
        <v>5.1000000000000004E-3</v>
      </c>
      <c r="E7" s="1"/>
      <c r="F7" s="34"/>
      <c r="G7" s="34"/>
      <c r="Q7" s="21"/>
      <c r="R7" s="23"/>
    </row>
    <row r="8" spans="2:18" x14ac:dyDescent="0.2">
      <c r="B8" s="7">
        <v>0.41699999999999998</v>
      </c>
      <c r="C8" s="1"/>
      <c r="D8" s="7">
        <v>0.115</v>
      </c>
      <c r="E8" s="1"/>
      <c r="F8" s="34"/>
      <c r="G8" s="34"/>
      <c r="Q8" s="21"/>
      <c r="R8" s="23"/>
    </row>
    <row r="9" spans="2:18" x14ac:dyDescent="0.2">
      <c r="B9" s="7">
        <v>0.29599999999999999</v>
      </c>
      <c r="C9" s="1"/>
      <c r="D9" s="7">
        <v>2.2200000000000001E-2</v>
      </c>
      <c r="E9" s="1"/>
      <c r="F9" s="34" t="s">
        <v>3</v>
      </c>
      <c r="G9" s="34"/>
    </row>
    <row r="10" spans="2:18" x14ac:dyDescent="0.2">
      <c r="B10" s="7">
        <v>0.14299999999999999</v>
      </c>
      <c r="C10" s="1"/>
      <c r="D10" s="7">
        <v>4.9700000000000001E-2</v>
      </c>
      <c r="E10" s="1"/>
      <c r="F10" s="34"/>
      <c r="G10" s="34"/>
      <c r="Q10" s="43" t="s">
        <v>20</v>
      </c>
      <c r="R10" s="44"/>
    </row>
    <row r="11" spans="2:18" ht="19" x14ac:dyDescent="0.2">
      <c r="B11" s="7">
        <v>8.9999999999999993E-3</v>
      </c>
      <c r="C11" s="1"/>
      <c r="D11" s="7">
        <v>7.8899999999999998E-2</v>
      </c>
      <c r="E11" s="1"/>
      <c r="F11" s="34"/>
      <c r="G11" s="34"/>
      <c r="Q11" s="24" t="s">
        <v>17</v>
      </c>
      <c r="R11" s="18" t="s">
        <v>29</v>
      </c>
    </row>
    <row r="12" spans="2:18" ht="19" x14ac:dyDescent="0.2">
      <c r="B12" s="8">
        <v>0.161</v>
      </c>
      <c r="C12" s="1"/>
      <c r="D12" s="8">
        <v>0.1182</v>
      </c>
      <c r="E12" s="1"/>
      <c r="F12" s="34"/>
      <c r="G12" s="34"/>
      <c r="Q12" s="25" t="s">
        <v>14</v>
      </c>
      <c r="R12" s="4" t="s">
        <v>30</v>
      </c>
    </row>
    <row r="13" spans="2:18" x14ac:dyDescent="0.2">
      <c r="B13" s="8">
        <v>0.33</v>
      </c>
      <c r="C13" s="1"/>
      <c r="D13" s="8">
        <v>0.15010000000000001</v>
      </c>
      <c r="E13" s="1"/>
      <c r="F13" s="34"/>
      <c r="G13" s="34"/>
      <c r="Q13" s="25" t="s">
        <v>15</v>
      </c>
      <c r="R13" s="4">
        <v>7.85</v>
      </c>
    </row>
    <row r="14" spans="2:18" x14ac:dyDescent="0.2">
      <c r="B14" s="8">
        <v>0.53300000000000003</v>
      </c>
      <c r="C14" s="1"/>
      <c r="D14" s="8">
        <v>0.20449999999999999</v>
      </c>
      <c r="E14" s="1"/>
      <c r="F14" s="34"/>
      <c r="G14" s="34"/>
      <c r="Q14" s="25" t="s">
        <v>18</v>
      </c>
      <c r="R14" s="4">
        <v>8.3000000000000007</v>
      </c>
    </row>
    <row r="15" spans="2:18" x14ac:dyDescent="0.2">
      <c r="B15" s="8">
        <v>0.67300000000000004</v>
      </c>
      <c r="C15" s="1"/>
      <c r="D15" s="8">
        <v>0.23780000000000001</v>
      </c>
      <c r="E15" s="1"/>
      <c r="F15" s="34"/>
      <c r="G15" s="34"/>
      <c r="Q15" s="25" t="s">
        <v>16</v>
      </c>
      <c r="R15" s="39">
        <v>5.4199999999999998E-2</v>
      </c>
    </row>
    <row r="16" spans="2:18" x14ac:dyDescent="0.2">
      <c r="B16" s="9">
        <v>0.8</v>
      </c>
      <c r="C16" s="1"/>
      <c r="D16" s="9">
        <v>0.27</v>
      </c>
      <c r="E16" s="1"/>
      <c r="F16" s="34"/>
      <c r="G16" s="34"/>
    </row>
    <row r="17" spans="2:7" x14ac:dyDescent="0.2">
      <c r="B17" s="8">
        <v>0.878</v>
      </c>
      <c r="C17" s="1"/>
      <c r="D17" s="8">
        <v>0.28689999999999999</v>
      </c>
      <c r="E17" s="1"/>
      <c r="F17" s="34"/>
      <c r="G17" s="34"/>
    </row>
    <row r="18" spans="2:7" x14ac:dyDescent="0.2">
      <c r="B18" s="8">
        <v>0.98099999999999998</v>
      </c>
      <c r="C18" s="1"/>
      <c r="D18" s="8">
        <v>0.31130000000000002</v>
      </c>
      <c r="E18" s="1"/>
      <c r="F18" s="34"/>
      <c r="G18" s="34"/>
    </row>
    <row r="19" spans="2:7" x14ac:dyDescent="0.2">
      <c r="B19" s="8">
        <v>1.048</v>
      </c>
      <c r="C19" s="1"/>
      <c r="D19" s="8">
        <v>0.32750000000000001</v>
      </c>
      <c r="E19" s="1"/>
      <c r="F19" s="34"/>
      <c r="G19" s="34"/>
    </row>
    <row r="20" spans="2:7" x14ac:dyDescent="0.2">
      <c r="B20" s="8">
        <v>1.1839999999999999</v>
      </c>
      <c r="C20" s="1"/>
      <c r="D20" s="8">
        <v>0.35859999999999997</v>
      </c>
      <c r="E20" s="1"/>
      <c r="F20" s="34"/>
      <c r="G20" s="34"/>
    </row>
    <row r="21" spans="2:7" x14ac:dyDescent="0.2">
      <c r="B21" s="8">
        <v>1.2789999999999999</v>
      </c>
      <c r="C21" s="1"/>
      <c r="D21" s="8">
        <v>0.37890000000000001</v>
      </c>
      <c r="E21" s="1"/>
      <c r="F21" s="34"/>
      <c r="G21" s="34"/>
    </row>
    <row r="22" spans="2:7" x14ac:dyDescent="0.2">
      <c r="B22" s="8">
        <v>1.341</v>
      </c>
      <c r="C22" s="1"/>
      <c r="D22" s="8">
        <v>0.39150000000000001</v>
      </c>
      <c r="E22" s="1"/>
      <c r="F22" s="34"/>
      <c r="G22" s="34"/>
    </row>
    <row r="23" spans="2:7" x14ac:dyDescent="0.2">
      <c r="B23" s="8">
        <v>1.4570000000000001</v>
      </c>
      <c r="C23" s="1"/>
      <c r="D23" s="8">
        <v>0.41289999999999999</v>
      </c>
      <c r="E23" s="1"/>
      <c r="F23" s="34"/>
      <c r="G23" s="34"/>
    </row>
    <row r="24" spans="2:7" x14ac:dyDescent="0.2">
      <c r="B24" s="8">
        <v>1.5840000000000001</v>
      </c>
      <c r="C24" s="1"/>
      <c r="D24" s="8">
        <v>0.43259999999999998</v>
      </c>
      <c r="E24" s="1"/>
      <c r="F24" s="34"/>
      <c r="G24" s="34"/>
    </row>
    <row r="25" spans="2:7" x14ac:dyDescent="0.2">
      <c r="B25" s="8">
        <v>1.7290000000000001</v>
      </c>
      <c r="C25" s="1"/>
      <c r="D25" s="8">
        <v>0.45040000000000002</v>
      </c>
      <c r="E25" s="1"/>
      <c r="F25" s="34"/>
      <c r="G25" s="34"/>
    </row>
    <row r="26" spans="2:7" x14ac:dyDescent="0.2">
      <c r="B26" s="8">
        <v>1.8560000000000001</v>
      </c>
      <c r="C26" s="1"/>
      <c r="D26" s="8">
        <v>0.46279999999999999</v>
      </c>
      <c r="E26" s="1"/>
      <c r="F26" s="34"/>
      <c r="G26" s="34"/>
    </row>
    <row r="27" spans="2:7" x14ac:dyDescent="0.2">
      <c r="B27" s="8">
        <v>1.9319999999999999</v>
      </c>
      <c r="C27" s="1"/>
      <c r="D27" s="8">
        <v>0.46939999999999998</v>
      </c>
      <c r="E27" s="1"/>
      <c r="F27" s="34"/>
      <c r="G27" s="34"/>
    </row>
    <row r="28" spans="2:7" x14ac:dyDescent="0.2">
      <c r="B28" s="8">
        <v>2.0939999999999999</v>
      </c>
      <c r="C28" s="1"/>
      <c r="D28" s="8">
        <v>0.47770000000000001</v>
      </c>
      <c r="E28" s="1"/>
      <c r="F28" s="34"/>
      <c r="G28" s="34"/>
    </row>
    <row r="29" spans="2:7" x14ac:dyDescent="0.2">
      <c r="B29" s="8">
        <v>2.2050000000000001</v>
      </c>
      <c r="C29" s="1"/>
      <c r="D29" s="8">
        <v>0.48170000000000002</v>
      </c>
      <c r="E29" s="1"/>
      <c r="F29" s="34"/>
      <c r="G29" s="34"/>
    </row>
    <row r="30" spans="2:7" x14ac:dyDescent="0.2">
      <c r="B30" s="8">
        <v>2.4430000000000001</v>
      </c>
      <c r="C30" s="1"/>
      <c r="D30" s="8">
        <v>0.48060000000000003</v>
      </c>
      <c r="E30" s="1"/>
      <c r="F30" s="34"/>
      <c r="G30" s="34"/>
    </row>
    <row r="31" spans="2:7" x14ac:dyDescent="0.2">
      <c r="B31" s="8">
        <v>2.5449999999999999</v>
      </c>
      <c r="C31" s="1"/>
      <c r="D31" s="8">
        <v>0.47810000000000002</v>
      </c>
      <c r="E31" s="1"/>
      <c r="F31" s="34"/>
      <c r="G31" s="34"/>
    </row>
    <row r="32" spans="2:7" x14ac:dyDescent="0.2">
      <c r="B32" s="8">
        <v>2.6469999999999998</v>
      </c>
      <c r="C32" s="1"/>
      <c r="D32" s="8">
        <v>0.47449999999999998</v>
      </c>
      <c r="E32" s="1"/>
      <c r="F32" s="34"/>
      <c r="G32" s="34"/>
    </row>
    <row r="33" spans="1:7" x14ac:dyDescent="0.2">
      <c r="B33" s="8">
        <v>2.7490000000000001</v>
      </c>
      <c r="C33" s="1"/>
      <c r="D33" s="8">
        <v>0.47010000000000002</v>
      </c>
      <c r="E33" s="1"/>
      <c r="F33" s="34"/>
      <c r="G33" s="34"/>
    </row>
    <row r="34" spans="1:7" x14ac:dyDescent="0.2">
      <c r="B34" s="8">
        <v>2.8519999999999999</v>
      </c>
      <c r="C34" s="1"/>
      <c r="D34" s="10">
        <v>0.46500000000000002</v>
      </c>
      <c r="E34" s="1"/>
      <c r="F34" s="34"/>
      <c r="G34" s="34"/>
    </row>
    <row r="35" spans="1:7" x14ac:dyDescent="0.2">
      <c r="B35" s="4">
        <v>2.9540000000000002</v>
      </c>
      <c r="C35" s="1"/>
      <c r="D35" s="8">
        <v>0.45939999999999998</v>
      </c>
      <c r="E35" s="1"/>
      <c r="F35" s="34"/>
      <c r="G35" s="34"/>
    </row>
    <row r="36" spans="1:7" x14ac:dyDescent="0.2">
      <c r="B36" s="8">
        <v>3.1920000000000002</v>
      </c>
      <c r="C36" s="1"/>
      <c r="D36" s="8">
        <v>0.44540000000000002</v>
      </c>
      <c r="E36" s="1"/>
      <c r="F36" s="34"/>
      <c r="G36" s="34"/>
    </row>
    <row r="37" spans="1:7" x14ac:dyDescent="0.2">
      <c r="B37" s="9">
        <v>3.26</v>
      </c>
      <c r="C37" s="1"/>
      <c r="D37" s="8">
        <v>0.43709999999999999</v>
      </c>
      <c r="E37" s="1"/>
      <c r="F37" s="34"/>
      <c r="G37" s="34"/>
    </row>
    <row r="38" spans="1:7" x14ac:dyDescent="0.2">
      <c r="B38" s="8">
        <v>3.431</v>
      </c>
      <c r="C38" s="1"/>
      <c r="D38" s="8">
        <v>0.42320000000000002</v>
      </c>
      <c r="E38" s="1"/>
      <c r="F38" s="34"/>
      <c r="G38" s="34"/>
    </row>
    <row r="39" spans="1:7" x14ac:dyDescent="0.2">
      <c r="B39" s="8">
        <v>3.5670000000000002</v>
      </c>
      <c r="C39" s="1"/>
      <c r="D39" s="8">
        <v>0.41189999999999999</v>
      </c>
      <c r="E39" s="1"/>
      <c r="F39" s="34"/>
      <c r="G39" s="34"/>
    </row>
    <row r="40" spans="1:7" x14ac:dyDescent="0.2">
      <c r="B40" s="8">
        <v>3.7360000000000002</v>
      </c>
      <c r="C40" s="1"/>
      <c r="D40" s="8">
        <v>0.39689999999999998</v>
      </c>
      <c r="E40" s="1"/>
      <c r="F40" s="34"/>
      <c r="G40" s="34"/>
    </row>
    <row r="41" spans="1:7" x14ac:dyDescent="0.2">
      <c r="B41" s="8">
        <v>3.8530000000000002</v>
      </c>
      <c r="C41" s="1"/>
      <c r="D41" s="8">
        <v>0.38750000000000001</v>
      </c>
      <c r="E41" s="1"/>
      <c r="F41" s="34"/>
      <c r="G41" s="34"/>
    </row>
    <row r="42" spans="1:7" x14ac:dyDescent="0.2">
      <c r="B42" s="8">
        <v>4.0229999999999997</v>
      </c>
      <c r="C42" s="1"/>
      <c r="D42" s="8">
        <v>0.37380000000000002</v>
      </c>
      <c r="E42" s="1"/>
      <c r="F42" s="34"/>
      <c r="G42" s="34"/>
    </row>
    <row r="43" spans="1:7" x14ac:dyDescent="0.2">
      <c r="B43" s="8">
        <v>4.125</v>
      </c>
      <c r="C43" s="1"/>
      <c r="D43" s="8">
        <v>0.36559999999999998</v>
      </c>
      <c r="E43" s="1"/>
      <c r="F43" s="34"/>
      <c r="G43" s="34"/>
    </row>
    <row r="44" spans="1:7" x14ac:dyDescent="0.2">
      <c r="B44" s="8">
        <v>4.2469999999999999</v>
      </c>
      <c r="C44" s="1"/>
      <c r="D44" s="8">
        <v>0.35570000000000002</v>
      </c>
      <c r="E44" s="1"/>
      <c r="F44" s="34"/>
      <c r="G44" s="34"/>
    </row>
    <row r="45" spans="1:7" x14ac:dyDescent="0.2">
      <c r="B45" s="8">
        <v>4.4329999999999998</v>
      </c>
      <c r="C45" s="1"/>
      <c r="D45" s="8">
        <v>0.34320000000000001</v>
      </c>
      <c r="E45" s="1"/>
      <c r="F45" s="34"/>
      <c r="G45" s="34"/>
    </row>
    <row r="46" spans="1:7" x14ac:dyDescent="0.2">
      <c r="B46" s="8">
        <v>4.5019999999999998</v>
      </c>
      <c r="C46" s="1"/>
      <c r="D46" s="8">
        <v>0.33760000000000001</v>
      </c>
      <c r="E46" s="1"/>
      <c r="F46" s="34"/>
      <c r="G46" s="34"/>
    </row>
    <row r="47" spans="1:7" x14ac:dyDescent="0.2">
      <c r="A47" s="12" t="s">
        <v>4</v>
      </c>
      <c r="B47" s="9">
        <v>4.57</v>
      </c>
      <c r="C47" s="1"/>
      <c r="D47" s="8">
        <v>0.33250000000000002</v>
      </c>
      <c r="E47" s="1"/>
      <c r="F47" s="29">
        <f>$J$50*(B47*B47)+$K$50*(B47)+$L$50</f>
        <v>0.32336968923415688</v>
      </c>
      <c r="G47" s="5">
        <f>D47-F47</f>
        <v>9.1303107658431415E-3</v>
      </c>
    </row>
    <row r="48" spans="1:7" x14ac:dyDescent="0.2">
      <c r="B48" s="8">
        <v>4.7069999999999999</v>
      </c>
      <c r="C48" s="1"/>
      <c r="D48" s="8">
        <v>0.32340000000000002</v>
      </c>
      <c r="E48" s="1"/>
      <c r="F48" s="29">
        <f t="shared" ref="F48:F95" si="0">$J$50*(B48*B48)+$K$50*(B48)+$L$50</f>
        <v>0.31707637847363412</v>
      </c>
      <c r="G48" s="5">
        <f t="shared" ref="G48:G95" si="1">D48-F48</f>
        <v>6.3236215263658968E-3</v>
      </c>
    </row>
    <row r="49" spans="2:13" ht="19" x14ac:dyDescent="0.2">
      <c r="B49" s="8">
        <v>4.843</v>
      </c>
      <c r="C49" s="1"/>
      <c r="D49" s="8">
        <v>0.3155</v>
      </c>
      <c r="E49" s="1"/>
      <c r="F49" s="29">
        <f t="shared" si="0"/>
        <v>0.31109665098648787</v>
      </c>
      <c r="G49" s="5">
        <f t="shared" si="1"/>
        <v>4.4033490135121367E-3</v>
      </c>
      <c r="J49" s="32" t="s">
        <v>22</v>
      </c>
      <c r="K49" s="32" t="s">
        <v>7</v>
      </c>
      <c r="L49" s="32" t="s">
        <v>23</v>
      </c>
    </row>
    <row r="50" spans="2:13" ht="19" x14ac:dyDescent="0.2">
      <c r="B50" s="8">
        <v>4.9960000000000004</v>
      </c>
      <c r="C50" s="1"/>
      <c r="D50" s="8">
        <v>0.30609999999999998</v>
      </c>
      <c r="E50" s="1"/>
      <c r="F50" s="29">
        <f t="shared" si="0"/>
        <v>0.30468820713430539</v>
      </c>
      <c r="G50" s="5">
        <f t="shared" si="1"/>
        <v>1.4117928656945944E-3</v>
      </c>
      <c r="I50" s="32" t="s">
        <v>24</v>
      </c>
      <c r="J50" s="36" cm="1">
        <f t="array" ref="J50:L54">LINEST(D47:D95,B47:B95^{1,2},1,1)</f>
        <v>7.2087561539033295E-3</v>
      </c>
      <c r="K50" s="37">
        <v>-0.11281220573408753</v>
      </c>
      <c r="L50" s="38">
        <v>0.68836731804028117</v>
      </c>
    </row>
    <row r="51" spans="2:13" ht="19" x14ac:dyDescent="0.2">
      <c r="B51" s="8">
        <v>5.1669999999999998</v>
      </c>
      <c r="C51" s="1"/>
      <c r="D51" s="8">
        <v>0.29730000000000001</v>
      </c>
      <c r="E51" s="1"/>
      <c r="F51" s="29">
        <f t="shared" si="0"/>
        <v>0.29792522263722893</v>
      </c>
      <c r="G51" s="5">
        <f t="shared" si="1"/>
        <v>-6.2522263722891713E-4</v>
      </c>
      <c r="I51" s="32" t="s">
        <v>25</v>
      </c>
      <c r="J51" s="36">
        <v>1.9937697945681296E-4</v>
      </c>
      <c r="K51" s="37">
        <v>2.9160679590931743E-3</v>
      </c>
      <c r="L51" s="38">
        <v>1.0312450801967292E-2</v>
      </c>
    </row>
    <row r="52" spans="2:13" ht="22" x14ac:dyDescent="0.2">
      <c r="B52" s="3">
        <v>5.218</v>
      </c>
      <c r="C52" s="4"/>
      <c r="D52" s="3">
        <v>0.29470000000000002</v>
      </c>
      <c r="E52" s="1"/>
      <c r="F52" s="29">
        <f t="shared" si="0"/>
        <v>0.29598980971036304</v>
      </c>
      <c r="G52" s="5">
        <f t="shared" si="1"/>
        <v>-1.2898097103630213E-3</v>
      </c>
      <c r="I52" s="32" t="s">
        <v>28</v>
      </c>
      <c r="J52" s="38">
        <v>0.97815292398922471</v>
      </c>
      <c r="K52" s="1">
        <v>3.1029812715561845E-3</v>
      </c>
      <c r="L52" s="1" t="e">
        <v>#N/A</v>
      </c>
      <c r="M52" s="31"/>
    </row>
    <row r="53" spans="2:13" x14ac:dyDescent="0.2">
      <c r="B53" s="3">
        <v>5.3890000000000002</v>
      </c>
      <c r="C53" s="4"/>
      <c r="D53" s="3">
        <v>0.28739999999999999</v>
      </c>
      <c r="E53" s="1"/>
      <c r="F53" s="29">
        <f t="shared" si="0"/>
        <v>0.2897741428155155</v>
      </c>
      <c r="G53" s="5">
        <f t="shared" si="1"/>
        <v>-2.374142815515512E-3</v>
      </c>
      <c r="J53" s="1">
        <v>1029.7724620290658</v>
      </c>
      <c r="K53" s="1">
        <v>46</v>
      </c>
      <c r="L53" s="1" t="e">
        <v>#N/A</v>
      </c>
      <c r="M53" s="31"/>
    </row>
    <row r="54" spans="2:13" x14ac:dyDescent="0.2">
      <c r="B54" s="3">
        <v>5.508</v>
      </c>
      <c r="C54" s="4"/>
      <c r="D54" s="3">
        <v>0.28249999999999997</v>
      </c>
      <c r="E54" s="1"/>
      <c r="F54" s="29">
        <f t="shared" si="0"/>
        <v>0.28569739441444009</v>
      </c>
      <c r="G54" s="5">
        <f t="shared" si="1"/>
        <v>-3.1973944144401134E-3</v>
      </c>
      <c r="J54" s="1">
        <v>1.9830313414137754E-2</v>
      </c>
      <c r="K54" s="1">
        <v>4.4291066749490801E-4</v>
      </c>
      <c r="L54" s="1" t="e">
        <v>#N/A</v>
      </c>
      <c r="M54" s="31"/>
    </row>
    <row r="55" spans="2:13" x14ac:dyDescent="0.2">
      <c r="B55" s="11">
        <v>5.5949999999999998</v>
      </c>
      <c r="C55" s="4"/>
      <c r="D55" s="11">
        <v>0.2792</v>
      </c>
      <c r="E55" s="1"/>
      <c r="F55" s="29">
        <f t="shared" si="0"/>
        <v>0.28284610981875519</v>
      </c>
      <c r="G55" s="5">
        <f t="shared" si="1"/>
        <v>-3.6461098187551833E-3</v>
      </c>
    </row>
    <row r="56" spans="2:13" x14ac:dyDescent="0.2">
      <c r="B56" s="11">
        <v>5.7119999999999997</v>
      </c>
      <c r="C56" s="4"/>
      <c r="D56" s="11">
        <v>0.27550000000000002</v>
      </c>
      <c r="E56" s="1"/>
      <c r="F56" s="29">
        <f t="shared" si="0"/>
        <v>0.2791836822302326</v>
      </c>
      <c r="G56" s="5">
        <f t="shared" si="1"/>
        <v>-3.6836822302325767E-3</v>
      </c>
    </row>
    <row r="57" spans="2:13" x14ac:dyDescent="0.2">
      <c r="B57" s="11">
        <v>5.7809999999999997</v>
      </c>
      <c r="C57" s="4"/>
      <c r="D57" s="11">
        <v>0.27379999999999999</v>
      </c>
      <c r="E57" s="1"/>
      <c r="F57" s="29">
        <f t="shared" si="0"/>
        <v>0.27711630621348043</v>
      </c>
      <c r="G57" s="5">
        <f t="shared" si="1"/>
        <v>-3.3163062134804466E-3</v>
      </c>
    </row>
    <row r="58" spans="2:13" x14ac:dyDescent="0.2">
      <c r="B58" s="11">
        <v>5.8490000000000002</v>
      </c>
      <c r="C58" s="4"/>
      <c r="D58" s="11">
        <v>0.27139999999999997</v>
      </c>
      <c r="E58" s="1"/>
      <c r="F58" s="29">
        <f t="shared" si="0"/>
        <v>0.27514604894031547</v>
      </c>
      <c r="G58" s="5">
        <f t="shared" si="1"/>
        <v>-3.746048940315494E-3</v>
      </c>
    </row>
    <row r="59" spans="2:13" x14ac:dyDescent="0.2">
      <c r="B59" s="11">
        <v>5.9509999999999996</v>
      </c>
      <c r="C59" s="4"/>
      <c r="D59" s="11">
        <v>0.26929999999999998</v>
      </c>
      <c r="E59" s="1"/>
      <c r="F59" s="29">
        <f t="shared" si="0"/>
        <v>0.2723156628622766</v>
      </c>
      <c r="G59" s="5">
        <f t="shared" si="1"/>
        <v>-3.0156628622766135E-3</v>
      </c>
    </row>
    <row r="60" spans="2:13" x14ac:dyDescent="0.2">
      <c r="B60" s="11">
        <v>6.0869999999999997</v>
      </c>
      <c r="C60" s="4"/>
      <c r="D60" s="11">
        <v>0.26569999999999999</v>
      </c>
      <c r="E60" s="1"/>
      <c r="F60" s="29">
        <f t="shared" si="0"/>
        <v>0.26877514777741418</v>
      </c>
      <c r="G60" s="5">
        <f t="shared" si="1"/>
        <v>-3.0751477774141889E-3</v>
      </c>
    </row>
    <row r="61" spans="2:13" x14ac:dyDescent="0.2">
      <c r="B61" s="11">
        <v>6.19</v>
      </c>
      <c r="C61" s="4"/>
      <c r="D61" s="11">
        <v>0.26329999999999998</v>
      </c>
      <c r="E61" s="1"/>
      <c r="F61" s="29">
        <f t="shared" si="0"/>
        <v>0.26627118621485474</v>
      </c>
      <c r="G61" s="5">
        <f t="shared" si="1"/>
        <v>-2.9711862148547596E-3</v>
      </c>
    </row>
    <row r="62" spans="2:13" x14ac:dyDescent="0.2">
      <c r="B62" s="11">
        <v>6.258</v>
      </c>
      <c r="C62" s="4"/>
      <c r="D62" s="11">
        <v>0.26190000000000002</v>
      </c>
      <c r="E62" s="1"/>
      <c r="F62" s="29">
        <f t="shared" si="0"/>
        <v>0.26470190879399447</v>
      </c>
      <c r="G62" s="5">
        <f t="shared" si="1"/>
        <v>-2.8019087939944454E-3</v>
      </c>
    </row>
    <row r="63" spans="2:13" x14ac:dyDescent="0.2">
      <c r="B63" s="11">
        <v>6.53</v>
      </c>
      <c r="C63" s="4"/>
      <c r="D63" s="11">
        <v>0.25650000000000001</v>
      </c>
      <c r="E63" s="1"/>
      <c r="F63" s="29">
        <f t="shared" si="0"/>
        <v>0.25909146487966611</v>
      </c>
      <c r="G63" s="5">
        <f t="shared" si="1"/>
        <v>-2.5914648796661055E-3</v>
      </c>
    </row>
    <row r="64" spans="2:13" x14ac:dyDescent="0.2">
      <c r="B64" s="11">
        <v>6.601</v>
      </c>
      <c r="C64" s="4"/>
      <c r="D64" s="11">
        <v>0.25490000000000002</v>
      </c>
      <c r="E64" s="1"/>
      <c r="F64" s="29">
        <f t="shared" si="0"/>
        <v>0.25780252884358612</v>
      </c>
      <c r="G64" s="5">
        <f t="shared" si="1"/>
        <v>-2.9025288435861052E-3</v>
      </c>
    </row>
    <row r="65" spans="2:7" x14ac:dyDescent="0.2">
      <c r="B65" s="11">
        <v>6.734</v>
      </c>
      <c r="C65" s="4"/>
      <c r="D65" s="11">
        <v>0.25330000000000003</v>
      </c>
      <c r="E65" s="1"/>
      <c r="F65" s="29">
        <f t="shared" si="0"/>
        <v>0.25558363100148851</v>
      </c>
      <c r="G65" s="5">
        <f t="shared" si="1"/>
        <v>-2.2836310014884842E-3</v>
      </c>
    </row>
    <row r="66" spans="2:7" x14ac:dyDescent="0.2">
      <c r="B66" s="11">
        <v>6.8719999999999999</v>
      </c>
      <c r="C66" s="4"/>
      <c r="D66" s="11">
        <v>0.25219999999999998</v>
      </c>
      <c r="E66" s="1"/>
      <c r="F66" s="29">
        <f t="shared" si="0"/>
        <v>0.25355090900992561</v>
      </c>
      <c r="G66" s="5">
        <f t="shared" si="1"/>
        <v>-1.3509090099256271E-3</v>
      </c>
    </row>
    <row r="67" spans="2:7" x14ac:dyDescent="0.2">
      <c r="B67" s="11">
        <v>7.008</v>
      </c>
      <c r="C67" s="4"/>
      <c r="D67" s="33">
        <v>0.251</v>
      </c>
      <c r="E67" s="1"/>
      <c r="F67" s="29">
        <f t="shared" si="0"/>
        <v>0.25181627384668998</v>
      </c>
      <c r="G67" s="5">
        <f t="shared" si="1"/>
        <v>-8.1627384668997438E-4</v>
      </c>
    </row>
    <row r="68" spans="2:7" x14ac:dyDescent="0.2">
      <c r="B68" s="11">
        <v>7.1440000000000001</v>
      </c>
      <c r="C68" s="4"/>
      <c r="D68" s="11">
        <v>0.24979999999999999</v>
      </c>
      <c r="E68" s="1"/>
      <c r="F68" s="29">
        <f t="shared" si="0"/>
        <v>0.2503483049910995</v>
      </c>
      <c r="G68" s="5">
        <f t="shared" si="1"/>
        <v>-5.4830499109950748E-4</v>
      </c>
    </row>
    <row r="69" spans="2:7" x14ac:dyDescent="0.2">
      <c r="B69" s="11">
        <v>7.2309999999999999</v>
      </c>
      <c r="C69" s="4"/>
      <c r="D69" s="11">
        <v>0.2495</v>
      </c>
      <c r="E69" s="1"/>
      <c r="F69" s="29">
        <f t="shared" si="0"/>
        <v>0.24954909375720924</v>
      </c>
      <c r="G69" s="5">
        <f t="shared" si="1"/>
        <v>-4.9093757209239808E-5</v>
      </c>
    </row>
    <row r="70" spans="2:7" x14ac:dyDescent="0.2">
      <c r="B70" s="11">
        <v>7.3490000000000002</v>
      </c>
      <c r="C70" s="4"/>
      <c r="D70" s="11">
        <v>0.24879999999999999</v>
      </c>
      <c r="E70" s="1"/>
      <c r="F70" s="29">
        <f t="shared" si="0"/>
        <v>0.24863948591800833</v>
      </c>
      <c r="G70" s="5">
        <f t="shared" si="1"/>
        <v>1.6051408199166395E-4</v>
      </c>
    </row>
    <row r="71" spans="2:7" x14ac:dyDescent="0.2">
      <c r="B71" s="11">
        <v>7.4509999999999996</v>
      </c>
      <c r="C71" s="4"/>
      <c r="D71" s="11">
        <v>0.24829999999999999</v>
      </c>
      <c r="E71" s="1"/>
      <c r="F71" s="29">
        <f t="shared" si="0"/>
        <v>0.24801497922306387</v>
      </c>
      <c r="G71" s="5">
        <f t="shared" si="1"/>
        <v>2.8502077693612349E-4</v>
      </c>
    </row>
    <row r="72" spans="2:7" x14ac:dyDescent="0.2">
      <c r="B72" s="11">
        <v>7.6150000000000002</v>
      </c>
      <c r="C72" s="4"/>
      <c r="D72" s="11">
        <v>0.24809999999999999</v>
      </c>
      <c r="E72" s="1"/>
      <c r="F72" s="29">
        <f t="shared" si="0"/>
        <v>0.24732534519788557</v>
      </c>
      <c r="G72" s="5">
        <f t="shared" si="1"/>
        <v>7.7465480211441617E-4</v>
      </c>
    </row>
    <row r="73" spans="2:7" x14ac:dyDescent="0.2">
      <c r="B73" s="11">
        <v>7.6559999999999997</v>
      </c>
      <c r="C73" s="4"/>
      <c r="D73" s="11">
        <v>0.2485</v>
      </c>
      <c r="E73" s="1"/>
      <c r="F73" s="29">
        <f t="shared" si="0"/>
        <v>0.24721352628706456</v>
      </c>
      <c r="G73" s="5">
        <f t="shared" si="1"/>
        <v>1.2864737129354431E-3</v>
      </c>
    </row>
    <row r="74" spans="2:7" x14ac:dyDescent="0.2">
      <c r="B74" s="11">
        <v>7.7229999999999999</v>
      </c>
      <c r="C74" s="4"/>
      <c r="D74" s="11">
        <v>0.24879999999999999</v>
      </c>
      <c r="E74" s="1"/>
      <c r="F74" s="29">
        <f t="shared" si="0"/>
        <v>0.24708296038256961</v>
      </c>
      <c r="G74" s="5">
        <f t="shared" si="1"/>
        <v>1.7170396174303881E-3</v>
      </c>
    </row>
    <row r="75" spans="2:7" x14ac:dyDescent="0.2">
      <c r="B75" s="11">
        <v>7.8259999999999996</v>
      </c>
      <c r="C75" s="4"/>
      <c r="D75" s="11">
        <v>0.24929999999999999</v>
      </c>
      <c r="E75" s="1"/>
      <c r="F75" s="29">
        <f t="shared" si="0"/>
        <v>0.24700846498397405</v>
      </c>
      <c r="G75" s="5">
        <f t="shared" si="1"/>
        <v>2.2915350160259418E-3</v>
      </c>
    </row>
    <row r="76" spans="2:7" x14ac:dyDescent="0.2">
      <c r="B76" s="11">
        <v>7.8949999999999996</v>
      </c>
      <c r="C76" s="4"/>
      <c r="D76" s="11">
        <v>0.2495</v>
      </c>
      <c r="E76" s="1"/>
      <c r="F76" s="29">
        <f t="shared" si="0"/>
        <v>0.24704411381751246</v>
      </c>
      <c r="G76" s="5">
        <f t="shared" si="1"/>
        <v>2.4558861824875433E-3</v>
      </c>
    </row>
    <row r="77" spans="2:7" x14ac:dyDescent="0.2">
      <c r="B77" s="11">
        <v>7.9969999999999999</v>
      </c>
      <c r="C77" s="4"/>
      <c r="D77" s="11">
        <v>0.24979999999999999</v>
      </c>
      <c r="E77" s="1"/>
      <c r="F77" s="29">
        <f t="shared" si="0"/>
        <v>0.24722254721801429</v>
      </c>
      <c r="G77" s="5">
        <f t="shared" si="1"/>
        <v>2.5774527819857063E-3</v>
      </c>
    </row>
    <row r="78" spans="2:7" x14ac:dyDescent="0.2">
      <c r="B78" s="11">
        <v>8.0649999999999995</v>
      </c>
      <c r="C78" s="4"/>
      <c r="D78" s="11">
        <v>0.24959999999999999</v>
      </c>
      <c r="E78" s="1"/>
      <c r="F78" s="29">
        <f t="shared" si="0"/>
        <v>0.24742483603948812</v>
      </c>
      <c r="G78" s="5">
        <f t="shared" si="1"/>
        <v>2.1751639605118722E-3</v>
      </c>
    </row>
    <row r="79" spans="2:7" x14ac:dyDescent="0.2">
      <c r="B79" s="11">
        <v>8.1340000000000003</v>
      </c>
      <c r="C79" s="4"/>
      <c r="D79" s="33">
        <v>0.25</v>
      </c>
      <c r="E79" s="1"/>
      <c r="F79" s="29">
        <f t="shared" si="0"/>
        <v>0.24769824406849456</v>
      </c>
      <c r="G79" s="5">
        <f t="shared" si="1"/>
        <v>2.3017559315054448E-3</v>
      </c>
    </row>
    <row r="80" spans="2:7" x14ac:dyDescent="0.2">
      <c r="B80" s="11">
        <v>8.2360000000000007</v>
      </c>
      <c r="C80" s="4"/>
      <c r="D80" s="33">
        <v>0.251</v>
      </c>
      <c r="E80" s="1"/>
      <c r="F80" s="29">
        <f>$J$50*(B80*B80)+$K$50*(B80)+$L$50</f>
        <v>0.24822814758403616</v>
      </c>
      <c r="G80" s="5">
        <f t="shared" si="1"/>
        <v>2.771852415963838E-3</v>
      </c>
    </row>
    <row r="81" spans="2:7" x14ac:dyDescent="0.2">
      <c r="B81" s="11">
        <v>8.3719999999999999</v>
      </c>
      <c r="C81" s="11"/>
      <c r="D81" s="11">
        <v>0.25180000000000002</v>
      </c>
      <c r="E81" s="4"/>
      <c r="F81" s="29">
        <f t="shared" si="0"/>
        <v>0.24916801862394788</v>
      </c>
      <c r="G81" s="5">
        <f t="shared" si="1"/>
        <v>2.6319813760521393E-3</v>
      </c>
    </row>
    <row r="82" spans="2:7" x14ac:dyDescent="0.2">
      <c r="B82" s="11">
        <v>8.44</v>
      </c>
      <c r="C82" s="11"/>
      <c r="D82" s="11">
        <v>0.25280000000000002</v>
      </c>
      <c r="E82" s="4"/>
      <c r="F82" s="29">
        <f t="shared" si="0"/>
        <v>0.24973795400927068</v>
      </c>
      <c r="G82" s="5">
        <f t="shared" si="1"/>
        <v>3.0620459907293451E-3</v>
      </c>
    </row>
    <row r="83" spans="2:7" x14ac:dyDescent="0.2">
      <c r="B83" s="11">
        <v>8.577</v>
      </c>
      <c r="C83" s="11"/>
      <c r="D83" s="33">
        <v>0.254</v>
      </c>
      <c r="E83" s="4"/>
      <c r="F83" s="29">
        <f t="shared" si="0"/>
        <v>0.25108866409922392</v>
      </c>
      <c r="G83" s="5">
        <f t="shared" si="1"/>
        <v>2.9113359007760797E-3</v>
      </c>
    </row>
    <row r="84" spans="2:7" x14ac:dyDescent="0.2">
      <c r="B84" s="11">
        <v>8.68</v>
      </c>
      <c r="C84" s="11"/>
      <c r="D84" s="33">
        <v>0.255</v>
      </c>
      <c r="E84" s="4"/>
      <c r="F84" s="29">
        <f t="shared" si="0"/>
        <v>0.25228236191824771</v>
      </c>
      <c r="G84" s="5">
        <f t="shared" si="1"/>
        <v>2.7176380817522938E-3</v>
      </c>
    </row>
    <row r="85" spans="2:7" x14ac:dyDescent="0.2">
      <c r="B85" s="11">
        <v>8.782</v>
      </c>
      <c r="C85" s="11"/>
      <c r="D85" s="11">
        <v>0.25609999999999999</v>
      </c>
      <c r="E85" s="4"/>
      <c r="F85" s="29">
        <f t="shared" si="0"/>
        <v>0.25361520552923567</v>
      </c>
      <c r="G85" s="5">
        <f t="shared" si="1"/>
        <v>2.4847944707643288E-3</v>
      </c>
    </row>
    <row r="86" spans="2:7" x14ac:dyDescent="0.2">
      <c r="B86" s="11">
        <v>8.8849999999999998</v>
      </c>
      <c r="C86" s="11"/>
      <c r="D86" s="11">
        <v>0.25719999999999998</v>
      </c>
      <c r="E86" s="4"/>
      <c r="F86" s="29">
        <f t="shared" si="0"/>
        <v>0.25511332912063878</v>
      </c>
      <c r="G86" s="5">
        <f t="shared" si="1"/>
        <v>2.0866708793612077E-3</v>
      </c>
    </row>
    <row r="87" spans="2:7" x14ac:dyDescent="0.2">
      <c r="B87" s="11">
        <v>8.9529999999999994</v>
      </c>
      <c r="C87" s="11"/>
      <c r="D87" s="33">
        <v>0.25800000000000001</v>
      </c>
      <c r="E87" s="4"/>
      <c r="F87" s="29">
        <f t="shared" si="0"/>
        <v>0.25618620500530698</v>
      </c>
      <c r="G87" s="5">
        <f t="shared" si="1"/>
        <v>1.8137949946930298E-3</v>
      </c>
    </row>
    <row r="88" spans="2:7" x14ac:dyDescent="0.2">
      <c r="B88" s="11">
        <v>9.0549999999999997</v>
      </c>
      <c r="C88" s="11"/>
      <c r="D88" s="11">
        <v>0.25950000000000001</v>
      </c>
      <c r="E88" s="4"/>
      <c r="F88" s="29">
        <f t="shared" si="0"/>
        <v>0.25792051866401811</v>
      </c>
      <c r="G88" s="5">
        <f t="shared" si="1"/>
        <v>1.5794813359819027E-3</v>
      </c>
    </row>
    <row r="89" spans="2:7" x14ac:dyDescent="0.2">
      <c r="B89" s="11">
        <v>9.1240000000000006</v>
      </c>
      <c r="C89" s="11"/>
      <c r="D89" s="11">
        <v>0.26050000000000001</v>
      </c>
      <c r="E89" s="4"/>
      <c r="F89" s="29">
        <f t="shared" si="0"/>
        <v>0.25917878695877106</v>
      </c>
      <c r="G89" s="5">
        <f t="shared" si="1"/>
        <v>1.3212130412289524E-3</v>
      </c>
    </row>
    <row r="90" spans="2:7" x14ac:dyDescent="0.2">
      <c r="B90" s="11">
        <v>9.25</v>
      </c>
      <c r="C90" s="11"/>
      <c r="D90" s="11">
        <v>0.26229999999999998</v>
      </c>
      <c r="E90" s="4"/>
      <c r="F90" s="29">
        <f t="shared" si="0"/>
        <v>0.26165361341832516</v>
      </c>
      <c r="G90" s="5">
        <f t="shared" si="1"/>
        <v>6.4638658167481822E-4</v>
      </c>
    </row>
    <row r="91" spans="2:7" x14ac:dyDescent="0.2">
      <c r="B91" s="11">
        <v>9.4649999999999999</v>
      </c>
      <c r="C91" s="11"/>
      <c r="D91" s="11">
        <v>0.26579999999999998</v>
      </c>
      <c r="E91" s="4"/>
      <c r="F91" s="29">
        <f t="shared" si="0"/>
        <v>0.26640504154086109</v>
      </c>
      <c r="G91" s="5">
        <f t="shared" si="1"/>
        <v>-6.0504154086110651E-4</v>
      </c>
    </row>
    <row r="92" spans="2:7" x14ac:dyDescent="0.2">
      <c r="B92" s="11">
        <v>9.625</v>
      </c>
      <c r="C92" s="11"/>
      <c r="D92" s="11">
        <v>0.26850000000000002</v>
      </c>
      <c r="E92" s="4"/>
      <c r="F92" s="29">
        <f t="shared" si="0"/>
        <v>0.27037351341988936</v>
      </c>
      <c r="G92" s="5">
        <f t="shared" si="1"/>
        <v>-1.8735134198893388E-3</v>
      </c>
    </row>
    <row r="93" spans="2:7" x14ac:dyDescent="0.2">
      <c r="B93" s="11">
        <v>9.7729999999999997</v>
      </c>
      <c r="C93" s="11"/>
      <c r="D93" s="11">
        <v>0.27110000000000001</v>
      </c>
      <c r="E93" s="4"/>
      <c r="F93" s="29">
        <f t="shared" si="0"/>
        <v>0.27437295384851013</v>
      </c>
      <c r="G93" s="5">
        <f t="shared" si="1"/>
        <v>-3.2729538485101184E-3</v>
      </c>
    </row>
    <row r="94" spans="2:7" x14ac:dyDescent="0.2">
      <c r="B94" s="11">
        <v>9.9440000000000008</v>
      </c>
      <c r="C94" s="11"/>
      <c r="D94" s="33">
        <v>0.27400000000000002</v>
      </c>
      <c r="E94" s="4"/>
      <c r="F94" s="29">
        <f t="shared" si="0"/>
        <v>0.27938715937777481</v>
      </c>
      <c r="G94" s="5">
        <f t="shared" si="1"/>
        <v>-5.3871593777747862E-3</v>
      </c>
    </row>
    <row r="95" spans="2:7" x14ac:dyDescent="0.2">
      <c r="B95" s="11">
        <v>10.012</v>
      </c>
      <c r="C95" s="11"/>
      <c r="D95" s="11">
        <v>0.27560000000000001</v>
      </c>
      <c r="E95" s="4"/>
      <c r="F95" s="29">
        <f t="shared" si="0"/>
        <v>0.28149826915875287</v>
      </c>
      <c r="G95" s="5">
        <f t="shared" si="1"/>
        <v>-5.8982691587528557E-3</v>
      </c>
    </row>
  </sheetData>
  <mergeCells count="7">
    <mergeCell ref="E2:E3"/>
    <mergeCell ref="D2:D3"/>
    <mergeCell ref="C2:C3"/>
    <mergeCell ref="B2:B3"/>
    <mergeCell ref="Q10:R10"/>
    <mergeCell ref="G2:G3"/>
    <mergeCell ref="F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1A69-900E-7244-A821-5EB8F59837BA}">
  <dimension ref="B2:Z44"/>
  <sheetViews>
    <sheetView tabSelected="1" zoomScale="86" zoomScaleNormal="110" workbookViewId="0">
      <selection activeCell="I10" sqref="I10"/>
    </sheetView>
  </sheetViews>
  <sheetFormatPr baseColWidth="10" defaultRowHeight="16" x14ac:dyDescent="0.2"/>
  <cols>
    <col min="6" max="6" width="13.5" customWidth="1"/>
    <col min="7" max="7" width="15.1640625" customWidth="1"/>
    <col min="8" max="8" width="11.6640625" customWidth="1"/>
    <col min="9" max="9" width="12.5" customWidth="1"/>
    <col min="25" max="25" width="21" bestFit="1" customWidth="1"/>
  </cols>
  <sheetData>
    <row r="2" spans="2:26" ht="19" customHeight="1" x14ac:dyDescent="0.2">
      <c r="B2" s="42" t="s">
        <v>1</v>
      </c>
      <c r="C2" s="42" t="s">
        <v>2</v>
      </c>
      <c r="D2" s="42" t="s">
        <v>0</v>
      </c>
      <c r="E2" s="42" t="s">
        <v>31</v>
      </c>
      <c r="F2" s="45" t="s">
        <v>12</v>
      </c>
      <c r="G2" s="45" t="s">
        <v>13</v>
      </c>
    </row>
    <row r="3" spans="2:26" ht="19" customHeight="1" x14ac:dyDescent="0.25">
      <c r="B3" s="42"/>
      <c r="C3" s="42"/>
      <c r="D3" s="42"/>
      <c r="E3" s="42"/>
      <c r="F3" s="45"/>
      <c r="G3" s="45"/>
      <c r="Y3" s="53" t="s">
        <v>21</v>
      </c>
      <c r="Z3" s="54"/>
    </row>
    <row r="4" spans="2:26" x14ac:dyDescent="0.2">
      <c r="B4" s="2">
        <v>-2.161</v>
      </c>
      <c r="C4" s="47">
        <v>1E-3</v>
      </c>
      <c r="D4" s="2">
        <v>2.7000000000000001E-3</v>
      </c>
      <c r="E4" s="50">
        <v>1E-4</v>
      </c>
      <c r="F4" s="26"/>
      <c r="G4" s="26"/>
      <c r="Y4" s="13" t="s">
        <v>18</v>
      </c>
      <c r="Z4" s="19">
        <v>12</v>
      </c>
    </row>
    <row r="5" spans="2:26" x14ac:dyDescent="0.2">
      <c r="B5" s="2">
        <v>-0.83699999999999997</v>
      </c>
      <c r="C5" s="48"/>
      <c r="D5" s="2">
        <v>2.7000000000000001E-3</v>
      </c>
      <c r="E5" s="51"/>
      <c r="F5" s="26"/>
      <c r="G5" s="26"/>
      <c r="Y5" s="13" t="s">
        <v>19</v>
      </c>
      <c r="Z5" s="19">
        <v>13.083</v>
      </c>
    </row>
    <row r="6" spans="2:26" x14ac:dyDescent="0.2">
      <c r="B6" s="3">
        <v>0.88700000000000001</v>
      </c>
      <c r="C6" s="48"/>
      <c r="D6" s="3">
        <v>2.7000000000000001E-3</v>
      </c>
      <c r="E6" s="51"/>
      <c r="F6" s="26"/>
      <c r="G6" s="26"/>
      <c r="Y6" s="13" t="s">
        <v>16</v>
      </c>
      <c r="Z6" s="19">
        <v>8.25</v>
      </c>
    </row>
    <row r="7" spans="2:26" x14ac:dyDescent="0.2">
      <c r="B7" s="4">
        <v>2.319</v>
      </c>
      <c r="C7" s="48"/>
      <c r="D7" s="4">
        <v>2.7000000000000001E-3</v>
      </c>
      <c r="E7" s="51"/>
      <c r="F7" s="26"/>
      <c r="G7" s="26"/>
    </row>
    <row r="8" spans="2:26" x14ac:dyDescent="0.2">
      <c r="B8" s="4">
        <v>3.5369999999999999</v>
      </c>
      <c r="C8" s="48"/>
      <c r="D8" s="4">
        <v>2.7000000000000001E-3</v>
      </c>
      <c r="E8" s="51"/>
      <c r="F8" s="26"/>
      <c r="G8" s="26"/>
    </row>
    <row r="9" spans="2:26" x14ac:dyDescent="0.2">
      <c r="B9" s="4">
        <v>4.3109999999999999</v>
      </c>
      <c r="C9" s="48"/>
      <c r="D9" s="5">
        <v>3.0000000000000001E-3</v>
      </c>
      <c r="E9" s="51"/>
      <c r="F9" s="26"/>
      <c r="G9" s="26"/>
    </row>
    <row r="10" spans="2:26" x14ac:dyDescent="0.2">
      <c r="B10" s="4">
        <v>5.3440000000000003</v>
      </c>
      <c r="C10" s="48"/>
      <c r="D10" s="4">
        <v>2.7000000000000001E-3</v>
      </c>
      <c r="E10" s="51"/>
      <c r="F10" s="26"/>
      <c r="G10" s="26"/>
    </row>
    <row r="11" spans="2:26" x14ac:dyDescent="0.2">
      <c r="B11" s="4">
        <v>5.9550000000000001</v>
      </c>
      <c r="C11" s="48"/>
      <c r="D11" s="4">
        <v>2.5999999999999999E-3</v>
      </c>
      <c r="E11" s="51"/>
      <c r="F11" s="26"/>
      <c r="G11" s="26"/>
    </row>
    <row r="12" spans="2:26" x14ac:dyDescent="0.2">
      <c r="B12" s="4">
        <v>7.1890000000000001</v>
      </c>
      <c r="C12" s="48"/>
      <c r="D12" s="4">
        <v>2.7000000000000001E-3</v>
      </c>
      <c r="E12" s="51"/>
      <c r="F12" s="26"/>
      <c r="G12" s="26"/>
    </row>
    <row r="13" spans="2:26" x14ac:dyDescent="0.2">
      <c r="B13" s="4">
        <v>8.9719999999999995</v>
      </c>
      <c r="C13" s="48"/>
      <c r="D13" s="4">
        <v>2.7000000000000001E-3</v>
      </c>
      <c r="E13" s="51"/>
      <c r="F13" s="26"/>
      <c r="G13" s="26"/>
    </row>
    <row r="14" spans="2:26" x14ac:dyDescent="0.2">
      <c r="B14" s="4">
        <v>10.273999999999999</v>
      </c>
      <c r="C14" s="48"/>
      <c r="D14" s="4">
        <v>2.7000000000000001E-3</v>
      </c>
      <c r="E14" s="51"/>
      <c r="F14" s="26"/>
      <c r="G14" s="26"/>
    </row>
    <row r="15" spans="2:26" x14ac:dyDescent="0.2">
      <c r="B15" s="4">
        <v>12.194000000000001</v>
      </c>
      <c r="C15" s="48"/>
      <c r="D15" s="4">
        <v>2.8E-3</v>
      </c>
      <c r="E15" s="51"/>
      <c r="F15" s="26"/>
      <c r="G15" s="26"/>
    </row>
    <row r="16" spans="2:26" x14ac:dyDescent="0.2">
      <c r="B16" s="4">
        <v>13.257</v>
      </c>
      <c r="C16" s="48"/>
      <c r="D16" s="4">
        <v>6.1999999999999998E-3</v>
      </c>
      <c r="E16" s="51"/>
      <c r="F16" s="26"/>
      <c r="G16" s="26"/>
    </row>
    <row r="17" spans="2:9" x14ac:dyDescent="0.2">
      <c r="B17" s="6">
        <v>14</v>
      </c>
      <c r="C17" s="48"/>
      <c r="D17" s="4">
        <v>1.9099999999999999E-2</v>
      </c>
      <c r="E17" s="51"/>
      <c r="F17" s="26"/>
      <c r="G17" s="26"/>
    </row>
    <row r="18" spans="2:9" x14ac:dyDescent="0.2">
      <c r="B18" s="16">
        <v>14.868</v>
      </c>
      <c r="C18" s="48"/>
      <c r="D18" s="16">
        <v>6.1800000000000001E-2</v>
      </c>
      <c r="E18" s="51"/>
      <c r="F18" s="26"/>
      <c r="G18" s="26"/>
    </row>
    <row r="19" spans="2:9" x14ac:dyDescent="0.2">
      <c r="B19" s="17">
        <v>15.27</v>
      </c>
      <c r="C19" s="48"/>
      <c r="D19" s="16">
        <v>8.4599999999999995E-2</v>
      </c>
      <c r="E19" s="51"/>
      <c r="F19" s="26"/>
      <c r="G19" s="26"/>
    </row>
    <row r="20" spans="2:9" x14ac:dyDescent="0.2">
      <c r="B20" s="16">
        <v>15.571</v>
      </c>
      <c r="C20" s="48"/>
      <c r="D20" s="16">
        <v>9.8799999999999999E-2</v>
      </c>
      <c r="E20" s="51"/>
      <c r="F20" s="26"/>
      <c r="G20" s="26"/>
    </row>
    <row r="21" spans="2:9" x14ac:dyDescent="0.2">
      <c r="B21" s="27">
        <v>15.938000000000001</v>
      </c>
      <c r="C21" s="48"/>
      <c r="D21" s="27">
        <v>0.1153</v>
      </c>
      <c r="E21" s="51"/>
      <c r="F21" s="5">
        <f>$L$34*B21+$M$34</f>
        <v>0.11655536802731969</v>
      </c>
      <c r="G21" s="5">
        <f>D21-F21</f>
        <v>-1.2553680273196949E-3</v>
      </c>
    </row>
    <row r="22" spans="2:9" x14ac:dyDescent="0.2">
      <c r="B22" s="27">
        <v>16.245000000000001</v>
      </c>
      <c r="C22" s="48"/>
      <c r="D22" s="27">
        <v>0.12839999999999999</v>
      </c>
      <c r="E22" s="51"/>
      <c r="F22" s="5">
        <f t="shared" ref="F22:F35" si="0">$L$34*B22+$M$34</f>
        <v>0.12919064813128844</v>
      </c>
      <c r="G22" s="5">
        <f t="shared" ref="G22:G35" si="1">D22-F22</f>
        <v>-7.9064813128845723E-4</v>
      </c>
    </row>
    <row r="23" spans="2:9" x14ac:dyDescent="0.2">
      <c r="B23" s="27">
        <v>16.367999999999999</v>
      </c>
      <c r="C23" s="48"/>
      <c r="D23" s="29">
        <v>0.13400000000000001</v>
      </c>
      <c r="E23" s="51"/>
      <c r="F23" s="5">
        <f t="shared" si="0"/>
        <v>0.13425299162571225</v>
      </c>
      <c r="G23" s="5">
        <f t="shared" si="1"/>
        <v>-2.5299162571223999E-4</v>
      </c>
    </row>
    <row r="24" spans="2:9" x14ac:dyDescent="0.2">
      <c r="B24" s="27">
        <v>16.553999999999998</v>
      </c>
      <c r="C24" s="48"/>
      <c r="D24" s="29">
        <v>0.14199999999999999</v>
      </c>
      <c r="E24" s="51"/>
      <c r="F24" s="5">
        <f t="shared" si="0"/>
        <v>0.14190824276362168</v>
      </c>
      <c r="G24" s="41">
        <f t="shared" si="1"/>
        <v>9.1757236378303686E-5</v>
      </c>
      <c r="H24" s="40"/>
      <c r="I24" s="40"/>
    </row>
    <row r="25" spans="2:9" x14ac:dyDescent="0.2">
      <c r="B25" s="27">
        <v>16.803000000000001</v>
      </c>
      <c r="C25" s="48"/>
      <c r="D25" s="27">
        <v>0.15260000000000001</v>
      </c>
      <c r="E25" s="51"/>
      <c r="F25" s="5">
        <f t="shared" si="0"/>
        <v>0.15215640154501664</v>
      </c>
      <c r="G25" s="41">
        <f t="shared" si="1"/>
        <v>4.435984549833738E-4</v>
      </c>
      <c r="H25" s="40"/>
      <c r="I25" s="40"/>
    </row>
    <row r="26" spans="2:9" x14ac:dyDescent="0.2">
      <c r="B26" s="27">
        <v>16.988</v>
      </c>
      <c r="C26" s="48"/>
      <c r="D26" s="27">
        <v>0.16039999999999999</v>
      </c>
      <c r="E26" s="51"/>
      <c r="F26" s="5">
        <f t="shared" si="0"/>
        <v>0.15977049541874366</v>
      </c>
      <c r="G26" s="41">
        <f t="shared" si="1"/>
        <v>6.295045812563238E-4</v>
      </c>
      <c r="H26" s="40"/>
      <c r="I26" s="40"/>
    </row>
    <row r="27" spans="2:9" x14ac:dyDescent="0.2">
      <c r="B27" s="27">
        <v>17.178000000000001</v>
      </c>
      <c r="C27" s="48"/>
      <c r="D27" s="27">
        <v>0.16839999999999999</v>
      </c>
      <c r="E27" s="51"/>
      <c r="F27" s="5">
        <f t="shared" si="0"/>
        <v>0.1675903756133823</v>
      </c>
      <c r="G27" s="41">
        <f t="shared" si="1"/>
        <v>8.0962438661769109E-4</v>
      </c>
      <c r="H27" s="40"/>
      <c r="I27" s="40"/>
    </row>
    <row r="28" spans="2:9" x14ac:dyDescent="0.2">
      <c r="B28" s="27">
        <v>17.366</v>
      </c>
      <c r="C28" s="48"/>
      <c r="D28" s="27">
        <v>0.17599999999999999</v>
      </c>
      <c r="E28" s="51"/>
      <c r="F28" s="5">
        <f t="shared" si="0"/>
        <v>0.17532794127965634</v>
      </c>
      <c r="G28" s="41">
        <f t="shared" si="1"/>
        <v>6.72058720343649E-4</v>
      </c>
      <c r="H28" s="40"/>
      <c r="I28" s="40"/>
    </row>
    <row r="29" spans="2:9" ht="19" x14ac:dyDescent="0.2">
      <c r="B29" s="27">
        <v>17.556000000000001</v>
      </c>
      <c r="C29" s="48"/>
      <c r="D29" s="27">
        <v>0.1837</v>
      </c>
      <c r="E29" s="51"/>
      <c r="F29" s="5">
        <f t="shared" si="0"/>
        <v>0.18314782147429498</v>
      </c>
      <c r="G29" s="29">
        <f t="shared" si="1"/>
        <v>5.5217852570502157E-4</v>
      </c>
      <c r="H29" s="30" t="s">
        <v>32</v>
      </c>
      <c r="I29" s="30" t="s">
        <v>33</v>
      </c>
    </row>
    <row r="30" spans="2:9" x14ac:dyDescent="0.2">
      <c r="B30" s="28">
        <v>17.809999999999999</v>
      </c>
      <c r="C30" s="48"/>
      <c r="D30" s="29">
        <v>0.19400000000000001</v>
      </c>
      <c r="E30" s="51"/>
      <c r="F30" s="5">
        <f t="shared" si="0"/>
        <v>0.19360176657660122</v>
      </c>
      <c r="G30" s="29">
        <f t="shared" si="1"/>
        <v>3.9823342339878609E-4</v>
      </c>
      <c r="H30" s="5">
        <f t="shared" ref="H30:H35" si="2">$L$42*B30+$M$42</f>
        <v>0.19411058214663401</v>
      </c>
      <c r="I30" s="5">
        <f t="shared" ref="I30:I35" si="3">D30-H30</f>
        <v>-1.1058214663400845E-4</v>
      </c>
    </row>
    <row r="31" spans="2:9" x14ac:dyDescent="0.2">
      <c r="B31" s="27">
        <v>18.128</v>
      </c>
      <c r="C31" s="48"/>
      <c r="D31" s="29">
        <v>0.20699999999999999</v>
      </c>
      <c r="E31" s="51"/>
      <c r="F31" s="5">
        <f t="shared" si="0"/>
        <v>0.20668977658657539</v>
      </c>
      <c r="G31" s="29">
        <f t="shared" si="1"/>
        <v>3.1022341342459847E-4</v>
      </c>
      <c r="H31" s="5">
        <f t="shared" si="2"/>
        <v>0.20690228635790753</v>
      </c>
      <c r="I31" s="5">
        <f t="shared" si="3"/>
        <v>9.7713642092461805E-5</v>
      </c>
    </row>
    <row r="32" spans="2:9" x14ac:dyDescent="0.2">
      <c r="B32" s="27">
        <v>18.324000000000002</v>
      </c>
      <c r="C32" s="48"/>
      <c r="D32" s="27">
        <v>0.21479999999999999</v>
      </c>
      <c r="E32" s="51"/>
      <c r="F32" s="5">
        <f t="shared" si="0"/>
        <v>0.21475660036630795</v>
      </c>
      <c r="G32" s="29">
        <f t="shared" si="1"/>
        <v>4.3399633692042805E-5</v>
      </c>
      <c r="H32" s="5">
        <f t="shared" si="2"/>
        <v>0.21478648140636547</v>
      </c>
      <c r="I32" s="5">
        <f t="shared" si="3"/>
        <v>1.351859363452057E-5</v>
      </c>
    </row>
    <row r="33" spans="2:14" x14ac:dyDescent="0.2">
      <c r="B33" s="27">
        <v>18.643000000000001</v>
      </c>
      <c r="C33" s="48"/>
      <c r="D33" s="27">
        <v>0.22770000000000001</v>
      </c>
      <c r="E33" s="51"/>
      <c r="F33" s="5">
        <f t="shared" si="0"/>
        <v>0.22788576764046442</v>
      </c>
      <c r="G33" s="29">
        <f t="shared" si="1"/>
        <v>-1.8576764046440708E-4</v>
      </c>
      <c r="H33" s="5">
        <f t="shared" si="2"/>
        <v>0.22761841110258008</v>
      </c>
      <c r="I33" s="5">
        <f t="shared" si="3"/>
        <v>8.1588897419937467E-5</v>
      </c>
      <c r="K33" s="43" t="s">
        <v>5</v>
      </c>
      <c r="L33" s="46"/>
      <c r="M33" s="46"/>
      <c r="N33" s="44"/>
    </row>
    <row r="34" spans="2:14" x14ac:dyDescent="0.2">
      <c r="B34" s="27">
        <v>19.099</v>
      </c>
      <c r="C34" s="48"/>
      <c r="D34" s="27">
        <v>0.24590000000000001</v>
      </c>
      <c r="E34" s="51"/>
      <c r="F34" s="5">
        <f t="shared" si="0"/>
        <v>0.24665348010759702</v>
      </c>
      <c r="G34" s="29">
        <f t="shared" si="1"/>
        <v>-7.5348010759701545E-4</v>
      </c>
      <c r="H34" s="5">
        <f t="shared" si="2"/>
        <v>0.24596123223572708</v>
      </c>
      <c r="I34" s="5">
        <f t="shared" si="3"/>
        <v>-6.1232235727071149E-5</v>
      </c>
      <c r="K34" s="13" t="s">
        <v>6</v>
      </c>
      <c r="L34" s="14">
        <f t="array" ref="L34:M36">LINEST(D21:D35,B21:B35,1,1)</f>
        <v>4.115726418230857E-2</v>
      </c>
      <c r="M34" s="15">
        <v>-0.53940910851031432</v>
      </c>
      <c r="N34" s="13" t="s">
        <v>7</v>
      </c>
    </row>
    <row r="35" spans="2:14" ht="18" x14ac:dyDescent="0.25">
      <c r="B35" s="27">
        <v>19.097999999999999</v>
      </c>
      <c r="C35" s="49"/>
      <c r="D35" s="27">
        <v>0.24590000000000001</v>
      </c>
      <c r="E35" s="52"/>
      <c r="F35" s="5">
        <f t="shared" si="0"/>
        <v>0.24661232284341472</v>
      </c>
      <c r="G35" s="29">
        <f t="shared" si="1"/>
        <v>-7.1232284341471441E-4</v>
      </c>
      <c r="H35" s="5">
        <f t="shared" si="2"/>
        <v>0.24592100675078588</v>
      </c>
      <c r="I35" s="5">
        <f t="shared" si="3"/>
        <v>-2.1006750785868E-5</v>
      </c>
      <c r="K35" s="13" t="s">
        <v>8</v>
      </c>
      <c r="L35" s="14">
        <v>1.7222500500924825E-4</v>
      </c>
      <c r="M35" s="15">
        <v>3.0141279319438621E-3</v>
      </c>
      <c r="N35" s="13" t="s">
        <v>10</v>
      </c>
    </row>
    <row r="36" spans="2:14" ht="20" x14ac:dyDescent="0.25">
      <c r="K36" s="13" t="s">
        <v>9</v>
      </c>
      <c r="L36" s="14">
        <v>0.99977241485188939</v>
      </c>
      <c r="M36" s="14">
        <v>6.5895993125290333E-4</v>
      </c>
      <c r="N36" s="13" t="s">
        <v>11</v>
      </c>
    </row>
    <row r="41" spans="2:14" x14ac:dyDescent="0.2">
      <c r="K41" s="43" t="s">
        <v>34</v>
      </c>
      <c r="L41" s="46"/>
      <c r="M41" s="46"/>
      <c r="N41" s="44"/>
    </row>
    <row r="42" spans="2:14" x14ac:dyDescent="0.2">
      <c r="K42" s="13" t="s">
        <v>6</v>
      </c>
      <c r="L42" s="36">
        <f t="array" ref="L42:M44">LINEST(D30:D35,B30:B35,1,1)</f>
        <v>4.0225484941111708E-2</v>
      </c>
      <c r="M42" s="37">
        <v>-0.52230530465456548</v>
      </c>
      <c r="N42" s="13" t="s">
        <v>7</v>
      </c>
    </row>
    <row r="43" spans="2:14" ht="18" x14ac:dyDescent="0.25">
      <c r="K43" s="13" t="s">
        <v>8</v>
      </c>
      <c r="L43" s="36">
        <v>7.7076043959495947E-5</v>
      </c>
      <c r="M43" s="37">
        <v>1.4276959083535949E-3</v>
      </c>
      <c r="N43" s="13" t="s">
        <v>10</v>
      </c>
    </row>
    <row r="44" spans="2:14" ht="20" x14ac:dyDescent="0.25">
      <c r="K44" s="13" t="s">
        <v>9</v>
      </c>
      <c r="L44" s="35">
        <v>0.9999853144617763</v>
      </c>
      <c r="M44" s="36">
        <v>9.0562875716135001E-5</v>
      </c>
      <c r="N44" s="13" t="s">
        <v>11</v>
      </c>
    </row>
  </sheetData>
  <mergeCells count="11">
    <mergeCell ref="Y3:Z3"/>
    <mergeCell ref="E2:E3"/>
    <mergeCell ref="D2:D3"/>
    <mergeCell ref="C2:C3"/>
    <mergeCell ref="B2:B3"/>
    <mergeCell ref="K41:N41"/>
    <mergeCell ref="K33:N33"/>
    <mergeCell ref="G2:G3"/>
    <mergeCell ref="F2:F3"/>
    <mergeCell ref="C4:C35"/>
    <mergeCell ref="E4:E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de Excitação</vt:lpstr>
      <vt:lpstr>E de Ionização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2022-05-09T14:34:11Z</dcterms:created>
  <dcterms:modified xsi:type="dcterms:W3CDTF">2022-05-23T15:16:00Z</dcterms:modified>
</cp:coreProperties>
</file>