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 - Universidade do Porto\Ambiente de Trabalho\Faculdade\1º Ano\2º Semestre\Laboratório de Física I\"/>
    </mc:Choice>
  </mc:AlternateContent>
  <xr:revisionPtr revIDLastSave="0" documentId="13_ncr:1_{BB80D8F2-7EF0-42EA-B58B-EB651C455B02}" xr6:coauthVersionLast="47" xr6:coauthVersionMax="47" xr10:uidLastSave="{00000000-0000-0000-0000-000000000000}"/>
  <bookViews>
    <workbookView xWindow="-108" yWindow="-108" windowWidth="23256" windowHeight="12456" xr2:uid="{CF471F3A-E1A0-4176-A48E-87D105974DFD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" i="1" l="1"/>
  <c r="C21" i="1"/>
  <c r="C22" i="1" s="1"/>
  <c r="D21" i="1"/>
  <c r="D22" i="1" s="1"/>
  <c r="D20" i="1"/>
  <c r="C45" i="1"/>
  <c r="C46" i="1" s="1"/>
  <c r="C44" i="1"/>
  <c r="D44" i="1"/>
  <c r="C69" i="1"/>
  <c r="C70" i="1" s="1"/>
  <c r="C68" i="1"/>
  <c r="D68" i="1"/>
  <c r="D69" i="1"/>
  <c r="D70" i="1" s="1"/>
  <c r="D96" i="1"/>
  <c r="D97" i="1"/>
  <c r="D98" i="1" s="1"/>
  <c r="C97" i="1"/>
  <c r="C98" i="1" s="1"/>
  <c r="C96" i="1"/>
  <c r="D121" i="1"/>
  <c r="D122" i="1" s="1"/>
  <c r="C121" i="1"/>
  <c r="C122" i="1" s="1"/>
  <c r="C120" i="1"/>
  <c r="D120" i="1"/>
  <c r="C144" i="1"/>
  <c r="D144" i="1"/>
  <c r="D145" i="1"/>
  <c r="D146" i="1" s="1"/>
  <c r="C145" i="1"/>
  <c r="C146" i="1" s="1"/>
  <c r="E138" i="1"/>
  <c r="E139" i="1"/>
  <c r="E140" i="1"/>
  <c r="E141" i="1"/>
  <c r="E142" i="1"/>
  <c r="G114" i="1"/>
  <c r="G115" i="1"/>
  <c r="G116" i="1"/>
  <c r="G117" i="1"/>
  <c r="G118" i="1"/>
  <c r="G90" i="1"/>
  <c r="G91" i="1"/>
  <c r="G92" i="1"/>
  <c r="G93" i="1"/>
  <c r="G94" i="1"/>
  <c r="G62" i="1"/>
  <c r="G63" i="1"/>
  <c r="G64" i="1"/>
  <c r="G65" i="1"/>
  <c r="G66" i="1"/>
  <c r="D45" i="1"/>
  <c r="D46" i="1" s="1"/>
  <c r="E38" i="1"/>
  <c r="E39" i="1"/>
  <c r="E40" i="1"/>
  <c r="E41" i="1"/>
  <c r="E42" i="1"/>
  <c r="E18" i="1"/>
  <c r="E14" i="1"/>
  <c r="E15" i="1"/>
  <c r="E16" i="1"/>
  <c r="E17" i="1"/>
  <c r="E137" i="1"/>
  <c r="E136" i="1"/>
  <c r="E135" i="1"/>
  <c r="E134" i="1"/>
  <c r="E133" i="1"/>
  <c r="E132" i="1"/>
  <c r="E131" i="1"/>
  <c r="E130" i="1"/>
  <c r="E129" i="1"/>
  <c r="E128" i="1"/>
  <c r="E145" i="1" s="1"/>
  <c r="E146" i="1" s="1"/>
  <c r="G113" i="1"/>
  <c r="G112" i="1"/>
  <c r="G111" i="1"/>
  <c r="G110" i="1"/>
  <c r="G109" i="1"/>
  <c r="G108" i="1"/>
  <c r="G107" i="1"/>
  <c r="G106" i="1"/>
  <c r="G105" i="1"/>
  <c r="G104" i="1"/>
  <c r="G89" i="1"/>
  <c r="G88" i="1"/>
  <c r="G87" i="1"/>
  <c r="G86" i="1"/>
  <c r="G85" i="1"/>
  <c r="G84" i="1"/>
  <c r="G83" i="1"/>
  <c r="G82" i="1"/>
  <c r="G81" i="1"/>
  <c r="G80" i="1"/>
  <c r="E97" i="1" s="1"/>
  <c r="G61" i="1"/>
  <c r="G60" i="1"/>
  <c r="G59" i="1"/>
  <c r="G58" i="1"/>
  <c r="G57" i="1"/>
  <c r="G56" i="1"/>
  <c r="G55" i="1"/>
  <c r="G54" i="1"/>
  <c r="G53" i="1"/>
  <c r="G52" i="1"/>
  <c r="E37" i="1"/>
  <c r="E36" i="1"/>
  <c r="E35" i="1"/>
  <c r="E34" i="1"/>
  <c r="E33" i="1"/>
  <c r="E32" i="1"/>
  <c r="E31" i="1"/>
  <c r="E30" i="1"/>
  <c r="E29" i="1"/>
  <c r="E28" i="1"/>
  <c r="E44" i="1" s="1"/>
  <c r="E4" i="1"/>
  <c r="E20" i="1" s="1"/>
  <c r="E5" i="1"/>
  <c r="E6" i="1"/>
  <c r="E7" i="1"/>
  <c r="E8" i="1"/>
  <c r="E9" i="1"/>
  <c r="E10" i="1"/>
  <c r="E11" i="1"/>
  <c r="E12" i="1"/>
  <c r="E13" i="1"/>
  <c r="E121" i="1" l="1"/>
  <c r="E122" i="1" s="1"/>
  <c r="E68" i="1"/>
  <c r="E144" i="1"/>
  <c r="E21" i="1"/>
  <c r="E120" i="1"/>
  <c r="E96" i="1"/>
  <c r="E45" i="1"/>
  <c r="E46" i="1" s="1"/>
  <c r="E69" i="1"/>
  <c r="E70" i="1" s="1"/>
  <c r="E98" i="1"/>
  <c r="R133" i="1"/>
  <c r="T57" i="1"/>
  <c r="T109" i="1"/>
  <c r="T85" i="1"/>
  <c r="R33" i="1"/>
  <c r="R9" i="1"/>
  <c r="E22" i="1"/>
</calcChain>
</file>

<file path=xl/sharedStrings.xml><?xml version="1.0" encoding="utf-8"?>
<sst xmlns="http://schemas.openxmlformats.org/spreadsheetml/2006/main" count="88" uniqueCount="32">
  <si>
    <t>Voltagem</t>
  </si>
  <si>
    <t>Numero de Medição</t>
  </si>
  <si>
    <t>Corrente Elétrica</t>
  </si>
  <si>
    <t>Incerteza do Multimetro (V) :</t>
  </si>
  <si>
    <t>Incerteza do Multimetro (I) :</t>
  </si>
  <si>
    <r>
      <t>Incerteza da Resistência 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 :</t>
    </r>
  </si>
  <si>
    <t>Resistência</t>
  </si>
  <si>
    <t>Média</t>
  </si>
  <si>
    <t>Desvio Padrão</t>
  </si>
  <si>
    <t>Incerteza na Média</t>
  </si>
  <si>
    <t>Ciruito A Resistência 2</t>
  </si>
  <si>
    <t>Ciruito A Resistência 1</t>
  </si>
  <si>
    <t>Circuito B</t>
  </si>
  <si>
    <t>Ciruito B Resistência 1</t>
  </si>
  <si>
    <t>Ciruito A Resistência 3</t>
  </si>
  <si>
    <t>Ciruito B Resistência 2</t>
  </si>
  <si>
    <t>Ciruito B Resistência 3</t>
  </si>
  <si>
    <t>Coluna1</t>
  </si>
  <si>
    <t>Coluna2</t>
  </si>
  <si>
    <t>1,7135-1,7145</t>
  </si>
  <si>
    <t>3,0650-3,0750</t>
  </si>
  <si>
    <t>4,580-4,895</t>
  </si>
  <si>
    <t>6,5450-6,5340</t>
  </si>
  <si>
    <t>7,8650-7,8520</t>
  </si>
  <si>
    <t>9,6450-9,6340</t>
  </si>
  <si>
    <t>10,9340-10,9300</t>
  </si>
  <si>
    <t>12,720-12,725</t>
  </si>
  <si>
    <t>*</t>
  </si>
  <si>
    <t>18,510-18,515</t>
  </si>
  <si>
    <t>19,450-19,458</t>
  </si>
  <si>
    <t>Comentar curva</t>
  </si>
  <si>
    <t>1,49-1,46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</si>
</sst>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72">
    <dxf>
      <numFmt numFmtId="166" formatCode="0.0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6" formatCode="0.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0.0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6" formatCode="0.0000"/>
      <alignment horizontal="center" vertical="bottom" textRotation="0" wrapText="0" indent="0" justifyLastLine="0" shrinkToFit="0" readingOrder="0"/>
    </dxf>
    <dxf>
      <numFmt numFmtId="166" formatCode="0.0000"/>
      <alignment horizontal="center" vertical="bottom" textRotation="0" wrapText="0" indent="0" justifyLastLine="0" shrinkToFit="0" readingOrder="0"/>
    </dxf>
    <dxf>
      <numFmt numFmtId="166" formatCode="0.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0.0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6" formatCode="0.0000"/>
      <alignment horizontal="center" vertical="bottom" textRotation="0" wrapText="0" indent="0" justifyLastLine="0" shrinkToFit="0" readingOrder="0"/>
    </dxf>
    <dxf>
      <numFmt numFmtId="166" formatCode="0.0000"/>
      <alignment horizontal="center" vertical="bottom" textRotation="0" wrapText="0" indent="0" justifyLastLine="0" shrinkToFit="0" readingOrder="0"/>
    </dxf>
    <dxf>
      <numFmt numFmtId="166" formatCode="0.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0.0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6" formatCode="0.0000"/>
      <alignment horizontal="center" vertical="bottom" textRotation="0" wrapText="0" indent="0" justifyLastLine="0" shrinkToFit="0" readingOrder="0"/>
    </dxf>
    <dxf>
      <numFmt numFmtId="166" formatCode="0.0000"/>
      <alignment horizontal="center" vertical="bottom" textRotation="0" wrapText="0" indent="0" justifyLastLine="0" shrinkToFit="0" readingOrder="0"/>
    </dxf>
    <dxf>
      <numFmt numFmtId="166" formatCode="0.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Folha1!$D$4:$D$18</c:f>
              <c:numCache>
                <c:formatCode>0.00</c:formatCode>
                <c:ptCount val="15"/>
              </c:numCache>
            </c:numRef>
          </c:xVal>
          <c:yVal>
            <c:numRef>
              <c:f>Folha1!$C$4:$C$18</c:f>
              <c:numCache>
                <c:formatCode>0.00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6D-446E-8871-50DC848B9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Folha1!$D$28:$D$42</c:f>
              <c:numCache>
                <c:formatCode>0.00</c:formatCode>
                <c:ptCount val="15"/>
              </c:numCache>
            </c:numRef>
          </c:xVal>
          <c:yVal>
            <c:numRef>
              <c:f>Folha1!$C$28:$C$42</c:f>
              <c:numCache>
                <c:formatCode>0.00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6D-4FEE-9315-DF488B441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Folha1!$E$52:$E$66</c:f>
              <c:numCache>
                <c:formatCode>0.0000</c:formatCode>
                <c:ptCount val="15"/>
                <c:pt idx="0">
                  <c:v>6.9999999999999999E-4</c:v>
                </c:pt>
                <c:pt idx="1">
                  <c:v>8.9999999999999998E-4</c:v>
                </c:pt>
                <c:pt idx="2">
                  <c:v>1E-3</c:v>
                </c:pt>
                <c:pt idx="3">
                  <c:v>1.1000000000000001E-3</c:v>
                </c:pt>
                <c:pt idx="4">
                  <c:v>1.2999999999999999E-3</c:v>
                </c:pt>
                <c:pt idx="5">
                  <c:v>1.4E-3</c:v>
                </c:pt>
                <c:pt idx="6">
                  <c:v>1.6000000000000001E-3</c:v>
                </c:pt>
                <c:pt idx="7">
                  <c:v>1.6999999999999999E-3</c:v>
                </c:pt>
                <c:pt idx="8">
                  <c:v>1.8E-3</c:v>
                </c:pt>
                <c:pt idx="9">
                  <c:v>2E-3</c:v>
                </c:pt>
                <c:pt idx="10">
                  <c:v>2.2000000000000001E-3</c:v>
                </c:pt>
                <c:pt idx="11">
                  <c:v>2.3999999999999998E-3</c:v>
                </c:pt>
                <c:pt idx="12">
                  <c:v>2.5000000000000001E-3</c:v>
                </c:pt>
                <c:pt idx="13">
                  <c:v>2.5000000000000001E-3</c:v>
                </c:pt>
                <c:pt idx="14">
                  <c:v>2.5999999999999999E-3</c:v>
                </c:pt>
              </c:numCache>
            </c:numRef>
          </c:xVal>
          <c:yVal>
            <c:numRef>
              <c:f>Folha1!$C$52:$C$66</c:f>
              <c:numCache>
                <c:formatCode>0.0000</c:formatCode>
                <c:ptCount val="15"/>
                <c:pt idx="0">
                  <c:v>1.68</c:v>
                </c:pt>
                <c:pt idx="1">
                  <c:v>2.52</c:v>
                </c:pt>
                <c:pt idx="2">
                  <c:v>2.91</c:v>
                </c:pt>
                <c:pt idx="3">
                  <c:v>3.6</c:v>
                </c:pt>
                <c:pt idx="4">
                  <c:v>4.45</c:v>
                </c:pt>
                <c:pt idx="5">
                  <c:v>4.95</c:v>
                </c:pt>
                <c:pt idx="6">
                  <c:v>5.47</c:v>
                </c:pt>
                <c:pt idx="7">
                  <c:v>5.98</c:v>
                </c:pt>
                <c:pt idx="8">
                  <c:v>6.46</c:v>
                </c:pt>
                <c:pt idx="9">
                  <c:v>7.16</c:v>
                </c:pt>
                <c:pt idx="10">
                  <c:v>7.99</c:v>
                </c:pt>
                <c:pt idx="11">
                  <c:v>8.6999999999999993</c:v>
                </c:pt>
                <c:pt idx="12">
                  <c:v>9.15</c:v>
                </c:pt>
                <c:pt idx="13">
                  <c:v>9.3800000000000008</c:v>
                </c:pt>
                <c:pt idx="14">
                  <c:v>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B6-4D5A-BFE0-2A290B658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strRef>
              <c:f>Folha1!$E$80:$E$94</c:f>
              <c:strCache>
                <c:ptCount val="15"/>
                <c:pt idx="0">
                  <c:v>1,7135-1,7145</c:v>
                </c:pt>
                <c:pt idx="1">
                  <c:v>3,0650-3,0750</c:v>
                </c:pt>
                <c:pt idx="2">
                  <c:v>4,580-4,895</c:v>
                </c:pt>
                <c:pt idx="3">
                  <c:v>6,5450-6,5340</c:v>
                </c:pt>
                <c:pt idx="4">
                  <c:v>7,8650-7,8520</c:v>
                </c:pt>
                <c:pt idx="5">
                  <c:v>9,6450-9,6340</c:v>
                </c:pt>
                <c:pt idx="6">
                  <c:v>10,9340-10,9300</c:v>
                </c:pt>
                <c:pt idx="7">
                  <c:v>12,720-12,725</c:v>
                </c:pt>
                <c:pt idx="8">
                  <c:v>14,6500</c:v>
                </c:pt>
                <c:pt idx="9">
                  <c:v>15,3120</c:v>
                </c:pt>
                <c:pt idx="10">
                  <c:v>17,0710</c:v>
                </c:pt>
                <c:pt idx="11">
                  <c:v>18,510-18,515</c:v>
                </c:pt>
                <c:pt idx="12">
                  <c:v>19,450-19,458</c:v>
                </c:pt>
                <c:pt idx="13">
                  <c:v>20,3820</c:v>
                </c:pt>
                <c:pt idx="14">
                  <c:v>21,5000</c:v>
                </c:pt>
              </c:strCache>
            </c:strRef>
          </c:xVal>
          <c:yVal>
            <c:numRef>
              <c:f>Folha1!$C$80:$C$94</c:f>
              <c:numCache>
                <c:formatCode>0.0000</c:formatCode>
                <c:ptCount val="15"/>
                <c:pt idx="0">
                  <c:v>0.81</c:v>
                </c:pt>
                <c:pt idx="1">
                  <c:v>1.44</c:v>
                </c:pt>
                <c:pt idx="2">
                  <c:v>2.15</c:v>
                </c:pt>
                <c:pt idx="3">
                  <c:v>3.06</c:v>
                </c:pt>
                <c:pt idx="4">
                  <c:v>3.68</c:v>
                </c:pt>
                <c:pt idx="5">
                  <c:v>4.53</c:v>
                </c:pt>
                <c:pt idx="6">
                  <c:v>5.12</c:v>
                </c:pt>
                <c:pt idx="7">
                  <c:v>5.43</c:v>
                </c:pt>
                <c:pt idx="8">
                  <c:v>6.83</c:v>
                </c:pt>
                <c:pt idx="9">
                  <c:v>7.14</c:v>
                </c:pt>
                <c:pt idx="10">
                  <c:v>7.96</c:v>
                </c:pt>
                <c:pt idx="11">
                  <c:v>8.6300000000000008</c:v>
                </c:pt>
                <c:pt idx="12">
                  <c:v>9.06</c:v>
                </c:pt>
                <c:pt idx="13">
                  <c:v>9.49</c:v>
                </c:pt>
                <c:pt idx="1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BC-4ABA-976B-7E49605E1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Folha1!$E$104:$E$118</c:f>
              <c:numCache>
                <c:formatCode>0.0000</c:formatCode>
                <c:ptCount val="15"/>
                <c:pt idx="0">
                  <c:v>7.8E-2</c:v>
                </c:pt>
                <c:pt idx="1">
                  <c:v>0.14599999999999999</c:v>
                </c:pt>
                <c:pt idx="2">
                  <c:v>0.18</c:v>
                </c:pt>
                <c:pt idx="3">
                  <c:v>0.22700000000000001</c:v>
                </c:pt>
                <c:pt idx="4">
                  <c:v>0.27300000000000002</c:v>
                </c:pt>
                <c:pt idx="5">
                  <c:v>0.317</c:v>
                </c:pt>
                <c:pt idx="6">
                  <c:v>0.36599999999999999</c:v>
                </c:pt>
                <c:pt idx="7">
                  <c:v>0.42899999999999999</c:v>
                </c:pt>
                <c:pt idx="8">
                  <c:v>0.47599999999999998</c:v>
                </c:pt>
                <c:pt idx="9">
                  <c:v>0.55200000000000005</c:v>
                </c:pt>
                <c:pt idx="10">
                  <c:v>0.59099999999999997</c:v>
                </c:pt>
                <c:pt idx="11">
                  <c:v>0.67500000000000004</c:v>
                </c:pt>
                <c:pt idx="12">
                  <c:v>0.75800000000000001</c:v>
                </c:pt>
                <c:pt idx="13">
                  <c:v>0.84</c:v>
                </c:pt>
                <c:pt idx="14">
                  <c:v>0.94499999999999995</c:v>
                </c:pt>
              </c:numCache>
            </c:numRef>
          </c:xVal>
          <c:yVal>
            <c:numRef>
              <c:f>Folha1!$C$104:$C$118</c:f>
              <c:numCache>
                <c:formatCode>0.0000</c:formatCode>
                <c:ptCount val="15"/>
                <c:pt idx="0">
                  <c:v>0.77</c:v>
                </c:pt>
                <c:pt idx="1">
                  <c:v>0</c:v>
                </c:pt>
                <c:pt idx="2">
                  <c:v>1.81</c:v>
                </c:pt>
                <c:pt idx="3">
                  <c:v>2.2799999999999998</c:v>
                </c:pt>
                <c:pt idx="4">
                  <c:v>2.74</c:v>
                </c:pt>
                <c:pt idx="5">
                  <c:v>3.18</c:v>
                </c:pt>
                <c:pt idx="6">
                  <c:v>3.68</c:v>
                </c:pt>
                <c:pt idx="7">
                  <c:v>4.33</c:v>
                </c:pt>
                <c:pt idx="8">
                  <c:v>4.8</c:v>
                </c:pt>
                <c:pt idx="9">
                  <c:v>5.56</c:v>
                </c:pt>
                <c:pt idx="10">
                  <c:v>5.96</c:v>
                </c:pt>
                <c:pt idx="11">
                  <c:v>6.8</c:v>
                </c:pt>
                <c:pt idx="12">
                  <c:v>7.64</c:v>
                </c:pt>
                <c:pt idx="13">
                  <c:v>8.4499999999999993</c:v>
                </c:pt>
                <c:pt idx="14">
                  <c:v>9.52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62-4D5E-8690-4E2546E0E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Folha1!$D$128:$D$142</c:f>
              <c:numCache>
                <c:formatCode>0.0000</c:formatCode>
                <c:ptCount val="15"/>
                <c:pt idx="0">
                  <c:v>3.0000000000000001E-3</c:v>
                </c:pt>
              </c:numCache>
            </c:numRef>
          </c:xVal>
          <c:yVal>
            <c:numRef>
              <c:f>Folha1!$C$128:$C$142</c:f>
              <c:numCache>
                <c:formatCode>0.0000</c:formatCode>
                <c:ptCount val="15"/>
                <c:pt idx="0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1A-420D-B40E-FD8BA8BC2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1</xdr:row>
      <xdr:rowOff>175260</xdr:rowOff>
    </xdr:from>
    <xdr:to>
      <xdr:col>13</xdr:col>
      <xdr:colOff>312420</xdr:colOff>
      <xdr:row>21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21B313-E974-4C2B-B7FB-55441C807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</xdr:colOff>
      <xdr:row>25</xdr:row>
      <xdr:rowOff>175260</xdr:rowOff>
    </xdr:from>
    <xdr:to>
      <xdr:col>13</xdr:col>
      <xdr:colOff>312420</xdr:colOff>
      <xdr:row>45</xdr:row>
      <xdr:rowOff>175260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2DD50A22-C4D8-4024-B741-B819F89E15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594360</xdr:colOff>
      <xdr:row>50</xdr:row>
      <xdr:rowOff>60960</xdr:rowOff>
    </xdr:from>
    <xdr:to>
      <xdr:col>15</xdr:col>
      <xdr:colOff>289560</xdr:colOff>
      <xdr:row>70</xdr:row>
      <xdr:rowOff>60960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C74E9382-5B8C-4192-BD8C-62482BC9FD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480060</xdr:colOff>
      <xdr:row>77</xdr:row>
      <xdr:rowOff>152400</xdr:rowOff>
    </xdr:from>
    <xdr:to>
      <xdr:col>15</xdr:col>
      <xdr:colOff>175260</xdr:colOff>
      <xdr:row>97</xdr:row>
      <xdr:rowOff>152400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D62D4724-30F8-4438-83D3-34EC1A71F9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434340</xdr:colOff>
      <xdr:row>101</xdr:row>
      <xdr:rowOff>106680</xdr:rowOff>
    </xdr:from>
    <xdr:to>
      <xdr:col>15</xdr:col>
      <xdr:colOff>129540</xdr:colOff>
      <xdr:row>121</xdr:row>
      <xdr:rowOff>106680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3ADC6370-182E-4B5A-8F19-590970290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7620</xdr:colOff>
      <xdr:row>125</xdr:row>
      <xdr:rowOff>175260</xdr:rowOff>
    </xdr:from>
    <xdr:to>
      <xdr:col>13</xdr:col>
      <xdr:colOff>312420</xdr:colOff>
      <xdr:row>145</xdr:row>
      <xdr:rowOff>175260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C7A4D904-AD53-4B81-9DA6-EDBD59976E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5B2E42-3817-413B-9C33-33DD89DD5E35}" name="Tabela5" displayName="Tabela5" ref="B3:E18" headerRowDxfId="71" dataDxfId="70">
  <autoFilter ref="B3:E18" xr:uid="{9C5B2E42-3817-413B-9C33-33DD89DD5E35}"/>
  <tableColumns count="4">
    <tableColumn id="1" xr3:uid="{9DD51987-C1BC-4ED6-8FEC-B5E9EEBD87E4}" name="Numero de Medição" totalsRowLabel="Total" dataDxfId="69" totalsRowDxfId="68"/>
    <tableColumn id="2" xr3:uid="{15D1FA17-1AE6-4DD2-8292-D64CE9308936}" name="Voltagem" dataDxfId="67" totalsRowDxfId="66"/>
    <tableColumn id="3" xr3:uid="{5BFB6233-8250-4878-B204-A8C660E33AB0}" name="Corrente Elétrica" dataDxfId="65" totalsRowDxfId="64"/>
    <tableColumn id="4" xr3:uid="{419C236C-08C9-42EB-933C-7880265CDDD8}" name="Resistência" totalsRowFunction="count" dataDxfId="63" totalsRowDxfId="62">
      <calculatedColumnFormula>C4/D4</calculatedColumnFormula>
    </tableColumn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9947E35-7A5F-4B7A-83C9-EDC56314766C}" name="Tabela513" displayName="Tabela513" ref="B27:E42" headerRowDxfId="61" dataDxfId="60">
  <autoFilter ref="B27:E42" xr:uid="{69947E35-7A5F-4B7A-83C9-EDC56314766C}"/>
  <tableColumns count="4">
    <tableColumn id="1" xr3:uid="{71843C50-F2B2-4812-B490-8BF118C0297E}" name="Numero de Medição" totalsRowLabel="Total" dataDxfId="59" totalsRowDxfId="58"/>
    <tableColumn id="2" xr3:uid="{991DA961-5670-4F45-9567-BEB5B16C9F9F}" name="Voltagem" dataDxfId="57" totalsRowDxfId="56"/>
    <tableColumn id="3" xr3:uid="{D8270B4F-B072-4BED-8F6B-32BF8798E9F7}" name="Corrente Elétrica" dataDxfId="55" totalsRowDxfId="54"/>
    <tableColumn id="4" xr3:uid="{9EAEEDAC-6D0F-473B-A32D-883D869F1ED1}" name="Resistência" totalsRowFunction="count" dataDxfId="53" totalsRowDxfId="52">
      <calculatedColumnFormula>C28/D28</calculatedColumnFormula>
    </tableColumn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1B89758-6540-410C-9D6E-6615E7F30F73}" name="Tabela515" displayName="Tabela515" ref="B51:G66" headerRowDxfId="51" dataDxfId="50">
  <autoFilter ref="B51:G66" xr:uid="{21B89758-6540-410C-9D6E-6615E7F30F73}"/>
  <tableColumns count="6">
    <tableColumn id="1" xr3:uid="{42A0E4D7-25BB-48A1-879F-59A29E5FDEC0}" name="Numero de Medição" totalsRowLabel="Total" dataDxfId="25" totalsRowDxfId="49"/>
    <tableColumn id="2" xr3:uid="{47CBB6DA-76E3-4208-B8AC-53ED1356227C}" name="Voltagem" dataDxfId="24" totalsRowDxfId="48"/>
    <tableColumn id="6" xr3:uid="{17E94D9D-99DE-43DE-A01F-DDD967301A44}" name="Coluna1" dataDxfId="23" totalsRowDxfId="27"/>
    <tableColumn id="3" xr3:uid="{D546E76A-468E-464B-A2CB-4F07756EC755}" name="Corrente Elétrica" dataDxfId="22" totalsRowDxfId="47"/>
    <tableColumn id="7" xr3:uid="{5C06B65C-049E-4CDE-9C5E-793479A4D2C5}" name="Coluna2" dataDxfId="20" totalsRowDxfId="26"/>
    <tableColumn id="4" xr3:uid="{9B5FBD40-E7C9-4AF1-B58C-93484A227F08}" name="Resistência" totalsRowFunction="count" dataDxfId="21" totalsRowDxfId="46">
      <calculatedColumnFormula>C52/E52</calculatedColumnFormula>
    </tableColumn>
  </tableColumns>
  <tableStyleInfo name="TableStyleLight8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42DD33C-4153-4F72-9A4D-037FCE993F86}" name="Tabela516" displayName="Tabela516" ref="B79:G94" headerRowDxfId="45" dataDxfId="44">
  <autoFilter ref="B79:G94" xr:uid="{A42DD33C-4153-4F72-9A4D-037FCE993F86}"/>
  <tableColumns count="6">
    <tableColumn id="1" xr3:uid="{DA8929B6-8358-4286-BBE7-87E237EAAF4B}" name="Numero de Medição" totalsRowLabel="Total" dataDxfId="17" totalsRowDxfId="43"/>
    <tableColumn id="2" xr3:uid="{AB952BEB-A90E-4961-B158-2A68B404E244}" name="Voltagem" dataDxfId="16" totalsRowDxfId="42"/>
    <tableColumn id="5" xr3:uid="{1366D6A9-D38D-48F4-A701-351986C79679}" name="Coluna1" dataDxfId="15" totalsRowDxfId="19"/>
    <tableColumn id="3" xr3:uid="{8245E335-11B5-4743-B73E-528AAAF1A734}" name="Corrente Elétrica" dataDxfId="14" totalsRowDxfId="41"/>
    <tableColumn id="6" xr3:uid="{9B4812CF-B5EA-4732-B368-D16C912B6018}" name="Coluna2" dataDxfId="12" totalsRowDxfId="18"/>
    <tableColumn id="4" xr3:uid="{A7DC4E2F-8B36-4153-B12F-2CB9A0F3C0FE}" name="Resistência" totalsRowFunction="count" dataDxfId="13" totalsRowDxfId="40">
      <calculatedColumnFormula>C80/E80</calculatedColumnFormula>
    </tableColumn>
  </tableColumns>
  <tableStyleInfo name="TableStyleLight8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535E9FF-E56C-4068-8E82-CCB88E5535D2}" name="Tabela517" displayName="Tabela517" ref="B103:G118" headerRowDxfId="39" dataDxfId="38">
  <autoFilter ref="B103:G118" xr:uid="{3535E9FF-E56C-4068-8E82-CCB88E5535D2}"/>
  <tableColumns count="6">
    <tableColumn id="1" xr3:uid="{E5653933-D5F0-40E0-9126-7D5C5E6E076F}" name="Numero de Medição" totalsRowLabel="Total" dataDxfId="9" totalsRowDxfId="37"/>
    <tableColumn id="2" xr3:uid="{4047F096-802D-4A82-8556-4FDCD1CBA596}" name="Voltagem" dataDxfId="8" totalsRowDxfId="36"/>
    <tableColumn id="5" xr3:uid="{92DFBC4E-631A-4F2A-AD40-936C125F6480}" name="Coluna1" dataDxfId="7" totalsRowDxfId="11"/>
    <tableColumn id="3" xr3:uid="{6A2E6146-0EF7-407B-BF4F-00BD8FF043CE}" name="Corrente Elétrica" dataDxfId="6" totalsRowDxfId="35"/>
    <tableColumn id="6" xr3:uid="{8807C46E-356A-4E6C-8E12-BE6916BF24D6}" name="Coluna2" dataDxfId="4" totalsRowDxfId="10"/>
    <tableColumn id="4" xr3:uid="{5A9E15A7-8097-42C6-A5E9-38F4A78C1117}" name="Resistência" totalsRowFunction="count" dataDxfId="5" totalsRowDxfId="34">
      <calculatedColumnFormula>C104/E104</calculatedColumnFormula>
    </tableColumn>
  </tableColumns>
  <tableStyleInfo name="TableStyleLight8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CC2E761-7EDB-4227-A85C-DDC7184409AF}" name="Tabela518" displayName="Tabela518" ref="B127:E142" headerRowDxfId="33" dataDxfId="32">
  <autoFilter ref="B127:E142" xr:uid="{BCC2E761-7EDB-4227-A85C-DDC7184409AF}"/>
  <tableColumns count="4">
    <tableColumn id="1" xr3:uid="{FF1DBC2D-D6EA-47E0-9253-0394DF3401A6}" name="Numero de Medição" totalsRowLabel="Total" dataDxfId="3" totalsRowDxfId="31"/>
    <tableColumn id="2" xr3:uid="{E8262805-4EA5-4DDE-9F58-1568CDE64B65}" name="Voltagem" dataDxfId="2" totalsRowDxfId="30"/>
    <tableColumn id="3" xr3:uid="{4DCE768E-96BA-4F88-9C29-8BC5D79A7E60}" name="Corrente Elétrica" dataDxfId="0" totalsRowDxfId="29"/>
    <tableColumn id="4" xr3:uid="{DC14564C-AA8B-4953-90CB-3874FB98E31D}" name="Resistência" totalsRowFunction="count" dataDxfId="1" totalsRowDxfId="28">
      <calculatedColumnFormula>C128/D128</calculatedColumnFormula>
    </tableColumn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703218-B9C9-404B-9527-BE511EBEF28A}">
  <we:reference id="wa104379190" version="2.0.0.0" store="pt-PT" storeType="OMEX"/>
  <we:alternateReferences>
    <we:reference id="wa104379190" version="2.0.0.0" store="WA104379190" storeType="OMEX"/>
  </we:alternateReferences>
  <we:properties/>
  <we:bindings>
    <we:binding id="RangeSelect" type="matrix" appref="{EBF7A827-4287-4B11-A03D-8B56046FE39E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CEA2-7506-43DA-BD0E-18E2DA668FCC}">
  <dimension ref="B2:T146"/>
  <sheetViews>
    <sheetView tabSelected="1" topLeftCell="A131" zoomScaleNormal="100" workbookViewId="0">
      <selection activeCell="C129" sqref="C129"/>
    </sheetView>
  </sheetViews>
  <sheetFormatPr defaultRowHeight="14.4" x14ac:dyDescent="0.3"/>
  <cols>
    <col min="2" max="2" width="20.109375" customWidth="1"/>
    <col min="3" max="3" width="11" customWidth="1"/>
    <col min="4" max="4" width="16.77734375" customWidth="1"/>
    <col min="5" max="5" width="12.109375" customWidth="1"/>
  </cols>
  <sheetData>
    <row r="2" spans="2:18" x14ac:dyDescent="0.3">
      <c r="B2" s="7" t="s">
        <v>11</v>
      </c>
      <c r="C2" s="7"/>
      <c r="D2" s="7"/>
      <c r="E2" s="7"/>
    </row>
    <row r="3" spans="2:18" x14ac:dyDescent="0.3">
      <c r="B3" s="3" t="s">
        <v>1</v>
      </c>
      <c r="C3" s="3" t="s">
        <v>0</v>
      </c>
      <c r="D3" s="3" t="s">
        <v>2</v>
      </c>
      <c r="E3" s="3" t="s">
        <v>6</v>
      </c>
      <c r="F3" s="3"/>
      <c r="O3" s="7" t="s">
        <v>3</v>
      </c>
      <c r="P3" s="7"/>
      <c r="Q3" s="7"/>
    </row>
    <row r="4" spans="2:18" x14ac:dyDescent="0.3">
      <c r="B4" s="1">
        <v>1</v>
      </c>
      <c r="C4" s="4"/>
      <c r="D4" s="4"/>
      <c r="E4" s="4" t="e">
        <f t="shared" ref="E4:E13" si="0">C4/D4</f>
        <v>#DIV/0!</v>
      </c>
      <c r="F4" s="6"/>
      <c r="O4" s="7" t="s">
        <v>4</v>
      </c>
      <c r="P4" s="7"/>
      <c r="Q4" s="7"/>
    </row>
    <row r="5" spans="2:18" x14ac:dyDescent="0.3">
      <c r="B5" s="1">
        <v>2</v>
      </c>
      <c r="C5" s="4"/>
      <c r="D5" s="4"/>
      <c r="E5" s="4" t="e">
        <f t="shared" si="0"/>
        <v>#DIV/0!</v>
      </c>
      <c r="F5" s="6"/>
    </row>
    <row r="6" spans="2:18" x14ac:dyDescent="0.3">
      <c r="B6" s="1">
        <v>3</v>
      </c>
      <c r="C6" s="4"/>
      <c r="D6" s="4"/>
      <c r="E6" s="4" t="e">
        <f t="shared" si="0"/>
        <v>#DIV/0!</v>
      </c>
      <c r="F6" s="6"/>
    </row>
    <row r="7" spans="2:18" x14ac:dyDescent="0.3">
      <c r="B7" s="1">
        <v>4</v>
      </c>
      <c r="C7" s="4"/>
      <c r="D7" s="4"/>
      <c r="E7" s="4" t="e">
        <f t="shared" si="0"/>
        <v>#DIV/0!</v>
      </c>
      <c r="F7" s="6"/>
      <c r="G7" s="3"/>
      <c r="H7" s="3"/>
      <c r="I7" s="3"/>
      <c r="J7" s="5"/>
      <c r="K7" s="1"/>
      <c r="L7" s="5"/>
    </row>
    <row r="8" spans="2:18" x14ac:dyDescent="0.3">
      <c r="B8" s="1">
        <v>5</v>
      </c>
      <c r="C8" s="4"/>
      <c r="D8" s="4"/>
      <c r="E8" s="4" t="e">
        <f t="shared" si="0"/>
        <v>#DIV/0!</v>
      </c>
      <c r="F8" s="6"/>
      <c r="G8" s="3"/>
      <c r="H8" s="3"/>
      <c r="I8" s="3"/>
    </row>
    <row r="9" spans="2:18" x14ac:dyDescent="0.3">
      <c r="B9" s="1">
        <v>6</v>
      </c>
      <c r="C9" s="4"/>
      <c r="D9" s="4"/>
      <c r="E9" s="4" t="e">
        <f t="shared" si="0"/>
        <v>#DIV/0!</v>
      </c>
      <c r="F9" s="6"/>
      <c r="G9" s="3"/>
      <c r="H9" s="3"/>
      <c r="I9" s="3"/>
      <c r="O9" s="7" t="s">
        <v>5</v>
      </c>
      <c r="P9" s="7"/>
      <c r="Q9" s="7"/>
      <c r="R9" s="5" t="e">
        <f>SQRT(((1/D20)*C22)^2+(-(C20/(D20^2))*D22)^2)</f>
        <v>#DIV/0!</v>
      </c>
    </row>
    <row r="10" spans="2:18" x14ac:dyDescent="0.3">
      <c r="B10" s="1">
        <v>7</v>
      </c>
      <c r="C10" s="4"/>
      <c r="D10" s="4"/>
      <c r="E10" s="4" t="e">
        <f t="shared" si="0"/>
        <v>#DIV/0!</v>
      </c>
      <c r="F10" s="6"/>
    </row>
    <row r="11" spans="2:18" x14ac:dyDescent="0.3">
      <c r="B11" s="1">
        <v>8</v>
      </c>
      <c r="C11" s="4"/>
      <c r="D11" s="4"/>
      <c r="E11" s="4" t="e">
        <f t="shared" si="0"/>
        <v>#DIV/0!</v>
      </c>
      <c r="F11" s="6"/>
    </row>
    <row r="12" spans="2:18" x14ac:dyDescent="0.3">
      <c r="B12" s="1">
        <v>9</v>
      </c>
      <c r="C12" s="4"/>
      <c r="D12" s="4"/>
      <c r="E12" s="4" t="e">
        <f t="shared" si="0"/>
        <v>#DIV/0!</v>
      </c>
      <c r="F12" s="6"/>
    </row>
    <row r="13" spans="2:18" x14ac:dyDescent="0.3">
      <c r="B13" s="1">
        <v>10</v>
      </c>
      <c r="C13" s="4"/>
      <c r="D13" s="4"/>
      <c r="E13" s="4" t="e">
        <f t="shared" si="0"/>
        <v>#DIV/0!</v>
      </c>
      <c r="F13" s="6"/>
    </row>
    <row r="14" spans="2:18" x14ac:dyDescent="0.3">
      <c r="B14" s="2">
        <v>11</v>
      </c>
      <c r="C14" s="4"/>
      <c r="D14" s="4"/>
      <c r="E14" s="4" t="e">
        <f t="shared" ref="E14:E17" si="1">C14/D14</f>
        <v>#DIV/0!</v>
      </c>
      <c r="F14" s="6"/>
    </row>
    <row r="15" spans="2:18" x14ac:dyDescent="0.3">
      <c r="B15" s="2">
        <v>12</v>
      </c>
      <c r="C15" s="4"/>
      <c r="D15" s="4"/>
      <c r="E15" s="4" t="e">
        <f t="shared" si="1"/>
        <v>#DIV/0!</v>
      </c>
      <c r="F15" s="6"/>
    </row>
    <row r="16" spans="2:18" x14ac:dyDescent="0.3">
      <c r="B16" s="2">
        <v>13</v>
      </c>
      <c r="C16" s="4"/>
      <c r="D16" s="4"/>
      <c r="E16" s="4" t="e">
        <f t="shared" si="1"/>
        <v>#DIV/0!</v>
      </c>
      <c r="F16" s="6"/>
    </row>
    <row r="17" spans="2:17" x14ac:dyDescent="0.3">
      <c r="B17" s="2">
        <v>14</v>
      </c>
      <c r="C17" s="4"/>
      <c r="D17" s="4"/>
      <c r="E17" s="4" t="e">
        <f t="shared" si="1"/>
        <v>#DIV/0!</v>
      </c>
      <c r="F17" s="6"/>
    </row>
    <row r="18" spans="2:17" x14ac:dyDescent="0.3">
      <c r="B18" s="2">
        <v>15</v>
      </c>
      <c r="C18" s="4"/>
      <c r="D18" s="4"/>
      <c r="E18" s="4" t="e">
        <f>C18/D18</f>
        <v>#DIV/0!</v>
      </c>
      <c r="F18" s="6"/>
    </row>
    <row r="19" spans="2:17" x14ac:dyDescent="0.3">
      <c r="B19" s="3"/>
      <c r="C19" s="3"/>
      <c r="D19" s="3"/>
      <c r="E19" s="3"/>
      <c r="F19" s="3"/>
    </row>
    <row r="20" spans="2:17" x14ac:dyDescent="0.3">
      <c r="B20" s="1" t="s">
        <v>7</v>
      </c>
      <c r="C20" s="4" t="e">
        <f>AVERAGE(C4:C18)</f>
        <v>#DIV/0!</v>
      </c>
      <c r="D20" s="4" t="e">
        <f>AVERAGE(D4:D18)</f>
        <v>#DIV/0!</v>
      </c>
      <c r="E20" s="4" t="e">
        <f>AVERAGE(E4:E18)</f>
        <v>#DIV/0!</v>
      </c>
      <c r="F20" s="6"/>
    </row>
    <row r="21" spans="2:17" x14ac:dyDescent="0.3">
      <c r="B21" s="1" t="s">
        <v>8</v>
      </c>
      <c r="C21" s="4" t="e">
        <f>STDEVA(C4:C18)</f>
        <v>#DIV/0!</v>
      </c>
      <c r="D21" s="4" t="e">
        <f>STDEVA(D4:D18)</f>
        <v>#DIV/0!</v>
      </c>
      <c r="E21" s="4" t="e">
        <f>STDEVA(E4:E18)</f>
        <v>#DIV/0!</v>
      </c>
      <c r="F21" s="6"/>
    </row>
    <row r="22" spans="2:17" x14ac:dyDescent="0.3">
      <c r="B22" s="1" t="s">
        <v>9</v>
      </c>
      <c r="C22" s="4" t="e">
        <f>C21/SQRT(10)</f>
        <v>#DIV/0!</v>
      </c>
      <c r="D22" s="4" t="e">
        <f>D21/SQRT(10)</f>
        <v>#DIV/0!</v>
      </c>
      <c r="E22" s="4" t="e">
        <f t="shared" ref="E22" si="2">E21/SQRT(10)</f>
        <v>#DIV/0!</v>
      </c>
      <c r="F22" s="6"/>
    </row>
    <row r="26" spans="2:17" x14ac:dyDescent="0.3">
      <c r="B26" s="7" t="s">
        <v>10</v>
      </c>
      <c r="C26" s="7"/>
      <c r="D26" s="7"/>
      <c r="E26" s="7"/>
    </row>
    <row r="27" spans="2:17" x14ac:dyDescent="0.3">
      <c r="B27" s="3" t="s">
        <v>1</v>
      </c>
      <c r="C27" s="3" t="s">
        <v>0</v>
      </c>
      <c r="D27" s="3" t="s">
        <v>2</v>
      </c>
      <c r="E27" s="3" t="s">
        <v>6</v>
      </c>
      <c r="F27" s="3"/>
      <c r="O27" s="7" t="s">
        <v>3</v>
      </c>
      <c r="P27" s="7"/>
      <c r="Q27" s="7"/>
    </row>
    <row r="28" spans="2:17" x14ac:dyDescent="0.3">
      <c r="B28" s="1">
        <v>1</v>
      </c>
      <c r="C28" s="4"/>
      <c r="D28" s="4"/>
      <c r="E28" s="4" t="e">
        <f t="shared" ref="E28:E37" si="3">C28/D28</f>
        <v>#DIV/0!</v>
      </c>
      <c r="F28" s="6"/>
      <c r="O28" s="7" t="s">
        <v>4</v>
      </c>
      <c r="P28" s="7"/>
      <c r="Q28" s="7"/>
    </row>
    <row r="29" spans="2:17" x14ac:dyDescent="0.3">
      <c r="B29" s="1">
        <v>2</v>
      </c>
      <c r="C29" s="4"/>
      <c r="D29" s="4"/>
      <c r="E29" s="4" t="e">
        <f t="shared" si="3"/>
        <v>#DIV/0!</v>
      </c>
      <c r="F29" s="6"/>
    </row>
    <row r="30" spans="2:17" x14ac:dyDescent="0.3">
      <c r="B30" s="1">
        <v>3</v>
      </c>
      <c r="C30" s="4"/>
      <c r="D30" s="4"/>
      <c r="E30" s="4" t="e">
        <f t="shared" si="3"/>
        <v>#DIV/0!</v>
      </c>
      <c r="F30" s="6"/>
    </row>
    <row r="31" spans="2:17" x14ac:dyDescent="0.3">
      <c r="B31" s="1">
        <v>4</v>
      </c>
      <c r="C31" s="4"/>
      <c r="D31" s="4"/>
      <c r="E31" s="4" t="e">
        <f t="shared" si="3"/>
        <v>#DIV/0!</v>
      </c>
      <c r="F31" s="6"/>
      <c r="G31" s="3"/>
      <c r="H31" s="3"/>
      <c r="I31" s="3"/>
      <c r="J31" s="5"/>
      <c r="K31" s="1"/>
      <c r="L31" s="5"/>
    </row>
    <row r="32" spans="2:17" x14ac:dyDescent="0.3">
      <c r="B32" s="1">
        <v>5</v>
      </c>
      <c r="C32" s="4"/>
      <c r="D32" s="4"/>
      <c r="E32" s="4" t="e">
        <f t="shared" si="3"/>
        <v>#DIV/0!</v>
      </c>
      <c r="F32" s="6"/>
      <c r="G32" s="3"/>
      <c r="H32" s="3"/>
      <c r="I32" s="3"/>
    </row>
    <row r="33" spans="2:18" x14ac:dyDescent="0.3">
      <c r="B33" s="1">
        <v>6</v>
      </c>
      <c r="C33" s="4"/>
      <c r="D33" s="4"/>
      <c r="E33" s="4" t="e">
        <f t="shared" si="3"/>
        <v>#DIV/0!</v>
      </c>
      <c r="F33" s="6"/>
      <c r="G33" s="3"/>
      <c r="H33" s="3"/>
      <c r="I33" s="3"/>
      <c r="O33" s="7" t="s">
        <v>5</v>
      </c>
      <c r="P33" s="7"/>
      <c r="Q33" s="7"/>
      <c r="R33" s="5" t="e">
        <f>SQRT(((1/D44)*C46)^2+(-(C44/(D44^2))*D46)^2)</f>
        <v>#DIV/0!</v>
      </c>
    </row>
    <row r="34" spans="2:18" x14ac:dyDescent="0.3">
      <c r="B34" s="1">
        <v>7</v>
      </c>
      <c r="C34" s="4"/>
      <c r="D34" s="4"/>
      <c r="E34" s="4" t="e">
        <f t="shared" si="3"/>
        <v>#DIV/0!</v>
      </c>
      <c r="F34" s="6"/>
    </row>
    <row r="35" spans="2:18" x14ac:dyDescent="0.3">
      <c r="B35" s="1">
        <v>8</v>
      </c>
      <c r="C35" s="4"/>
      <c r="D35" s="4"/>
      <c r="E35" s="4" t="e">
        <f t="shared" si="3"/>
        <v>#DIV/0!</v>
      </c>
      <c r="F35" s="6"/>
    </row>
    <row r="36" spans="2:18" x14ac:dyDescent="0.3">
      <c r="B36" s="1">
        <v>9</v>
      </c>
      <c r="C36" s="4"/>
      <c r="D36" s="4"/>
      <c r="E36" s="4" t="e">
        <f t="shared" si="3"/>
        <v>#DIV/0!</v>
      </c>
      <c r="F36" s="6"/>
    </row>
    <row r="37" spans="2:18" x14ac:dyDescent="0.3">
      <c r="B37" s="1">
        <v>10</v>
      </c>
      <c r="C37" s="4"/>
      <c r="D37" s="4"/>
      <c r="E37" s="4" t="e">
        <f t="shared" si="3"/>
        <v>#DIV/0!</v>
      </c>
      <c r="F37" s="6"/>
    </row>
    <row r="38" spans="2:18" x14ac:dyDescent="0.3">
      <c r="B38" s="2">
        <v>11</v>
      </c>
      <c r="C38" s="4"/>
      <c r="D38" s="4"/>
      <c r="E38" s="4" t="e">
        <f t="shared" ref="E38:E42" si="4">C38/D38</f>
        <v>#DIV/0!</v>
      </c>
      <c r="F38" s="6"/>
    </row>
    <row r="39" spans="2:18" x14ac:dyDescent="0.3">
      <c r="B39" s="2">
        <v>12</v>
      </c>
      <c r="C39" s="4"/>
      <c r="D39" s="4"/>
      <c r="E39" s="4" t="e">
        <f t="shared" si="4"/>
        <v>#DIV/0!</v>
      </c>
      <c r="F39" s="6"/>
    </row>
    <row r="40" spans="2:18" x14ac:dyDescent="0.3">
      <c r="B40" s="2">
        <v>13</v>
      </c>
      <c r="C40" s="4"/>
      <c r="D40" s="4"/>
      <c r="E40" s="4" t="e">
        <f t="shared" si="4"/>
        <v>#DIV/0!</v>
      </c>
      <c r="F40" s="6"/>
    </row>
    <row r="41" spans="2:18" x14ac:dyDescent="0.3">
      <c r="B41" s="2">
        <v>14</v>
      </c>
      <c r="C41" s="4"/>
      <c r="D41" s="4"/>
      <c r="E41" s="4" t="e">
        <f t="shared" si="4"/>
        <v>#DIV/0!</v>
      </c>
      <c r="F41" s="6"/>
    </row>
    <row r="42" spans="2:18" x14ac:dyDescent="0.3">
      <c r="B42" s="2">
        <v>15</v>
      </c>
      <c r="C42" s="4"/>
      <c r="D42" s="4"/>
      <c r="E42" s="4" t="e">
        <f t="shared" si="4"/>
        <v>#DIV/0!</v>
      </c>
      <c r="F42" s="6"/>
    </row>
    <row r="43" spans="2:18" x14ac:dyDescent="0.3">
      <c r="B43" s="3"/>
      <c r="C43" s="3"/>
      <c r="D43" s="3"/>
      <c r="E43" s="3"/>
      <c r="F43" s="3"/>
    </row>
    <row r="44" spans="2:18" x14ac:dyDescent="0.3">
      <c r="B44" s="1" t="s">
        <v>7</v>
      </c>
      <c r="C44" s="4" t="e">
        <f>AVERAGE(C28:C42)</f>
        <v>#DIV/0!</v>
      </c>
      <c r="D44" s="4" t="e">
        <f>AVERAGE(D28:D42)</f>
        <v>#DIV/0!</v>
      </c>
      <c r="E44" s="4" t="e">
        <f>AVERAGE(E28:E42)</f>
        <v>#DIV/0!</v>
      </c>
      <c r="F44" s="6"/>
    </row>
    <row r="45" spans="2:18" x14ac:dyDescent="0.3">
      <c r="B45" s="1" t="s">
        <v>8</v>
      </c>
      <c r="C45" s="4" t="e">
        <f>STDEVA(C28:C42)</f>
        <v>#DIV/0!</v>
      </c>
      <c r="D45" s="4" t="e">
        <f>STDEVA(D28:D42)</f>
        <v>#DIV/0!</v>
      </c>
      <c r="E45" s="4" t="e">
        <f>STDEVA(E28:E42)</f>
        <v>#DIV/0!</v>
      </c>
      <c r="F45" s="6"/>
    </row>
    <row r="46" spans="2:18" x14ac:dyDescent="0.3">
      <c r="B46" s="1" t="s">
        <v>9</v>
      </c>
      <c r="C46" s="4" t="e">
        <f>C45/SQRT(10)</f>
        <v>#DIV/0!</v>
      </c>
      <c r="D46" s="4" t="e">
        <f>D45/SQRT(10)</f>
        <v>#DIV/0!</v>
      </c>
      <c r="E46" s="4" t="e">
        <f t="shared" ref="E46" si="5">E45/SQRT(10)</f>
        <v>#DIV/0!</v>
      </c>
      <c r="F46" s="6"/>
    </row>
    <row r="50" spans="2:20" x14ac:dyDescent="0.3">
      <c r="B50" s="7" t="s">
        <v>14</v>
      </c>
      <c r="C50" s="7"/>
      <c r="D50" s="7"/>
      <c r="E50" s="7"/>
    </row>
    <row r="51" spans="2:20" x14ac:dyDescent="0.3">
      <c r="B51" s="3" t="s">
        <v>1</v>
      </c>
      <c r="C51" s="3" t="s">
        <v>0</v>
      </c>
      <c r="D51" s="3" t="s">
        <v>17</v>
      </c>
      <c r="E51" s="3" t="s">
        <v>2</v>
      </c>
      <c r="F51" s="3" t="s">
        <v>18</v>
      </c>
      <c r="G51" s="3" t="s">
        <v>6</v>
      </c>
      <c r="H51" s="3"/>
      <c r="Q51" s="7" t="s">
        <v>3</v>
      </c>
      <c r="R51" s="7"/>
      <c r="S51" s="7"/>
    </row>
    <row r="52" spans="2:20" x14ac:dyDescent="0.3">
      <c r="B52" s="1">
        <v>1</v>
      </c>
      <c r="C52" s="9">
        <v>1.68</v>
      </c>
      <c r="D52" s="9"/>
      <c r="E52" s="9">
        <v>6.9999999999999999E-4</v>
      </c>
      <c r="F52" s="9"/>
      <c r="G52" s="4">
        <f>C52/E52</f>
        <v>2400</v>
      </c>
      <c r="H52" s="6"/>
      <c r="Q52" s="7" t="s">
        <v>4</v>
      </c>
      <c r="R52" s="7"/>
      <c r="S52" s="7"/>
    </row>
    <row r="53" spans="2:20" x14ac:dyDescent="0.3">
      <c r="B53" s="1">
        <v>2</v>
      </c>
      <c r="C53" s="9">
        <v>2.52</v>
      </c>
      <c r="D53" s="9"/>
      <c r="E53" s="9">
        <v>8.9999999999999998E-4</v>
      </c>
      <c r="F53" s="9"/>
      <c r="G53" s="4">
        <f>C53/E53</f>
        <v>2800</v>
      </c>
      <c r="H53" s="6"/>
    </row>
    <row r="54" spans="2:20" x14ac:dyDescent="0.3">
      <c r="B54" s="1">
        <v>3</v>
      </c>
      <c r="C54" s="9">
        <v>2.91</v>
      </c>
      <c r="D54" s="9"/>
      <c r="E54" s="9">
        <v>1E-3</v>
      </c>
      <c r="F54" s="9"/>
      <c r="G54" s="4">
        <f>C54/E54</f>
        <v>2910</v>
      </c>
      <c r="H54" s="6"/>
    </row>
    <row r="55" spans="2:20" x14ac:dyDescent="0.3">
      <c r="B55" s="1">
        <v>4</v>
      </c>
      <c r="C55" s="9">
        <v>3.6</v>
      </c>
      <c r="D55" s="9"/>
      <c r="E55" s="9">
        <v>1.1000000000000001E-3</v>
      </c>
      <c r="F55" s="9"/>
      <c r="G55" s="4">
        <f>C55/E55</f>
        <v>3272.7272727272725</v>
      </c>
      <c r="H55" s="6"/>
      <c r="I55" s="3"/>
      <c r="J55" s="3"/>
      <c r="K55" s="3"/>
      <c r="L55" s="5"/>
      <c r="M55" s="1"/>
      <c r="N55" s="5"/>
    </row>
    <row r="56" spans="2:20" x14ac:dyDescent="0.3">
      <c r="B56" s="1">
        <v>5</v>
      </c>
      <c r="C56" s="9">
        <v>4.45</v>
      </c>
      <c r="D56" s="9"/>
      <c r="E56" s="9">
        <v>1.2999999999999999E-3</v>
      </c>
      <c r="F56" s="9"/>
      <c r="G56" s="4">
        <f>C56/E56</f>
        <v>3423.0769230769233</v>
      </c>
      <c r="H56" s="6"/>
      <c r="I56" s="3"/>
      <c r="J56" s="3"/>
      <c r="K56" s="3"/>
    </row>
    <row r="57" spans="2:20" x14ac:dyDescent="0.3">
      <c r="B57" s="1">
        <v>6</v>
      </c>
      <c r="C57" s="9">
        <v>4.95</v>
      </c>
      <c r="D57" s="9"/>
      <c r="E57" s="9">
        <v>1.4E-3</v>
      </c>
      <c r="F57" s="9"/>
      <c r="G57" s="4">
        <f>C57/E57</f>
        <v>3535.7142857142858</v>
      </c>
      <c r="H57" s="6"/>
      <c r="I57" s="3"/>
      <c r="J57" s="3"/>
      <c r="K57" s="3"/>
      <c r="Q57" s="7" t="s">
        <v>5</v>
      </c>
      <c r="R57" s="7"/>
      <c r="S57" s="7"/>
      <c r="T57" s="5">
        <f>SQRT(((1/D68)*C70)^2+(-(C68/(D68^2))*D70)^2)</f>
        <v>641.86227200783935</v>
      </c>
    </row>
    <row r="58" spans="2:20" x14ac:dyDescent="0.3">
      <c r="B58" s="1">
        <v>7</v>
      </c>
      <c r="C58" s="9">
        <v>5.47</v>
      </c>
      <c r="D58" s="9"/>
      <c r="E58" s="9">
        <v>1.6000000000000001E-3</v>
      </c>
      <c r="F58" s="9"/>
      <c r="G58" s="4">
        <f>C58/E58</f>
        <v>3418.7499999999995</v>
      </c>
      <c r="H58" s="6"/>
    </row>
    <row r="59" spans="2:20" x14ac:dyDescent="0.3">
      <c r="B59" s="1">
        <v>8</v>
      </c>
      <c r="C59" s="9">
        <v>5.98</v>
      </c>
      <c r="D59" s="9"/>
      <c r="E59" s="9">
        <v>1.6999999999999999E-3</v>
      </c>
      <c r="F59" s="9"/>
      <c r="G59" s="4">
        <f>C59/E59</f>
        <v>3517.6470588235297</v>
      </c>
      <c r="H59" s="6"/>
    </row>
    <row r="60" spans="2:20" x14ac:dyDescent="0.3">
      <c r="B60" s="1">
        <v>9</v>
      </c>
      <c r="C60" s="9">
        <v>6.46</v>
      </c>
      <c r="D60" s="9"/>
      <c r="E60" s="9">
        <v>1.8E-3</v>
      </c>
      <c r="F60" s="9"/>
      <c r="G60" s="4">
        <f>C60/E60</f>
        <v>3588.8888888888891</v>
      </c>
      <c r="H60" s="6"/>
    </row>
    <row r="61" spans="2:20" x14ac:dyDescent="0.3">
      <c r="B61" s="1">
        <v>10</v>
      </c>
      <c r="C61" s="9">
        <v>7.16</v>
      </c>
      <c r="D61" s="9"/>
      <c r="E61" s="9">
        <v>2E-3</v>
      </c>
      <c r="F61" s="9"/>
      <c r="G61" s="4">
        <f>C61/E61</f>
        <v>3580</v>
      </c>
      <c r="H61" s="6"/>
    </row>
    <row r="62" spans="2:20" x14ac:dyDescent="0.3">
      <c r="B62" s="2">
        <v>11</v>
      </c>
      <c r="C62" s="9">
        <v>7.99</v>
      </c>
      <c r="D62" s="9"/>
      <c r="E62" s="9">
        <v>2.2000000000000001E-3</v>
      </c>
      <c r="F62" s="9"/>
      <c r="G62" s="4">
        <f>C62/E62</f>
        <v>3631.8181818181815</v>
      </c>
      <c r="H62" s="6"/>
    </row>
    <row r="63" spans="2:20" x14ac:dyDescent="0.3">
      <c r="B63" s="2">
        <v>12</v>
      </c>
      <c r="C63" s="9">
        <v>8.6999999999999993</v>
      </c>
      <c r="D63" s="9"/>
      <c r="E63" s="9">
        <v>2.3999999999999998E-3</v>
      </c>
      <c r="F63" s="9"/>
      <c r="G63" s="4">
        <f>C63/E63</f>
        <v>3625</v>
      </c>
      <c r="H63" s="6"/>
    </row>
    <row r="64" spans="2:20" x14ac:dyDescent="0.3">
      <c r="B64" s="2">
        <v>13</v>
      </c>
      <c r="C64" s="9">
        <v>9.15</v>
      </c>
      <c r="D64" s="9"/>
      <c r="E64" s="9">
        <v>2.5000000000000001E-3</v>
      </c>
      <c r="F64" s="9"/>
      <c r="G64" s="4">
        <f>C64/E64</f>
        <v>3660</v>
      </c>
      <c r="H64" s="6"/>
    </row>
    <row r="65" spans="2:19" x14ac:dyDescent="0.3">
      <c r="B65" s="2">
        <v>14</v>
      </c>
      <c r="C65" s="9">
        <v>9.3800000000000008</v>
      </c>
      <c r="D65" s="9"/>
      <c r="E65" s="9">
        <v>2.5000000000000001E-3</v>
      </c>
      <c r="F65" s="9"/>
      <c r="G65" s="4">
        <f>C65/E65</f>
        <v>3752.0000000000005</v>
      </c>
      <c r="H65" s="6"/>
    </row>
    <row r="66" spans="2:19" x14ac:dyDescent="0.3">
      <c r="B66" s="2">
        <v>15</v>
      </c>
      <c r="C66" s="9">
        <v>9.9</v>
      </c>
      <c r="D66" s="9"/>
      <c r="E66" s="9">
        <v>2.5999999999999999E-3</v>
      </c>
      <c r="F66" s="9"/>
      <c r="G66" s="4">
        <f>C66/E66</f>
        <v>3807.6923076923081</v>
      </c>
      <c r="H66" s="6"/>
    </row>
    <row r="67" spans="2:19" x14ac:dyDescent="0.3">
      <c r="B67" s="3"/>
      <c r="C67" s="3"/>
      <c r="D67" s="3"/>
      <c r="E67" s="3"/>
      <c r="F67" s="3"/>
    </row>
    <row r="68" spans="2:19" x14ac:dyDescent="0.3">
      <c r="B68" s="1" t="s">
        <v>7</v>
      </c>
      <c r="C68" s="4">
        <f>AVERAGE(C52:C66)</f>
        <v>6.02</v>
      </c>
      <c r="D68" s="4">
        <f>AVERAGE(E52:E66)</f>
        <v>1.713333333333333E-3</v>
      </c>
      <c r="E68" s="4">
        <f>AVERAGE(G52:G66)</f>
        <v>3394.8876612494259</v>
      </c>
      <c r="F68" s="6"/>
    </row>
    <row r="69" spans="2:19" x14ac:dyDescent="0.3">
      <c r="B69" s="1" t="s">
        <v>8</v>
      </c>
      <c r="C69" s="4">
        <f>STDEVA(C52:C66)</f>
        <v>2.66224126844818</v>
      </c>
      <c r="D69" s="4">
        <f>STDEVA(E52:E66)</f>
        <v>6.3680751371494469E-4</v>
      </c>
      <c r="E69" s="4">
        <f>STDEVA(G52:G66)</f>
        <v>394.53501665967093</v>
      </c>
      <c r="F69" s="6"/>
    </row>
    <row r="70" spans="2:19" x14ac:dyDescent="0.3">
      <c r="B70" s="1" t="s">
        <v>9</v>
      </c>
      <c r="C70" s="4">
        <f>C69/SQRT(10)</f>
        <v>0.84187460891920085</v>
      </c>
      <c r="D70" s="4">
        <f>D69/SQRT(10)</f>
        <v>2.0137621744481383E-4</v>
      </c>
      <c r="E70" s="4">
        <f t="shared" ref="E70" si="6">E69/SQRT(10)</f>
        <v>124.76292693370367</v>
      </c>
      <c r="F70" s="6"/>
    </row>
    <row r="74" spans="2:19" x14ac:dyDescent="0.3">
      <c r="B74" s="7" t="s">
        <v>12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8" spans="2:19" x14ac:dyDescent="0.3">
      <c r="B78" s="7" t="s">
        <v>13</v>
      </c>
      <c r="C78" s="7"/>
      <c r="D78" s="7"/>
      <c r="E78" s="7"/>
    </row>
    <row r="79" spans="2:19" x14ac:dyDescent="0.3">
      <c r="B79" s="3" t="s">
        <v>1</v>
      </c>
      <c r="C79" s="3" t="s">
        <v>0</v>
      </c>
      <c r="D79" s="3" t="s">
        <v>17</v>
      </c>
      <c r="E79" s="3" t="s">
        <v>2</v>
      </c>
      <c r="F79" s="3" t="s">
        <v>18</v>
      </c>
      <c r="G79" s="3" t="s">
        <v>6</v>
      </c>
      <c r="H79" s="3"/>
      <c r="Q79" s="7" t="s">
        <v>3</v>
      </c>
      <c r="R79" s="7"/>
      <c r="S79" s="7"/>
    </row>
    <row r="80" spans="2:19" x14ac:dyDescent="0.3">
      <c r="B80" s="1">
        <v>1</v>
      </c>
      <c r="C80" s="9">
        <v>0.81</v>
      </c>
      <c r="D80" s="9"/>
      <c r="E80" s="9" t="s">
        <v>19</v>
      </c>
      <c r="F80" s="9"/>
      <c r="G80" s="8" t="e">
        <f>C80/E80</f>
        <v>#VALUE!</v>
      </c>
      <c r="H80" s="6"/>
      <c r="Q80" s="7" t="s">
        <v>4</v>
      </c>
      <c r="R80" s="7"/>
      <c r="S80" s="7"/>
    </row>
    <row r="81" spans="2:20" x14ac:dyDescent="0.3">
      <c r="B81" s="1">
        <v>2</v>
      </c>
      <c r="C81" s="9">
        <v>1.44</v>
      </c>
      <c r="D81" s="9"/>
      <c r="E81" s="9" t="s">
        <v>20</v>
      </c>
      <c r="F81" s="9"/>
      <c r="G81" s="8" t="e">
        <f>C81/E81</f>
        <v>#VALUE!</v>
      </c>
      <c r="H81" s="6"/>
    </row>
    <row r="82" spans="2:20" x14ac:dyDescent="0.3">
      <c r="B82" s="1">
        <v>3</v>
      </c>
      <c r="C82" s="9">
        <v>2.15</v>
      </c>
      <c r="D82" s="9"/>
      <c r="E82" s="9" t="s">
        <v>21</v>
      </c>
      <c r="F82" s="9"/>
      <c r="G82" s="8" t="e">
        <f>C82/E82</f>
        <v>#VALUE!</v>
      </c>
      <c r="H82" s="6"/>
    </row>
    <row r="83" spans="2:20" x14ac:dyDescent="0.3">
      <c r="B83" s="1">
        <v>4</v>
      </c>
      <c r="C83" s="9">
        <v>3.06</v>
      </c>
      <c r="D83" s="9"/>
      <c r="E83" s="9" t="s">
        <v>22</v>
      </c>
      <c r="F83" s="9"/>
      <c r="G83" s="8" t="e">
        <f>C83/E83</f>
        <v>#VALUE!</v>
      </c>
      <c r="H83" s="6"/>
      <c r="I83" s="3"/>
      <c r="J83" s="3"/>
      <c r="K83" s="3"/>
      <c r="L83" s="5"/>
      <c r="M83" s="1"/>
      <c r="N83" s="5"/>
    </row>
    <row r="84" spans="2:20" x14ac:dyDescent="0.3">
      <c r="B84" s="1">
        <v>5</v>
      </c>
      <c r="C84" s="9">
        <v>3.68</v>
      </c>
      <c r="D84" s="9"/>
      <c r="E84" s="9" t="s">
        <v>23</v>
      </c>
      <c r="F84" s="9"/>
      <c r="G84" s="8" t="e">
        <f>C84/E84</f>
        <v>#VALUE!</v>
      </c>
      <c r="H84" s="6"/>
      <c r="I84" s="3"/>
      <c r="J84" s="3"/>
      <c r="K84" s="3"/>
    </row>
    <row r="85" spans="2:20" x14ac:dyDescent="0.3">
      <c r="B85" s="1">
        <v>6</v>
      </c>
      <c r="C85" s="9">
        <v>4.53</v>
      </c>
      <c r="D85" s="9"/>
      <c r="E85" s="9" t="s">
        <v>24</v>
      </c>
      <c r="F85" s="9"/>
      <c r="G85" s="8" t="e">
        <f>C85/E85</f>
        <v>#VALUE!</v>
      </c>
      <c r="H85" s="6"/>
      <c r="I85" s="3"/>
      <c r="J85" s="3"/>
      <c r="K85" s="3"/>
      <c r="Q85" s="7" t="s">
        <v>5</v>
      </c>
      <c r="R85" s="7"/>
      <c r="S85" s="7"/>
      <c r="T85" s="5">
        <f>SQRT(((1/D96)*C98)^2+(-(C96/(D96^2))*D98)^2)</f>
        <v>7.3677687281155396E-2</v>
      </c>
    </row>
    <row r="86" spans="2:20" x14ac:dyDescent="0.3">
      <c r="B86" s="1">
        <v>7</v>
      </c>
      <c r="C86" s="9">
        <v>5.12</v>
      </c>
      <c r="D86" s="9"/>
      <c r="E86" s="9" t="s">
        <v>25</v>
      </c>
      <c r="F86" s="9"/>
      <c r="G86" s="8" t="e">
        <f>C86/E86</f>
        <v>#VALUE!</v>
      </c>
      <c r="H86" s="6"/>
    </row>
    <row r="87" spans="2:20" x14ac:dyDescent="0.3">
      <c r="B87" s="1">
        <v>8</v>
      </c>
      <c r="C87" s="9">
        <v>5.43</v>
      </c>
      <c r="D87" s="9"/>
      <c r="E87" s="9" t="s">
        <v>26</v>
      </c>
      <c r="F87" s="9"/>
      <c r="G87" s="8" t="e">
        <f>C87/E87</f>
        <v>#VALUE!</v>
      </c>
      <c r="H87" s="6"/>
      <c r="Q87" t="s">
        <v>30</v>
      </c>
    </row>
    <row r="88" spans="2:20" x14ac:dyDescent="0.3">
      <c r="B88" s="1">
        <v>9</v>
      </c>
      <c r="C88" s="9">
        <v>6.83</v>
      </c>
      <c r="D88" s="9"/>
      <c r="E88" s="9">
        <v>14.65</v>
      </c>
      <c r="F88" s="9"/>
      <c r="G88" s="8">
        <f>C88/E88</f>
        <v>0.46621160409556311</v>
      </c>
      <c r="H88" s="6"/>
    </row>
    <row r="89" spans="2:20" x14ac:dyDescent="0.3">
      <c r="B89" s="1">
        <v>10</v>
      </c>
      <c r="C89" s="9">
        <v>7.14</v>
      </c>
      <c r="D89" s="9"/>
      <c r="E89" s="9">
        <v>15.311999999999999</v>
      </c>
      <c r="F89" s="9"/>
      <c r="G89" s="8">
        <f>C89/E89</f>
        <v>0.46630094043887149</v>
      </c>
      <c r="H89" s="6"/>
    </row>
    <row r="90" spans="2:20" x14ac:dyDescent="0.3">
      <c r="B90" s="2">
        <v>11</v>
      </c>
      <c r="C90" s="9">
        <v>7.96</v>
      </c>
      <c r="D90" s="9"/>
      <c r="E90" s="9">
        <v>17.071000000000002</v>
      </c>
      <c r="F90" s="9" t="s">
        <v>27</v>
      </c>
      <c r="G90" s="8">
        <f>C90/E90</f>
        <v>0.46628785659891037</v>
      </c>
      <c r="H90" s="6"/>
    </row>
    <row r="91" spans="2:20" x14ac:dyDescent="0.3">
      <c r="B91" s="2">
        <v>12</v>
      </c>
      <c r="C91" s="9">
        <v>8.6300000000000008</v>
      </c>
      <c r="D91" s="9"/>
      <c r="E91" s="9" t="s">
        <v>28</v>
      </c>
      <c r="F91" s="9"/>
      <c r="G91" s="8" t="e">
        <f>C91/E91</f>
        <v>#VALUE!</v>
      </c>
      <c r="H91" s="6"/>
    </row>
    <row r="92" spans="2:20" x14ac:dyDescent="0.3">
      <c r="B92" s="2">
        <v>13</v>
      </c>
      <c r="C92" s="9">
        <v>9.06</v>
      </c>
      <c r="D92" s="9"/>
      <c r="E92" s="9" t="s">
        <v>29</v>
      </c>
      <c r="F92" s="9"/>
      <c r="G92" s="8" t="e">
        <f>C92/E92</f>
        <v>#VALUE!</v>
      </c>
      <c r="H92" s="6"/>
    </row>
    <row r="93" spans="2:20" x14ac:dyDescent="0.3">
      <c r="B93" s="2">
        <v>14</v>
      </c>
      <c r="C93" s="9">
        <v>9.49</v>
      </c>
      <c r="D93" s="9"/>
      <c r="E93" s="9">
        <v>20.382000000000001</v>
      </c>
      <c r="F93" s="9"/>
      <c r="G93" s="8">
        <f>C93/E93</f>
        <v>0.46560690805612792</v>
      </c>
      <c r="H93" s="6"/>
    </row>
    <row r="94" spans="2:20" x14ac:dyDescent="0.3">
      <c r="B94" s="2">
        <v>15</v>
      </c>
      <c r="C94" s="9">
        <v>10</v>
      </c>
      <c r="D94" s="9"/>
      <c r="E94" s="9">
        <v>21.5</v>
      </c>
      <c r="F94" s="9"/>
      <c r="G94" s="8">
        <f>C94/E94</f>
        <v>0.46511627906976744</v>
      </c>
      <c r="H94" s="6"/>
    </row>
    <row r="95" spans="2:20" x14ac:dyDescent="0.3">
      <c r="B95" s="3"/>
      <c r="C95" s="3"/>
      <c r="D95" s="3"/>
      <c r="E95" s="3"/>
      <c r="F95" s="3"/>
    </row>
    <row r="96" spans="2:20" x14ac:dyDescent="0.3">
      <c r="B96" s="1" t="s">
        <v>7</v>
      </c>
      <c r="C96" s="4">
        <f>AVERAGE(C80:C94)</f>
        <v>5.6886666666666663</v>
      </c>
      <c r="D96" s="4">
        <f>AVERAGE(E80:E94)</f>
        <v>17.783000000000001</v>
      </c>
      <c r="E96" s="4" t="e">
        <f>AVERAGE(G80:G94)</f>
        <v>#VALUE!</v>
      </c>
      <c r="F96" s="6"/>
    </row>
    <row r="97" spans="2:20" x14ac:dyDescent="0.3">
      <c r="B97" s="1" t="s">
        <v>8</v>
      </c>
      <c r="C97" s="4">
        <f>STDEVA(C80:C94)</f>
        <v>3.0316800308614056</v>
      </c>
      <c r="D97" s="4">
        <f>STDEVA(E80:E94)</f>
        <v>8.8281867064425832</v>
      </c>
      <c r="E97" s="4" t="e">
        <f>STDEVA(G80:G94)</f>
        <v>#VALUE!</v>
      </c>
      <c r="F97" s="6"/>
    </row>
    <row r="98" spans="2:20" x14ac:dyDescent="0.3">
      <c r="B98" s="1" t="s">
        <v>9</v>
      </c>
      <c r="C98" s="4">
        <f>C97/SQRT(10)</f>
        <v>0.95870140343716048</v>
      </c>
      <c r="D98" s="4">
        <f>D97/SQRT(10)</f>
        <v>2.791717760157884</v>
      </c>
      <c r="E98" s="4" t="e">
        <f t="shared" ref="E98" si="7">E97/SQRT(10)</f>
        <v>#VALUE!</v>
      </c>
      <c r="F98" s="6"/>
    </row>
    <row r="102" spans="2:20" x14ac:dyDescent="0.3">
      <c r="B102" s="7" t="s">
        <v>15</v>
      </c>
      <c r="C102" s="7"/>
      <c r="D102" s="7"/>
      <c r="E102" s="7"/>
    </row>
    <row r="103" spans="2:20" x14ac:dyDescent="0.3">
      <c r="B103" s="3" t="s">
        <v>1</v>
      </c>
      <c r="C103" s="3" t="s">
        <v>0</v>
      </c>
      <c r="D103" s="3" t="s">
        <v>17</v>
      </c>
      <c r="E103" s="3" t="s">
        <v>2</v>
      </c>
      <c r="F103" s="3" t="s">
        <v>18</v>
      </c>
      <c r="G103" s="3" t="s">
        <v>6</v>
      </c>
      <c r="H103" s="3"/>
      <c r="Q103" s="7" t="s">
        <v>3</v>
      </c>
      <c r="R103" s="7"/>
      <c r="S103" s="7"/>
    </row>
    <row r="104" spans="2:20" x14ac:dyDescent="0.3">
      <c r="B104" s="1">
        <v>1</v>
      </c>
      <c r="C104" s="9">
        <v>0.77</v>
      </c>
      <c r="D104" s="9"/>
      <c r="E104" s="9">
        <v>7.8E-2</v>
      </c>
      <c r="F104" s="9"/>
      <c r="G104" s="4">
        <f>C104/E104</f>
        <v>9.8717948717948723</v>
      </c>
      <c r="H104" s="6"/>
      <c r="Q104" s="7" t="s">
        <v>4</v>
      </c>
      <c r="R104" s="7"/>
      <c r="S104" s="7"/>
    </row>
    <row r="105" spans="2:20" x14ac:dyDescent="0.3">
      <c r="B105" s="1">
        <v>2</v>
      </c>
      <c r="C105" s="9" t="s">
        <v>31</v>
      </c>
      <c r="D105" s="9"/>
      <c r="E105" s="9">
        <v>0.14599999999999999</v>
      </c>
      <c r="F105" s="9" t="s">
        <v>27</v>
      </c>
      <c r="G105" s="4" t="e">
        <f>C105/E105</f>
        <v>#VALUE!</v>
      </c>
      <c r="H105" s="6"/>
    </row>
    <row r="106" spans="2:20" x14ac:dyDescent="0.3">
      <c r="B106" s="1">
        <v>3</v>
      </c>
      <c r="C106" s="9">
        <v>1.81</v>
      </c>
      <c r="D106" s="9"/>
      <c r="E106" s="9">
        <v>0.18</v>
      </c>
      <c r="F106" s="9"/>
      <c r="G106" s="4">
        <f>C106/E106</f>
        <v>10.055555555555555</v>
      </c>
      <c r="H106" s="6"/>
    </row>
    <row r="107" spans="2:20" x14ac:dyDescent="0.3">
      <c r="B107" s="1">
        <v>4</v>
      </c>
      <c r="C107" s="9">
        <v>2.2799999999999998</v>
      </c>
      <c r="D107" s="9"/>
      <c r="E107" s="9">
        <v>0.22700000000000001</v>
      </c>
      <c r="F107" s="9"/>
      <c r="G107" s="4">
        <f>C107/E107</f>
        <v>10.044052863436121</v>
      </c>
      <c r="H107" s="6"/>
      <c r="I107" s="3"/>
      <c r="J107" s="3"/>
      <c r="K107" s="3"/>
      <c r="L107" s="5"/>
      <c r="M107" s="1"/>
      <c r="N107" s="5"/>
    </row>
    <row r="108" spans="2:20" x14ac:dyDescent="0.3">
      <c r="B108" s="1">
        <v>5</v>
      </c>
      <c r="C108" s="9">
        <v>2.74</v>
      </c>
      <c r="D108" s="9"/>
      <c r="E108" s="9">
        <v>0.27300000000000002</v>
      </c>
      <c r="F108" s="9"/>
      <c r="G108" s="4">
        <f>C108/E108</f>
        <v>10.036630036630036</v>
      </c>
      <c r="H108" s="6"/>
      <c r="I108" s="3"/>
      <c r="J108" s="3"/>
      <c r="K108" s="3"/>
    </row>
    <row r="109" spans="2:20" x14ac:dyDescent="0.3">
      <c r="B109" s="1">
        <v>6</v>
      </c>
      <c r="C109" s="9">
        <v>3.18</v>
      </c>
      <c r="D109" s="9"/>
      <c r="E109" s="9">
        <v>0.317</v>
      </c>
      <c r="F109" s="9" t="s">
        <v>27</v>
      </c>
      <c r="G109" s="4">
        <f>C109/E109</f>
        <v>10.031545741324921</v>
      </c>
      <c r="H109" s="6"/>
      <c r="I109" s="3"/>
      <c r="J109" s="3"/>
      <c r="K109" s="3"/>
      <c r="Q109" s="7" t="s">
        <v>5</v>
      </c>
      <c r="R109" s="7"/>
      <c r="S109" s="7"/>
      <c r="T109" s="5">
        <f>SQRT(((1/D120)*C122)^2+(-(C120/(D120^2))*D122)^2)</f>
        <v>2.7481215810449329</v>
      </c>
    </row>
    <row r="110" spans="2:20" x14ac:dyDescent="0.3">
      <c r="B110" s="1">
        <v>7</v>
      </c>
      <c r="C110" s="9">
        <v>3.68</v>
      </c>
      <c r="D110" s="9"/>
      <c r="E110" s="9">
        <v>0.36599999999999999</v>
      </c>
      <c r="F110" s="9"/>
      <c r="G110" s="4">
        <f>C110/E110</f>
        <v>10.05464480874317</v>
      </c>
      <c r="H110" s="6"/>
    </row>
    <row r="111" spans="2:20" x14ac:dyDescent="0.3">
      <c r="B111" s="1">
        <v>8</v>
      </c>
      <c r="C111" s="9">
        <v>4.33</v>
      </c>
      <c r="D111" s="9"/>
      <c r="E111" s="9">
        <v>0.42899999999999999</v>
      </c>
      <c r="F111" s="9"/>
      <c r="G111" s="4">
        <f>C111/E111</f>
        <v>10.093240093240093</v>
      </c>
      <c r="H111" s="6"/>
    </row>
    <row r="112" spans="2:20" x14ac:dyDescent="0.3">
      <c r="B112" s="1">
        <v>9</v>
      </c>
      <c r="C112" s="9">
        <v>4.8</v>
      </c>
      <c r="D112" s="9"/>
      <c r="E112" s="9">
        <v>0.47599999999999998</v>
      </c>
      <c r="F112" s="9"/>
      <c r="G112" s="4">
        <f>C112/E112</f>
        <v>10.084033613445378</v>
      </c>
      <c r="H112" s="6"/>
    </row>
    <row r="113" spans="2:17" x14ac:dyDescent="0.3">
      <c r="B113" s="1">
        <v>10</v>
      </c>
      <c r="C113" s="9">
        <v>5.56</v>
      </c>
      <c r="D113" s="9"/>
      <c r="E113" s="9">
        <v>0.55200000000000005</v>
      </c>
      <c r="F113" s="9"/>
      <c r="G113" s="4">
        <f>C113/E113</f>
        <v>10.07246376811594</v>
      </c>
      <c r="H113" s="6"/>
    </row>
    <row r="114" spans="2:17" x14ac:dyDescent="0.3">
      <c r="B114" s="2">
        <v>11</v>
      </c>
      <c r="C114" s="9">
        <v>5.96</v>
      </c>
      <c r="D114" s="9"/>
      <c r="E114" s="9">
        <v>0.59099999999999997</v>
      </c>
      <c r="F114" s="9"/>
      <c r="G114" s="4">
        <f>C114/E114</f>
        <v>10.084602368866328</v>
      </c>
      <c r="H114" s="6"/>
    </row>
    <row r="115" spans="2:17" x14ac:dyDescent="0.3">
      <c r="B115" s="2">
        <v>12</v>
      </c>
      <c r="C115" s="9">
        <v>6.8</v>
      </c>
      <c r="D115" s="9"/>
      <c r="E115" s="9">
        <v>0.67500000000000004</v>
      </c>
      <c r="F115" s="9"/>
      <c r="G115" s="4">
        <f>C115/E115</f>
        <v>10.074074074074073</v>
      </c>
      <c r="H115" s="6"/>
    </row>
    <row r="116" spans="2:17" x14ac:dyDescent="0.3">
      <c r="B116" s="2">
        <v>13</v>
      </c>
      <c r="C116" s="9">
        <v>7.64</v>
      </c>
      <c r="D116" s="9"/>
      <c r="E116" s="9">
        <v>0.75800000000000001</v>
      </c>
      <c r="F116" s="9"/>
      <c r="G116" s="4">
        <f>C116/E116</f>
        <v>10.079155672823218</v>
      </c>
      <c r="H116" s="6"/>
    </row>
    <row r="117" spans="2:17" x14ac:dyDescent="0.3">
      <c r="B117" s="2">
        <v>14</v>
      </c>
      <c r="C117" s="9">
        <v>8.4499999999999993</v>
      </c>
      <c r="D117" s="9"/>
      <c r="E117" s="9">
        <v>0.84</v>
      </c>
      <c r="F117" s="9"/>
      <c r="G117" s="4">
        <f>C117/E117</f>
        <v>10.059523809523808</v>
      </c>
      <c r="H117" s="6"/>
    </row>
    <row r="118" spans="2:17" x14ac:dyDescent="0.3">
      <c r="B118" s="2">
        <v>15</v>
      </c>
      <c r="C118" s="9">
        <v>9.52</v>
      </c>
      <c r="D118" s="9"/>
      <c r="E118" s="9">
        <v>0.94499999999999995</v>
      </c>
      <c r="F118" s="9"/>
      <c r="G118" s="4">
        <f>C118/E118</f>
        <v>10.074074074074074</v>
      </c>
      <c r="H118" s="6"/>
    </row>
    <row r="119" spans="2:17" x14ac:dyDescent="0.3">
      <c r="B119" s="3"/>
      <c r="C119" s="3"/>
      <c r="D119" s="3"/>
      <c r="E119" s="3"/>
      <c r="F119" s="3"/>
    </row>
    <row r="120" spans="2:17" x14ac:dyDescent="0.3">
      <c r="B120" s="1" t="s">
        <v>7</v>
      </c>
      <c r="C120" s="4">
        <f>AVERAGE(C104:C118)</f>
        <v>4.822857142857143</v>
      </c>
      <c r="D120" s="4">
        <f>AVERAGE(E104:E118)</f>
        <v>0.45686666666666664</v>
      </c>
      <c r="E120" s="4" t="e">
        <f>AVERAGE(G104:G118)</f>
        <v>#VALUE!</v>
      </c>
      <c r="F120" s="6"/>
    </row>
    <row r="121" spans="2:17" x14ac:dyDescent="0.3">
      <c r="B121" s="1" t="s">
        <v>8</v>
      </c>
      <c r="C121" s="4">
        <f>STDEVA(C104:C118)</f>
        <v>2.8178813385405772</v>
      </c>
      <c r="D121" s="4">
        <f>STDEVA(E104:E118)</f>
        <v>0.26495440757843236</v>
      </c>
      <c r="E121" s="4" t="e">
        <f>STDEVA(G104:G118)</f>
        <v>#VALUE!</v>
      </c>
      <c r="F121" s="6"/>
    </row>
    <row r="122" spans="2:17" x14ac:dyDescent="0.3">
      <c r="B122" s="1" t="s">
        <v>9</v>
      </c>
      <c r="C122" s="4">
        <f>C121/SQRT(10)</f>
        <v>0.89109232058722365</v>
      </c>
      <c r="D122" s="4">
        <f>D121/SQRT(10)</f>
        <v>8.3785940404842413E-2</v>
      </c>
      <c r="E122" s="4" t="e">
        <f t="shared" ref="E122" si="8">E121/SQRT(10)</f>
        <v>#VALUE!</v>
      </c>
      <c r="F122" s="6"/>
    </row>
    <row r="126" spans="2:17" x14ac:dyDescent="0.3">
      <c r="B126" s="7" t="s">
        <v>16</v>
      </c>
      <c r="C126" s="7"/>
      <c r="D126" s="7"/>
      <c r="E126" s="7"/>
    </row>
    <row r="127" spans="2:17" x14ac:dyDescent="0.3">
      <c r="B127" s="3" t="s">
        <v>1</v>
      </c>
      <c r="C127" s="3" t="s">
        <v>0</v>
      </c>
      <c r="D127" s="3" t="s">
        <v>2</v>
      </c>
      <c r="E127" s="3" t="s">
        <v>6</v>
      </c>
      <c r="F127" s="3"/>
      <c r="O127" s="7" t="s">
        <v>3</v>
      </c>
      <c r="P127" s="7"/>
      <c r="Q127" s="7"/>
    </row>
    <row r="128" spans="2:17" x14ac:dyDescent="0.3">
      <c r="B128" s="1">
        <v>1</v>
      </c>
      <c r="C128" s="9">
        <v>0.95</v>
      </c>
      <c r="D128" s="9">
        <v>3.0000000000000001E-3</v>
      </c>
      <c r="E128" s="4">
        <f t="shared" ref="E128:E137" si="9">C128/D128</f>
        <v>316.66666666666663</v>
      </c>
      <c r="F128" s="6"/>
      <c r="O128" s="7" t="s">
        <v>4</v>
      </c>
      <c r="P128" s="7"/>
      <c r="Q128" s="7"/>
    </row>
    <row r="129" spans="2:18" x14ac:dyDescent="0.3">
      <c r="B129" s="1">
        <v>2</v>
      </c>
      <c r="C129" s="9"/>
      <c r="D129" s="9"/>
      <c r="E129" s="4" t="e">
        <f t="shared" si="9"/>
        <v>#DIV/0!</v>
      </c>
      <c r="F129" s="6"/>
    </row>
    <row r="130" spans="2:18" x14ac:dyDescent="0.3">
      <c r="B130" s="1">
        <v>3</v>
      </c>
      <c r="C130" s="9"/>
      <c r="D130" s="9"/>
      <c r="E130" s="4" t="e">
        <f t="shared" si="9"/>
        <v>#DIV/0!</v>
      </c>
      <c r="F130" s="6"/>
    </row>
    <row r="131" spans="2:18" x14ac:dyDescent="0.3">
      <c r="B131" s="1">
        <v>4</v>
      </c>
      <c r="C131" s="9"/>
      <c r="D131" s="9"/>
      <c r="E131" s="4" t="e">
        <f t="shared" si="9"/>
        <v>#DIV/0!</v>
      </c>
      <c r="F131" s="6"/>
      <c r="G131" s="3"/>
      <c r="H131" s="3"/>
      <c r="I131" s="3"/>
      <c r="J131" s="5"/>
      <c r="K131" s="1"/>
      <c r="L131" s="5"/>
    </row>
    <row r="132" spans="2:18" x14ac:dyDescent="0.3">
      <c r="B132" s="1">
        <v>5</v>
      </c>
      <c r="C132" s="9"/>
      <c r="D132" s="9"/>
      <c r="E132" s="4" t="e">
        <f t="shared" si="9"/>
        <v>#DIV/0!</v>
      </c>
      <c r="F132" s="6"/>
      <c r="G132" s="3"/>
      <c r="H132" s="3"/>
      <c r="I132" s="3"/>
    </row>
    <row r="133" spans="2:18" x14ac:dyDescent="0.3">
      <c r="B133" s="1">
        <v>6</v>
      </c>
      <c r="C133" s="9"/>
      <c r="D133" s="9"/>
      <c r="E133" s="4" t="e">
        <f t="shared" si="9"/>
        <v>#DIV/0!</v>
      </c>
      <c r="F133" s="6"/>
      <c r="G133" s="3"/>
      <c r="H133" s="3"/>
      <c r="I133" s="3"/>
      <c r="O133" s="7" t="s">
        <v>5</v>
      </c>
      <c r="P133" s="7"/>
      <c r="Q133" s="7"/>
      <c r="R133" s="5" t="e">
        <f>SQRT(((1/D144)*C146)^2+(-(C144/(D144^2))*D146)^2)</f>
        <v>#DIV/0!</v>
      </c>
    </row>
    <row r="134" spans="2:18" x14ac:dyDescent="0.3">
      <c r="B134" s="1">
        <v>7</v>
      </c>
      <c r="C134" s="9"/>
      <c r="D134" s="9"/>
      <c r="E134" s="4" t="e">
        <f t="shared" si="9"/>
        <v>#DIV/0!</v>
      </c>
      <c r="F134" s="6"/>
    </row>
    <row r="135" spans="2:18" x14ac:dyDescent="0.3">
      <c r="B135" s="1">
        <v>8</v>
      </c>
      <c r="C135" s="9"/>
      <c r="D135" s="9"/>
      <c r="E135" s="4" t="e">
        <f t="shared" si="9"/>
        <v>#DIV/0!</v>
      </c>
      <c r="F135" s="6"/>
    </row>
    <row r="136" spans="2:18" x14ac:dyDescent="0.3">
      <c r="B136" s="1">
        <v>9</v>
      </c>
      <c r="C136" s="9"/>
      <c r="D136" s="9"/>
      <c r="E136" s="4" t="e">
        <f t="shared" si="9"/>
        <v>#DIV/0!</v>
      </c>
      <c r="F136" s="6"/>
    </row>
    <row r="137" spans="2:18" x14ac:dyDescent="0.3">
      <c r="B137" s="1">
        <v>10</v>
      </c>
      <c r="C137" s="9"/>
      <c r="D137" s="9"/>
      <c r="E137" s="4" t="e">
        <f t="shared" si="9"/>
        <v>#DIV/0!</v>
      </c>
      <c r="F137" s="6"/>
    </row>
    <row r="138" spans="2:18" x14ac:dyDescent="0.3">
      <c r="B138" s="2">
        <v>11</v>
      </c>
      <c r="C138" s="9"/>
      <c r="D138" s="9"/>
      <c r="E138" s="4" t="e">
        <f t="shared" ref="E138:E142" si="10">C138/D138</f>
        <v>#DIV/0!</v>
      </c>
      <c r="F138" s="6"/>
    </row>
    <row r="139" spans="2:18" x14ac:dyDescent="0.3">
      <c r="B139" s="2">
        <v>12</v>
      </c>
      <c r="C139" s="9"/>
      <c r="D139" s="9"/>
      <c r="E139" s="4" t="e">
        <f t="shared" si="10"/>
        <v>#DIV/0!</v>
      </c>
      <c r="F139" s="6"/>
    </row>
    <row r="140" spans="2:18" x14ac:dyDescent="0.3">
      <c r="B140" s="2">
        <v>13</v>
      </c>
      <c r="C140" s="9"/>
      <c r="D140" s="9"/>
      <c r="E140" s="4" t="e">
        <f t="shared" si="10"/>
        <v>#DIV/0!</v>
      </c>
      <c r="F140" s="6"/>
    </row>
    <row r="141" spans="2:18" x14ac:dyDescent="0.3">
      <c r="B141" s="2">
        <v>14</v>
      </c>
      <c r="C141" s="9"/>
      <c r="D141" s="9"/>
      <c r="E141" s="4" t="e">
        <f t="shared" si="10"/>
        <v>#DIV/0!</v>
      </c>
      <c r="F141" s="6"/>
    </row>
    <row r="142" spans="2:18" x14ac:dyDescent="0.3">
      <c r="B142" s="2">
        <v>15</v>
      </c>
      <c r="C142" s="9"/>
      <c r="D142" s="9"/>
      <c r="E142" s="4" t="e">
        <f t="shared" si="10"/>
        <v>#DIV/0!</v>
      </c>
      <c r="F142" s="6"/>
    </row>
    <row r="143" spans="2:18" x14ac:dyDescent="0.3">
      <c r="B143" s="3"/>
      <c r="C143" s="3"/>
      <c r="D143" s="3"/>
      <c r="E143" s="3"/>
      <c r="F143" s="3"/>
    </row>
    <row r="144" spans="2:18" x14ac:dyDescent="0.3">
      <c r="B144" s="1" t="s">
        <v>7</v>
      </c>
      <c r="C144" s="4">
        <f>AVERAGE(C128:C142)</f>
        <v>0.95</v>
      </c>
      <c r="D144" s="4">
        <f>AVERAGE(D128:D142)</f>
        <v>3.0000000000000001E-3</v>
      </c>
      <c r="E144" s="4" t="e">
        <f>AVERAGE(E128:E142)</f>
        <v>#DIV/0!</v>
      </c>
      <c r="F144" s="6"/>
    </row>
    <row r="145" spans="2:6" x14ac:dyDescent="0.3">
      <c r="B145" s="1" t="s">
        <v>8</v>
      </c>
      <c r="C145" s="4" t="e">
        <f>STDEVA(C128:C142)</f>
        <v>#DIV/0!</v>
      </c>
      <c r="D145" s="4" t="e">
        <f>STDEVA(D128:D142)</f>
        <v>#DIV/0!</v>
      </c>
      <c r="E145" s="4" t="e">
        <f>STDEVA(E128:E142)</f>
        <v>#DIV/0!</v>
      </c>
      <c r="F145" s="6"/>
    </row>
    <row r="146" spans="2:6" x14ac:dyDescent="0.3">
      <c r="B146" s="1" t="s">
        <v>9</v>
      </c>
      <c r="C146" s="4" t="e">
        <f>C145/SQRT(15)</f>
        <v>#DIV/0!</v>
      </c>
      <c r="D146" s="4" t="e">
        <f>D145/SQRT(15)</f>
        <v>#DIV/0!</v>
      </c>
      <c r="E146" s="4" t="e">
        <f>E145/SQRT(15)</f>
        <v>#DIV/0!</v>
      </c>
      <c r="F146" s="6"/>
    </row>
  </sheetData>
  <mergeCells count="25">
    <mergeCell ref="O133:Q133"/>
    <mergeCell ref="O33:Q33"/>
    <mergeCell ref="B50:E50"/>
    <mergeCell ref="Q51:S51"/>
    <mergeCell ref="Q57:S57"/>
    <mergeCell ref="B78:E78"/>
    <mergeCell ref="Q79:S79"/>
    <mergeCell ref="B74:R74"/>
    <mergeCell ref="B102:E102"/>
    <mergeCell ref="Q103:S103"/>
    <mergeCell ref="Q104:S104"/>
    <mergeCell ref="Q109:S109"/>
    <mergeCell ref="B126:E126"/>
    <mergeCell ref="O127:Q127"/>
    <mergeCell ref="O128:Q128"/>
    <mergeCell ref="O27:Q27"/>
    <mergeCell ref="O28:Q28"/>
    <mergeCell ref="Q80:S80"/>
    <mergeCell ref="Q85:S85"/>
    <mergeCell ref="Q52:S52"/>
    <mergeCell ref="B2:E2"/>
    <mergeCell ref="O3:Q3"/>
    <mergeCell ref="O4:Q4"/>
    <mergeCell ref="O9:Q9"/>
    <mergeCell ref="B26:E26"/>
  </mergeCells>
  <pageMargins left="0.7" right="0.7" top="0.75" bottom="0.75" header="0.3" footer="0.3"/>
  <pageSetup paperSize="9" orientation="portrait" horizontalDpi="0" verticalDpi="0" r:id="rId1"/>
  <drawing r:id="rId2"/>
  <tableParts count="6">
    <tablePart r:id="rId3"/>
    <tablePart r:id="rId4"/>
    <tablePart r:id="rId5"/>
    <tablePart r:id="rId6"/>
    <tablePart r:id="rId7"/>
    <tablePart r:id="rId8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BF7A827-4287-4B11-A03D-8B56046FE39E}">
          <xm:f>Folha1!1:1048576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6A6B-B22C-4907-B35C-B132BFC979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52C624EF34AD478A5856EC85ED098F" ma:contentTypeVersion="8" ma:contentTypeDescription="Criar um novo documento." ma:contentTypeScope="" ma:versionID="13f11bc05279c011ff2d322d3f66fd67">
  <xsd:schema xmlns:xsd="http://www.w3.org/2001/XMLSchema" xmlns:xs="http://www.w3.org/2001/XMLSchema" xmlns:p="http://schemas.microsoft.com/office/2006/metadata/properties" xmlns:ns3="50696793-6437-4e87-ba7e-0fc4fcfbac97" targetNamespace="http://schemas.microsoft.com/office/2006/metadata/properties" ma:root="true" ma:fieldsID="ffcb33e49fcbec99d603f857985d8417" ns3:_="">
    <xsd:import namespace="50696793-6437-4e87-ba7e-0fc4fcfbac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96793-6437-4e87-ba7e-0fc4fcfba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52E65F-37E5-422E-B821-5F797BE3DB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696793-6437-4e87-ba7e-0fc4fcfbac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8CA081-A56A-407E-BC39-67D7C2082E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169DA3-410F-42F9-98E4-43875082A5B2}">
  <ds:schemaRefs>
    <ds:schemaRef ds:uri="50696793-6437-4e87-ba7e-0fc4fcfbac97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Sousa</dc:creator>
  <cp:lastModifiedBy>Sérgio Sousa</cp:lastModifiedBy>
  <dcterms:created xsi:type="dcterms:W3CDTF">2022-03-09T11:20:33Z</dcterms:created>
  <dcterms:modified xsi:type="dcterms:W3CDTF">2022-03-11T10:22:39Z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0x0101004B52C624EF34AD478A5856EC85ED098F</vt:lpwstr>
  </property>
</Properties>
</file>