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B859EF6C-35A9-47C6-A6C5-FD8BEEDF6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I18" i="1" l="1" a="1"/>
  <c r="J18" i="1" l="1"/>
  <c r="I19" i="1"/>
  <c r="I18" i="1"/>
  <c r="D9" i="1" s="1"/>
  <c r="E9" i="1" s="1"/>
  <c r="J19" i="1"/>
  <c r="D10" i="1"/>
  <c r="E10" i="1" s="1"/>
  <c r="D5" i="1" l="1"/>
  <c r="E5" i="1" s="1"/>
  <c r="D8" i="1"/>
  <c r="E8" i="1" s="1"/>
  <c r="D11" i="1"/>
  <c r="E11" i="1" s="1"/>
  <c r="D2" i="1"/>
  <c r="E2" i="1" s="1"/>
  <c r="D7" i="1"/>
  <c r="E7" i="1" s="1"/>
  <c r="D4" i="1"/>
  <c r="E4" i="1" s="1"/>
  <c r="D13" i="1"/>
  <c r="D15" i="1" s="1"/>
  <c r="D3" i="1"/>
  <c r="E3" i="1" s="1"/>
  <c r="D6" i="1"/>
  <c r="E6" i="1" s="1"/>
</calcChain>
</file>

<file path=xl/sharedStrings.xml><?xml version="1.0" encoding="utf-8"?>
<sst xmlns="http://schemas.openxmlformats.org/spreadsheetml/2006/main" count="19" uniqueCount="18">
  <si>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</si>
  <si>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</si>
  <si>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</si>
  <si>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</si>
  <si>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</si>
  <si>
    <t>Análise estatísitca</t>
  </si>
  <si>
    <t>Declive (m)</t>
  </si>
  <si>
    <t>u(m)</t>
  </si>
  <si>
    <t>Ordenada na origem (b)</t>
  </si>
  <si>
    <t>u(b)</t>
  </si>
  <si>
    <t>t1/2=mR</t>
  </si>
  <si>
    <t>t1/2=0,693RC</t>
  </si>
  <si>
    <t>&gt;&gt;&gt;&gt;</t>
  </si>
  <si>
    <r>
      <t>C=t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/ (R*0,693)</t>
    </r>
  </si>
  <si>
    <t>Valor de C do declive:</t>
  </si>
  <si>
    <t>C = declive / 0,693</t>
  </si>
  <si>
    <t>Valor de C do multímetro:</t>
  </si>
  <si>
    <t>Erro percentual: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</si>
</sst>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1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</a:t>
            </a:r>
            <a:r>
              <a:rPr lang="en-US" sz="1600" baseline="-25000"/>
              <a:t>1/2</a:t>
            </a:r>
            <a:r>
              <a:rPr lang="en-US" sz="1600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12538421033297"/>
          <c:y val="0.18300925925925926"/>
          <c:w val="0.8207265359772612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t1/2(R)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000649024626197"/>
                  <c:y val="-6.0010571595217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strRef>
              <c:f>Folha1!$A$2:$A$17</c:f>
              <c:strCach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1">
                  <c:v>Valor de C do declive:</c:v>
                </c:pt>
                <c:pt idx="12">
                  <c:v>Valor de C do multímetro:</c:v>
                </c:pt>
                <c:pt idx="13">
                  <c:v>Erro percentual:</c:v>
                </c:pt>
              </c:strCache>
            </c:strRef>
          </c:xVal>
          <c:yVal>
            <c:numRef>
              <c:f>Folha1!$C$2:$C$17</c:f>
              <c:numCache>
                <c:formatCode>General</c:formatCode>
                <c:ptCount val="16"/>
                <c:pt idx="0">
                  <c:v>1.1999999999999999E-4</c:v>
                </c:pt>
                <c:pt idx="1">
                  <c:v>9.9999999999999991E-5</c:v>
                </c:pt>
                <c:pt idx="2">
                  <c:v>1.1999999999999999E-4</c:v>
                </c:pt>
                <c:pt idx="3">
                  <c:v>1.5999999999999999E-4</c:v>
                </c:pt>
                <c:pt idx="4">
                  <c:v>1.9999999999999998E-4</c:v>
                </c:pt>
                <c:pt idx="5">
                  <c:v>1.9999999999999998E-4</c:v>
                </c:pt>
                <c:pt idx="6">
                  <c:v>2.1999999999999998E-4</c:v>
                </c:pt>
                <c:pt idx="7">
                  <c:v>1.9999999999999998E-4</c:v>
                </c:pt>
                <c:pt idx="8">
                  <c:v>2.9999999999999997E-4</c:v>
                </c:pt>
                <c:pt idx="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R(</a:t>
                </a:r>
                <a:r>
                  <a:rPr lang="el-GR" sz="1400"/>
                  <a:t>Ω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3967568"/>
        <c:crossesAt val="-2.0000000000000008E-5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1/2</a:t>
                </a:r>
                <a:r>
                  <a:rPr lang="pt-PT" sz="1400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397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86673361008712"/>
          <c:y val="0.58716389617964426"/>
          <c:w val="0.2422504826865537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530096237970253"/>
          <c:y val="0.18300925925925926"/>
          <c:w val="0.77903237095363076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Folha1!$E$2:$E$11</c:f>
              <c:numCache>
                <c:formatCode>General</c:formatCode>
                <c:ptCount val="10"/>
                <c:pt idx="0">
                  <c:v>-2.6181818181818207E-5</c:v>
                </c:pt>
                <c:pt idx="1">
                  <c:v>1.5636363636363612E-5</c:v>
                </c:pt>
                <c:pt idx="2">
                  <c:v>1.7454545454545435E-5</c:v>
                </c:pt>
                <c:pt idx="3">
                  <c:v>-7.2727272727274002E-7</c:v>
                </c:pt>
                <c:pt idx="4">
                  <c:v>-1.8909090909090915E-5</c:v>
                </c:pt>
                <c:pt idx="5">
                  <c:v>2.9090909090909059E-6</c:v>
                </c:pt>
                <c:pt idx="6">
                  <c:v>4.7272727272727288E-6</c:v>
                </c:pt>
                <c:pt idx="7">
                  <c:v>4.6545454545454548E-5</c:v>
                </c:pt>
                <c:pt idx="8">
                  <c:v>-3.1636363636363622E-5</c:v>
                </c:pt>
                <c:pt idx="9">
                  <c:v>-9.8181818181818006E-6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D-4B2E-A8BA-754B688B7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03503"/>
        <c:axId val="459904751"/>
      </c:scatterChart>
      <c:valAx>
        <c:axId val="45990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9904751"/>
        <c:crossesAt val="-0.1"/>
        <c:crossBetween val="midCat"/>
      </c:valAx>
      <c:valAx>
        <c:axId val="459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1/2</a:t>
                </a:r>
                <a:r>
                  <a:rPr lang="pt-PT" sz="1400" b="0" i="0" baseline="0">
                    <a:effectLst/>
                  </a:rPr>
                  <a:t>(S)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990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76306784862307"/>
          <c:y val="0.1812995597772501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</xdr:colOff>
      <xdr:row>0</xdr:row>
      <xdr:rowOff>59055</xdr:rowOff>
    </xdr:from>
    <xdr:to>
      <xdr:col>11</xdr:col>
      <xdr:colOff>581025</xdr:colOff>
      <xdr:row>15</xdr:row>
      <xdr:rowOff>43815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47625</xdr:rowOff>
    </xdr:from>
    <xdr:to>
      <xdr:col>6</xdr:col>
      <xdr:colOff>571500</xdr:colOff>
      <xdr:row>30</xdr:row>
      <xdr:rowOff>70485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8B28E-B863-4B96-9829-E69391AE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8" sqref="H18"/>
    </sheetView>
  </sheetViews>
  <sheetFormatPr defaultRowHeight="15" x14ac:dyDescent="0.25"/>
  <cols>
    <col min="3" max="3" width="10" bestFit="1" customWidth="1"/>
    <col min="5" max="5" width="10.7109375" customWidth="1"/>
    <col min="7" max="7" width="8.85546875" customWidth="1"/>
    <col min="8" max="8" width="11.28515625" customWidth="1"/>
    <col min="9" max="10" width="12" bestFit="1" customWidth="1"/>
    <col min="11" max="11" width="11.28515625" customWidth="1"/>
    <col min="12" max="12" width="8" customWidth="1"/>
    <col min="14" max="14" width="12.28515625" customWidth="1"/>
    <col min="15" max="15" width="13" customWidth="1"/>
  </cols>
  <sheetData>
    <row r="1" spans="1:5" ht="18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1">
        <v>100</v>
      </c>
      <c r="B2" s="6">
        <v>120</v>
      </c>
      <c r="C2" s="1">
        <f t="shared" ref="C2:C6" si="0">B2*0.000001</f>
        <v>1.1999999999999999E-4</v>
      </c>
      <c r="D2" s="1">
        <f>A2*$I$18+$J$18</f>
        <v>9.3818181818181782E-5</v>
      </c>
      <c r="E2" s="1">
        <f>D2-C2</f>
        <v>-2.6181818181818207E-5</v>
      </c>
    </row>
    <row r="3" spans="1:5" x14ac:dyDescent="0.25">
      <c r="A3" s="1">
        <v>200</v>
      </c>
      <c r="B3" s="7">
        <v>100</v>
      </c>
      <c r="C3" s="1">
        <f t="shared" si="0"/>
        <v>9.9999999999999991E-5</v>
      </c>
      <c r="D3" s="1">
        <f>A3*$I$18+$J$18</f>
        <v>1.156363636363636E-4</v>
      </c>
      <c r="E3" s="1">
        <f t="shared" ref="E3:E11" si="1">D3-C3</f>
        <v>1.5636363636363612E-5</v>
      </c>
    </row>
    <row r="4" spans="1:5" x14ac:dyDescent="0.25">
      <c r="A4" s="1">
        <v>300</v>
      </c>
      <c r="B4" s="7">
        <v>120</v>
      </c>
      <c r="C4" s="1">
        <f t="shared" si="0"/>
        <v>1.1999999999999999E-4</v>
      </c>
      <c r="D4" s="1">
        <f>A4*$I$18+$J$18</f>
        <v>1.3745454545454542E-4</v>
      </c>
      <c r="E4" s="1">
        <f t="shared" si="1"/>
        <v>1.7454545454545435E-5</v>
      </c>
    </row>
    <row r="5" spans="1:5" x14ac:dyDescent="0.25">
      <c r="A5" s="1">
        <v>400</v>
      </c>
      <c r="B5" s="7">
        <v>160</v>
      </c>
      <c r="C5" s="1">
        <f t="shared" si="0"/>
        <v>1.5999999999999999E-4</v>
      </c>
      <c r="D5" s="1">
        <f>A5*$I$18+$J$18</f>
        <v>1.5927272727272725E-4</v>
      </c>
      <c r="E5" s="1">
        <f t="shared" si="1"/>
        <v>-7.2727272727274002E-7</v>
      </c>
    </row>
    <row r="6" spans="1:5" x14ac:dyDescent="0.25">
      <c r="A6" s="1">
        <v>500</v>
      </c>
      <c r="B6" s="8">
        <v>200</v>
      </c>
      <c r="C6" s="1">
        <f t="shared" si="0"/>
        <v>1.9999999999999998E-4</v>
      </c>
      <c r="D6" s="1">
        <f>A6*$I$18+$J$18</f>
        <v>1.8109090909090907E-4</v>
      </c>
      <c r="E6" s="1">
        <f t="shared" si="1"/>
        <v>-1.8909090909090915E-5</v>
      </c>
    </row>
    <row r="7" spans="1:5" x14ac:dyDescent="0.25">
      <c r="A7" s="1">
        <v>600</v>
      </c>
      <c r="B7" s="7">
        <v>200</v>
      </c>
      <c r="C7" s="1">
        <f t="shared" ref="C7:C11" si="2">B7*0.000001</f>
        <v>1.9999999999999998E-4</v>
      </c>
      <c r="D7" s="1">
        <f>A7*$I$18+$J$18</f>
        <v>2.0290909090909089E-4</v>
      </c>
      <c r="E7" s="1">
        <f t="shared" si="1"/>
        <v>2.9090909090909059E-6</v>
      </c>
    </row>
    <row r="8" spans="1:5" x14ac:dyDescent="0.25">
      <c r="A8" s="1">
        <v>700</v>
      </c>
      <c r="B8" s="8">
        <v>220</v>
      </c>
      <c r="C8" s="1">
        <f t="shared" si="2"/>
        <v>2.1999999999999998E-4</v>
      </c>
      <c r="D8" s="1">
        <f>A8*$I$18+$J$18</f>
        <v>2.2472727272727271E-4</v>
      </c>
      <c r="E8" s="1">
        <f t="shared" si="1"/>
        <v>4.7272727272727288E-6</v>
      </c>
    </row>
    <row r="9" spans="1:5" x14ac:dyDescent="0.25">
      <c r="A9" s="1">
        <v>800</v>
      </c>
      <c r="B9" s="8">
        <v>200</v>
      </c>
      <c r="C9" s="1">
        <f t="shared" si="2"/>
        <v>1.9999999999999998E-4</v>
      </c>
      <c r="D9" s="1">
        <f>A9*$I$18+$J$18</f>
        <v>2.4654545454545453E-4</v>
      </c>
      <c r="E9" s="1">
        <f t="shared" si="1"/>
        <v>4.6545454545454548E-5</v>
      </c>
    </row>
    <row r="10" spans="1:5" x14ac:dyDescent="0.25">
      <c r="A10" s="1">
        <v>900</v>
      </c>
      <c r="B10" s="1">
        <v>300</v>
      </c>
      <c r="C10" s="1">
        <f t="shared" si="2"/>
        <v>2.9999999999999997E-4</v>
      </c>
      <c r="D10" s="1">
        <f>A10*$I$18+$J$18</f>
        <v>2.6836363636363635E-4</v>
      </c>
      <c r="E10" s="1">
        <f t="shared" si="1"/>
        <v>-3.1636363636363622E-5</v>
      </c>
    </row>
    <row r="11" spans="1:5" x14ac:dyDescent="0.25">
      <c r="A11" s="1">
        <v>1000</v>
      </c>
      <c r="B11" s="1">
        <v>300</v>
      </c>
      <c r="C11" s="1">
        <f t="shared" si="2"/>
        <v>2.9999999999999997E-4</v>
      </c>
      <c r="D11" s="1">
        <f>A11*$I$18+$J$18</f>
        <v>2.9018181818181817E-4</v>
      </c>
      <c r="E11" s="1">
        <f t="shared" si="1"/>
        <v>-9.8181818181818006E-6</v>
      </c>
    </row>
    <row r="13" spans="1:5" x14ac:dyDescent="0.25">
      <c r="A13" s="15" t="s">
        <v>14</v>
      </c>
      <c r="B13" s="16"/>
      <c r="C13" s="17"/>
      <c r="D13" s="1">
        <f>I18/0.693</f>
        <v>3.1483667847304217E-7</v>
      </c>
    </row>
    <row r="14" spans="1:5" x14ac:dyDescent="0.25">
      <c r="A14" s="14" t="s">
        <v>16</v>
      </c>
      <c r="B14" s="14"/>
      <c r="C14" s="14"/>
      <c r="D14" s="9">
        <v>3.4999999999999998E-7</v>
      </c>
    </row>
    <row r="15" spans="1:5" x14ac:dyDescent="0.25">
      <c r="A15" s="14" t="s">
        <v>17</v>
      </c>
      <c r="B15" s="14"/>
      <c r="C15" s="14"/>
      <c r="D15" s="10">
        <f>ABS(D13-D14)/D14</f>
        <v>0.10046663293416519</v>
      </c>
    </row>
    <row r="17" spans="8:12" x14ac:dyDescent="0.25">
      <c r="H17" s="3"/>
      <c r="I17" s="11" t="s">
        <v>5</v>
      </c>
      <c r="J17" s="11"/>
      <c r="K17" s="3"/>
      <c r="L17" s="3"/>
    </row>
    <row r="18" spans="8:12" x14ac:dyDescent="0.25">
      <c r="H18" s="5" t="s">
        <v>6</v>
      </c>
      <c r="I18" s="4">
        <f t="array" ref="I18:J19">LINEST(C2:C11,A2:A11,TRUE,TRUE)</f>
        <v>2.1818181818181821E-7</v>
      </c>
      <c r="J18" s="4">
        <v>7.1999999999999961E-5</v>
      </c>
      <c r="K18" s="18" t="s">
        <v>8</v>
      </c>
      <c r="L18" s="19"/>
    </row>
    <row r="19" spans="8:12" x14ac:dyDescent="0.25">
      <c r="H19" s="5" t="s">
        <v>7</v>
      </c>
      <c r="I19" s="4">
        <v>2.7212053721992292E-8</v>
      </c>
      <c r="J19" s="4">
        <v>1.6884635296354758E-5</v>
      </c>
      <c r="K19" s="12" t="s">
        <v>9</v>
      </c>
      <c r="L19" s="11"/>
    </row>
    <row r="25" spans="8:12" ht="18" x14ac:dyDescent="0.35">
      <c r="I25" t="s">
        <v>10</v>
      </c>
      <c r="J25" t="s">
        <v>12</v>
      </c>
      <c r="K25" s="13" t="s">
        <v>13</v>
      </c>
      <c r="L25" s="13"/>
    </row>
    <row r="26" spans="8:12" x14ac:dyDescent="0.25">
      <c r="I26" t="s">
        <v>11</v>
      </c>
      <c r="J26" t="s">
        <v>12</v>
      </c>
      <c r="K26" s="13" t="s">
        <v>15</v>
      </c>
      <c r="L26" s="13"/>
    </row>
  </sheetData>
  <mergeCells count="8">
    <mergeCell ref="A14:C14"/>
    <mergeCell ref="A13:C13"/>
    <mergeCell ref="A15:C15"/>
    <mergeCell ref="I17:J17"/>
    <mergeCell ref="K18:L18"/>
    <mergeCell ref="K19:L19"/>
    <mergeCell ref="K25:L25"/>
    <mergeCell ref="K26:L26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Sérgio Sousa</cp:lastModifiedBy>
  <cp:lastPrinted>2022-03-28T20:19:40Z</cp:lastPrinted>
  <dcterms:created xsi:type="dcterms:W3CDTF">2015-06-05T18:19:34Z</dcterms:created>
  <dcterms:modified xsi:type="dcterms:W3CDTF">2022-03-28T20:21:50Z</dcterms:modified>
</cp:coreProperties>
</file>