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A33DA450-45DE-4CC9-B019-390115963CBA}" xr6:coauthVersionLast="47" xr6:coauthVersionMax="47" xr10:uidLastSave="{00000000-0000-0000-0000-000000000000}"/>
  <bookViews>
    <workbookView xWindow="-108" yWindow="-108" windowWidth="23256" windowHeight="12456" activeTab="2" xr2:uid="{AB49ADD9-0CA5-4C82-AD99-5ED7E5189E9C}"/>
  </bookViews>
  <sheets>
    <sheet name="E excitação" sheetId="5" r:id="rId1"/>
    <sheet name="E ionização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5" i="7" l="1" a="1"/>
  <c r="O35" i="7" s="1"/>
  <c r="H36" i="7"/>
  <c r="C34" i="7" a="1"/>
  <c r="C34" i="7" s="1"/>
  <c r="I4" i="5" a="1"/>
  <c r="K4" i="5" s="1"/>
  <c r="I3" i="6" a="1"/>
  <c r="I3" i="6" s="1"/>
  <c r="O36" i="7" l="1"/>
  <c r="P35" i="7"/>
  <c r="T34" i="7" s="1"/>
  <c r="T36" i="7" s="1"/>
  <c r="P37" i="7"/>
  <c r="O37" i="7"/>
  <c r="P36" i="7"/>
  <c r="E36" i="7"/>
  <c r="D36" i="7"/>
  <c r="C36" i="7"/>
  <c r="E35" i="7"/>
  <c r="D35" i="7"/>
  <c r="C35" i="7"/>
  <c r="E34" i="7"/>
  <c r="D34" i="7"/>
  <c r="K6" i="5"/>
  <c r="I6" i="5"/>
  <c r="I5" i="5"/>
  <c r="J4" i="5"/>
  <c r="I4" i="5"/>
  <c r="E91" i="5" s="1"/>
  <c r="F91" i="5" s="1"/>
  <c r="J6" i="5"/>
  <c r="K5" i="5"/>
  <c r="J5" i="5"/>
  <c r="E89" i="5"/>
  <c r="F89" i="5" s="1"/>
  <c r="I5" i="6"/>
  <c r="J4" i="6"/>
  <c r="I4" i="6"/>
  <c r="J3" i="6"/>
  <c r="N2" i="6" s="1"/>
  <c r="N4" i="6" s="1"/>
  <c r="J5" i="6"/>
  <c r="E56" i="5" l="1"/>
  <c r="F56" i="5" s="1"/>
  <c r="E86" i="5"/>
  <c r="F86" i="5" s="1"/>
  <c r="E87" i="5"/>
  <c r="F87" i="5" s="1"/>
  <c r="E90" i="5"/>
  <c r="F90" i="5" s="1"/>
  <c r="O4" i="5"/>
  <c r="O3" i="5"/>
  <c r="O6" i="5" s="1"/>
  <c r="E85" i="5"/>
  <c r="F85" i="5" s="1"/>
  <c r="E2" i="5"/>
  <c r="E67" i="5"/>
  <c r="F67" i="5" s="1"/>
  <c r="E57" i="5"/>
  <c r="F57" i="5" s="1"/>
  <c r="E60" i="5"/>
  <c r="F60" i="5" s="1"/>
  <c r="E68" i="5"/>
  <c r="F68" i="5" s="1"/>
  <c r="E69" i="5"/>
  <c r="F69" i="5" s="1"/>
  <c r="E72" i="5"/>
  <c r="F72" i="5" s="1"/>
  <c r="E74" i="5"/>
  <c r="F74" i="5" s="1"/>
  <c r="E48" i="5"/>
  <c r="F48" i="5" s="1"/>
  <c r="E73" i="5"/>
  <c r="F73" i="5" s="1"/>
  <c r="E50" i="5"/>
  <c r="F50" i="5" s="1"/>
  <c r="E75" i="5"/>
  <c r="F75" i="5" s="1"/>
  <c r="E78" i="5"/>
  <c r="F78" i="5" s="1"/>
  <c r="E49" i="5"/>
  <c r="F49" i="5" s="1"/>
  <c r="E54" i="5"/>
  <c r="F54" i="5" s="1"/>
  <c r="E55" i="5"/>
  <c r="F55" i="5" s="1"/>
  <c r="E79" i="5"/>
  <c r="F79" i="5" s="1"/>
  <c r="E80" i="5"/>
  <c r="F80" i="5" s="1"/>
  <c r="E63" i="5"/>
  <c r="F63" i="5" s="1"/>
  <c r="E81" i="5"/>
  <c r="F81" i="5" s="1"/>
  <c r="E61" i="5"/>
  <c r="F61" i="5" s="1"/>
  <c r="E62" i="5"/>
  <c r="F62" i="5" s="1"/>
  <c r="E46" i="5"/>
  <c r="F46" i="5" s="1"/>
  <c r="E47" i="5"/>
  <c r="F47" i="5" s="1"/>
  <c r="E66" i="5"/>
  <c r="F66" i="5" s="1"/>
  <c r="E84" i="5"/>
  <c r="F84" i="5" s="1"/>
  <c r="E51" i="5"/>
  <c r="F51" i="5" s="1"/>
  <c r="E58" i="5"/>
  <c r="F58" i="5" s="1"/>
  <c r="E70" i="5"/>
  <c r="F70" i="5" s="1"/>
  <c r="E76" i="5"/>
  <c r="F76" i="5" s="1"/>
  <c r="E82" i="5"/>
  <c r="F82" i="5" s="1"/>
  <c r="E88" i="5"/>
  <c r="F88" i="5" s="1"/>
  <c r="E64" i="5"/>
  <c r="F64" i="5" s="1"/>
  <c r="E52" i="5"/>
  <c r="F52" i="5" s="1"/>
  <c r="E53" i="5"/>
  <c r="F53" i="5" s="1"/>
  <c r="E59" i="5"/>
  <c r="F59" i="5" s="1"/>
  <c r="E65" i="5"/>
  <c r="F65" i="5" s="1"/>
  <c r="E71" i="5"/>
  <c r="F71" i="5" s="1"/>
  <c r="E77" i="5"/>
  <c r="F77" i="5" s="1"/>
  <c r="E83" i="5"/>
  <c r="F83" i="5" s="1"/>
  <c r="E37" i="5" l="1"/>
  <c r="F37" i="5" s="1"/>
  <c r="E7" i="5"/>
  <c r="F7" i="5" s="1"/>
  <c r="E36" i="5"/>
  <c r="F36" i="5" s="1"/>
  <c r="E41" i="5"/>
  <c r="F41" i="5" s="1"/>
  <c r="E22" i="5"/>
  <c r="F22" i="5" s="1"/>
  <c r="E4" i="5"/>
  <c r="F4" i="5" s="1"/>
  <c r="E45" i="5"/>
  <c r="F45" i="5" s="1"/>
  <c r="E39" i="5"/>
  <c r="F39" i="5" s="1"/>
  <c r="E33" i="5"/>
  <c r="F33" i="5" s="1"/>
  <c r="E27" i="5"/>
  <c r="F27" i="5" s="1"/>
  <c r="E21" i="5"/>
  <c r="F21" i="5" s="1"/>
  <c r="E15" i="5"/>
  <c r="F15" i="5" s="1"/>
  <c r="E9" i="5"/>
  <c r="F9" i="5" s="1"/>
  <c r="E3" i="5"/>
  <c r="F3" i="5" s="1"/>
  <c r="E43" i="5"/>
  <c r="F43" i="5" s="1"/>
  <c r="E30" i="5"/>
  <c r="F30" i="5" s="1"/>
  <c r="E29" i="5"/>
  <c r="F29" i="5" s="1"/>
  <c r="E31" i="5"/>
  <c r="F31" i="5" s="1"/>
  <c r="E24" i="5"/>
  <c r="F24" i="5" s="1"/>
  <c r="E17" i="5"/>
  <c r="F17" i="5" s="1"/>
  <c r="E34" i="5"/>
  <c r="F34" i="5" s="1"/>
  <c r="E44" i="5"/>
  <c r="F44" i="5" s="1"/>
  <c r="E38" i="5"/>
  <c r="F38" i="5" s="1"/>
  <c r="E32" i="5"/>
  <c r="F32" i="5" s="1"/>
  <c r="E26" i="5"/>
  <c r="F26" i="5" s="1"/>
  <c r="E20" i="5"/>
  <c r="F20" i="5" s="1"/>
  <c r="E14" i="5"/>
  <c r="F14" i="5" s="1"/>
  <c r="E8" i="5"/>
  <c r="F8" i="5" s="1"/>
  <c r="F2" i="5"/>
  <c r="E25" i="5"/>
  <c r="F25" i="5" s="1"/>
  <c r="E13" i="5"/>
  <c r="F13" i="5" s="1"/>
  <c r="E42" i="5"/>
  <c r="F42" i="5" s="1"/>
  <c r="E6" i="5"/>
  <c r="F6" i="5" s="1"/>
  <c r="E23" i="5"/>
  <c r="F23" i="5" s="1"/>
  <c r="E28" i="5"/>
  <c r="F28" i="5" s="1"/>
  <c r="E10" i="5"/>
  <c r="F10" i="5" s="1"/>
  <c r="E19" i="5"/>
  <c r="F19" i="5" s="1"/>
  <c r="E12" i="5"/>
  <c r="F12" i="5" s="1"/>
  <c r="E35" i="5"/>
  <c r="F35" i="5" s="1"/>
  <c r="E16" i="5"/>
  <c r="F16" i="5" s="1"/>
  <c r="E18" i="5"/>
  <c r="F18" i="5" s="1"/>
  <c r="E11" i="5"/>
  <c r="F11" i="5" s="1"/>
  <c r="E40" i="5"/>
  <c r="F40" i="5" s="1"/>
  <c r="E5" i="5"/>
  <c r="F5" i="5" s="1"/>
  <c r="E70" i="6" l="1"/>
  <c r="F70" i="6" s="1"/>
  <c r="E38" i="6"/>
  <c r="F38" i="6" s="1"/>
  <c r="E80" i="6"/>
  <c r="F80" i="6" s="1"/>
  <c r="E33" i="6"/>
  <c r="F33" i="6" s="1"/>
  <c r="E50" i="6"/>
  <c r="F50" i="6" s="1"/>
  <c r="E10" i="6"/>
  <c r="F10" i="6" s="1"/>
  <c r="E5" i="6"/>
  <c r="F5" i="6" s="1"/>
  <c r="E40" i="6"/>
  <c r="F40" i="6" s="1"/>
  <c r="E37" i="6"/>
  <c r="F37" i="6" s="1"/>
  <c r="E55" i="6"/>
  <c r="F55" i="6" s="1"/>
  <c r="E47" i="6"/>
  <c r="F47" i="6" s="1"/>
  <c r="E31" i="6"/>
  <c r="F31" i="6" s="1"/>
  <c r="E13" i="6"/>
  <c r="F13" i="6" s="1"/>
  <c r="E68" i="6"/>
  <c r="F68" i="6" s="1"/>
  <c r="E57" i="6"/>
  <c r="F57" i="6" s="1"/>
  <c r="E11" i="6"/>
  <c r="F11" i="6" s="1"/>
  <c r="E65" i="6"/>
  <c r="F65" i="6" s="1"/>
  <c r="E58" i="6"/>
  <c r="F58" i="6" s="1"/>
  <c r="E41" i="6"/>
  <c r="F41" i="6" s="1"/>
  <c r="E76" i="6"/>
  <c r="F76" i="6" s="1"/>
  <c r="E27" i="6"/>
  <c r="F27" i="6" s="1"/>
  <c r="E42" i="6"/>
  <c r="F42" i="6" s="1"/>
  <c r="E23" i="6"/>
  <c r="F23" i="6" s="1"/>
  <c r="E9" i="6"/>
  <c r="F9" i="6" s="1"/>
  <c r="E16" i="6"/>
  <c r="F16" i="6" s="1"/>
  <c r="E4" i="6"/>
  <c r="F4" i="6" s="1"/>
  <c r="E69" i="6"/>
  <c r="F69" i="6" s="1"/>
  <c r="E3" i="6"/>
  <c r="F3" i="6" s="1"/>
  <c r="E63" i="6"/>
  <c r="F63" i="6" s="1"/>
  <c r="E43" i="6"/>
  <c r="F43" i="6" s="1"/>
  <c r="E6" i="6"/>
  <c r="F6" i="6" s="1"/>
  <c r="E29" i="6"/>
  <c r="F29" i="6" s="1"/>
  <c r="E17" i="6"/>
  <c r="F17" i="6" s="1"/>
  <c r="E72" i="6"/>
  <c r="F72" i="6" s="1"/>
  <c r="E75" i="6"/>
  <c r="F75" i="6" s="1"/>
  <c r="E21" i="6"/>
  <c r="F21" i="6" s="1"/>
  <c r="E14" i="6"/>
  <c r="F14" i="6" s="1"/>
  <c r="E81" i="6"/>
  <c r="F81" i="6" s="1"/>
  <c r="E67" i="6"/>
  <c r="F67" i="6" s="1"/>
  <c r="E36" i="6"/>
  <c r="F36" i="6" s="1"/>
  <c r="E34" i="6"/>
  <c r="F34" i="6" s="1"/>
  <c r="E26" i="6"/>
  <c r="F26" i="6" s="1"/>
  <c r="E64" i="6"/>
  <c r="F64" i="6" s="1"/>
  <c r="E22" i="6"/>
  <c r="F22" i="6" s="1"/>
  <c r="E46" i="6"/>
  <c r="F46" i="6" s="1"/>
  <c r="E54" i="6"/>
  <c r="F54" i="6" s="1"/>
  <c r="E71" i="6"/>
  <c r="F71" i="6" s="1"/>
  <c r="E45" i="6"/>
  <c r="F45" i="6" s="1"/>
  <c r="E8" i="6"/>
  <c r="F8" i="6" s="1"/>
  <c r="E48" i="6"/>
  <c r="F48" i="6" s="1"/>
  <c r="E18" i="6"/>
  <c r="F18" i="6" s="1"/>
  <c r="E78" i="6"/>
  <c r="F78" i="6" s="1"/>
  <c r="E79" i="6"/>
  <c r="F79" i="6" s="1"/>
  <c r="E74" i="6"/>
  <c r="F74" i="6" s="1"/>
  <c r="E32" i="6"/>
  <c r="F32" i="6" s="1"/>
  <c r="E66" i="6"/>
  <c r="F66" i="6" s="1"/>
  <c r="E35" i="6"/>
  <c r="F35" i="6" s="1"/>
  <c r="E19" i="6"/>
  <c r="F19" i="6" s="1"/>
  <c r="E51" i="6"/>
  <c r="F51" i="6" s="1"/>
  <c r="E24" i="6"/>
  <c r="F24" i="6" s="1"/>
  <c r="E30" i="6"/>
  <c r="F30" i="6" s="1"/>
  <c r="E53" i="6"/>
  <c r="F53" i="6" s="1"/>
  <c r="E44" i="6"/>
  <c r="F44" i="6" s="1"/>
  <c r="E25" i="6"/>
  <c r="F25" i="6" s="1"/>
  <c r="E59" i="6"/>
  <c r="F59" i="6" s="1"/>
  <c r="E73" i="6"/>
  <c r="F73" i="6" s="1"/>
  <c r="E49" i="6"/>
  <c r="F49" i="6" s="1"/>
  <c r="E61" i="6"/>
  <c r="F61" i="6" s="1"/>
  <c r="E28" i="6"/>
  <c r="F28" i="6" s="1"/>
  <c r="E60" i="6"/>
  <c r="F60" i="6" s="1"/>
  <c r="E2" i="6"/>
  <c r="F2" i="6" s="1"/>
  <c r="E62" i="6"/>
  <c r="F62" i="6" s="1"/>
  <c r="E77" i="6"/>
  <c r="F77" i="6" s="1"/>
  <c r="E7" i="6"/>
  <c r="F7" i="6" s="1"/>
  <c r="E12" i="6"/>
  <c r="F12" i="6" s="1"/>
  <c r="E39" i="6"/>
  <c r="F39" i="6" s="1"/>
  <c r="E56" i="6"/>
  <c r="F56" i="6" s="1"/>
  <c r="E15" i="6"/>
  <c r="F15" i="6" s="1"/>
  <c r="E20" i="6"/>
  <c r="F20" i="6" s="1"/>
  <c r="E52" i="6"/>
  <c r="F52" i="6"/>
  <c r="E82" i="6"/>
  <c r="F82" i="6" s="1"/>
</calcChain>
</file>

<file path=xl/sharedStrings.xml><?xml version="1.0" encoding="utf-8"?>
<sst xmlns="http://schemas.openxmlformats.org/spreadsheetml/2006/main" count="50" uniqueCount="25">
  <si>
    <t>Vmin</t>
  </si>
  <si>
    <t>u(Vmin)</t>
  </si>
  <si>
    <t>Matriz de ajuste</t>
  </si>
  <si>
    <t>V acel</t>
  </si>
  <si>
    <t>I</t>
  </si>
  <si>
    <t>Fit</t>
  </si>
  <si>
    <t>Resíduos</t>
  </si>
  <si>
    <t>r^2</t>
  </si>
  <si>
    <t>Coeficientes</t>
  </si>
  <si>
    <t>Incertezas</t>
  </si>
  <si>
    <t>Matriz de Ajuste</t>
  </si>
  <si>
    <t>I aquec</t>
  </si>
  <si>
    <t>m</t>
  </si>
  <si>
    <t>u(m)</t>
  </si>
  <si>
    <t>b</t>
  </si>
  <si>
    <t>u(b)</t>
  </si>
  <si>
    <t>sy</t>
  </si>
  <si>
    <t>V referencia</t>
  </si>
  <si>
    <t>Erro %</t>
  </si>
  <si>
    <t>V ioniz exp</t>
  </si>
  <si>
    <t>V ioniz ref</t>
  </si>
  <si>
    <t>0,48 A</t>
  </si>
  <si>
    <t>u(V)</t>
  </si>
  <si>
    <t>u(I)</t>
  </si>
  <si>
    <t>I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</si>
</sst>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D5D5FF"/>
      <color rgb="FFC9C9FF"/>
      <color rgb="FFDDDD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I(V) para Excitação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5908778678391"/>
          <c:y val="0.15836954403795062"/>
          <c:w val="0.80801472729770574"/>
          <c:h val="0.60451869813108938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excitação'!$A$2:$A$91</c:f>
              <c:numCache>
                <c:formatCode>General</c:formatCode>
                <c:ptCount val="90"/>
                <c:pt idx="0">
                  <c:v>-0.55200000000000005</c:v>
                </c:pt>
                <c:pt idx="1">
                  <c:v>-1.0740000000000001</c:v>
                </c:pt>
                <c:pt idx="2">
                  <c:v>-1.03</c:v>
                </c:pt>
                <c:pt idx="3">
                  <c:v>-0.44900000000000001</c:v>
                </c:pt>
                <c:pt idx="4">
                  <c:v>-0.17699999999999999</c:v>
                </c:pt>
                <c:pt idx="5">
                  <c:v>0.19700000000000001</c:v>
                </c:pt>
                <c:pt idx="6">
                  <c:v>0.34300000000000003</c:v>
                </c:pt>
                <c:pt idx="7">
                  <c:v>0.436</c:v>
                </c:pt>
                <c:pt idx="8">
                  <c:v>0.63900000000000001</c:v>
                </c:pt>
                <c:pt idx="9">
                  <c:v>0.77800000000000002</c:v>
                </c:pt>
                <c:pt idx="10">
                  <c:v>0.91400000000000003</c:v>
                </c:pt>
                <c:pt idx="11">
                  <c:v>1.1870000000000001</c:v>
                </c:pt>
                <c:pt idx="12">
                  <c:v>1.256</c:v>
                </c:pt>
                <c:pt idx="13">
                  <c:v>1.4179999999999999</c:v>
                </c:pt>
                <c:pt idx="14">
                  <c:v>1.554</c:v>
                </c:pt>
                <c:pt idx="15">
                  <c:v>1.6</c:v>
                </c:pt>
                <c:pt idx="16">
                  <c:v>1.732</c:v>
                </c:pt>
                <c:pt idx="17">
                  <c:v>1.859</c:v>
                </c:pt>
                <c:pt idx="18">
                  <c:v>2</c:v>
                </c:pt>
                <c:pt idx="19">
                  <c:v>2.141</c:v>
                </c:pt>
                <c:pt idx="20">
                  <c:v>2.2080000000000002</c:v>
                </c:pt>
                <c:pt idx="21">
                  <c:v>2.48</c:v>
                </c:pt>
                <c:pt idx="22">
                  <c:v>2.6190000000000002</c:v>
                </c:pt>
                <c:pt idx="23">
                  <c:v>2.7189999999999999</c:v>
                </c:pt>
                <c:pt idx="24">
                  <c:v>2.8220000000000001</c:v>
                </c:pt>
                <c:pt idx="25">
                  <c:v>2.992</c:v>
                </c:pt>
                <c:pt idx="26">
                  <c:v>3.1629999999999998</c:v>
                </c:pt>
                <c:pt idx="27">
                  <c:v>3.3109999999999999</c:v>
                </c:pt>
                <c:pt idx="28">
                  <c:v>3.5430000000000001</c:v>
                </c:pt>
                <c:pt idx="29">
                  <c:v>3.7749999999999999</c:v>
                </c:pt>
                <c:pt idx="30">
                  <c:v>4.484</c:v>
                </c:pt>
                <c:pt idx="31">
                  <c:v>4.8659999999999997</c:v>
                </c:pt>
                <c:pt idx="32">
                  <c:v>5.07</c:v>
                </c:pt>
                <c:pt idx="33">
                  <c:v>5.2069999999999999</c:v>
                </c:pt>
                <c:pt idx="34">
                  <c:v>5.3959999999999999</c:v>
                </c:pt>
                <c:pt idx="35">
                  <c:v>5.48</c:v>
                </c:pt>
                <c:pt idx="36">
                  <c:v>5.5819999999999999</c:v>
                </c:pt>
                <c:pt idx="37">
                  <c:v>5.6689999999999996</c:v>
                </c:pt>
                <c:pt idx="38">
                  <c:v>5.7190000000000003</c:v>
                </c:pt>
                <c:pt idx="39">
                  <c:v>5.8209999999999997</c:v>
                </c:pt>
                <c:pt idx="40">
                  <c:v>5.9089999999999998</c:v>
                </c:pt>
                <c:pt idx="41">
                  <c:v>5.992</c:v>
                </c:pt>
                <c:pt idx="42">
                  <c:v>6.1280000000000001</c:v>
                </c:pt>
                <c:pt idx="43">
                  <c:v>6.2309999999999999</c:v>
                </c:pt>
                <c:pt idx="44">
                  <c:v>6.2990000000000004</c:v>
                </c:pt>
                <c:pt idx="45">
                  <c:v>6.4009999999999998</c:v>
                </c:pt>
                <c:pt idx="46">
                  <c:v>6.5030000000000001</c:v>
                </c:pt>
                <c:pt idx="47">
                  <c:v>6.6059999999999999</c:v>
                </c:pt>
                <c:pt idx="48">
                  <c:v>6.64</c:v>
                </c:pt>
                <c:pt idx="49">
                  <c:v>6.7080000000000002</c:v>
                </c:pt>
                <c:pt idx="50">
                  <c:v>6.7759999999999998</c:v>
                </c:pt>
                <c:pt idx="51">
                  <c:v>6.8789999999999996</c:v>
                </c:pt>
                <c:pt idx="52">
                  <c:v>6.9809999999999999</c:v>
                </c:pt>
                <c:pt idx="53">
                  <c:v>7.0830000000000002</c:v>
                </c:pt>
                <c:pt idx="54">
                  <c:v>7.1859999999999999</c:v>
                </c:pt>
                <c:pt idx="55">
                  <c:v>7.2539999999999996</c:v>
                </c:pt>
                <c:pt idx="56">
                  <c:v>7.3559999999999999</c:v>
                </c:pt>
                <c:pt idx="57">
                  <c:v>7.391</c:v>
                </c:pt>
                <c:pt idx="58">
                  <c:v>7.4589999999999996</c:v>
                </c:pt>
                <c:pt idx="59">
                  <c:v>7.5609999999999999</c:v>
                </c:pt>
                <c:pt idx="60">
                  <c:v>7.63</c:v>
                </c:pt>
                <c:pt idx="61">
                  <c:v>7.8680000000000003</c:v>
                </c:pt>
                <c:pt idx="62">
                  <c:v>7.9370000000000003</c:v>
                </c:pt>
                <c:pt idx="63">
                  <c:v>8.0730000000000004</c:v>
                </c:pt>
                <c:pt idx="64">
                  <c:v>8.1760000000000002</c:v>
                </c:pt>
                <c:pt idx="65">
                  <c:v>8.2439999999999998</c:v>
                </c:pt>
                <c:pt idx="66">
                  <c:v>8.3460000000000001</c:v>
                </c:pt>
                <c:pt idx="67">
                  <c:v>8.4139999999999997</c:v>
                </c:pt>
                <c:pt idx="68">
                  <c:v>8.4990000000000006</c:v>
                </c:pt>
                <c:pt idx="69">
                  <c:v>8.5020000000000007</c:v>
                </c:pt>
                <c:pt idx="70">
                  <c:v>8.5850000000000009</c:v>
                </c:pt>
                <c:pt idx="71">
                  <c:v>8.6539999999999999</c:v>
                </c:pt>
                <c:pt idx="72">
                  <c:v>8.8940000000000001</c:v>
                </c:pt>
                <c:pt idx="73">
                  <c:v>8.9619999999999997</c:v>
                </c:pt>
                <c:pt idx="74">
                  <c:v>9.1310000000000002</c:v>
                </c:pt>
                <c:pt idx="75">
                  <c:v>9.2349999999999994</c:v>
                </c:pt>
                <c:pt idx="76">
                  <c:v>9.3030000000000008</c:v>
                </c:pt>
                <c:pt idx="77">
                  <c:v>9.4060000000000006</c:v>
                </c:pt>
                <c:pt idx="78">
                  <c:v>9.577</c:v>
                </c:pt>
                <c:pt idx="79">
                  <c:v>9.7140000000000004</c:v>
                </c:pt>
                <c:pt idx="80">
                  <c:v>9.8859999999999992</c:v>
                </c:pt>
                <c:pt idx="81">
                  <c:v>9.9540000000000006</c:v>
                </c:pt>
                <c:pt idx="82">
                  <c:v>10.055999999999999</c:v>
                </c:pt>
                <c:pt idx="83">
                  <c:v>10.191000000000001</c:v>
                </c:pt>
                <c:pt idx="84">
                  <c:v>10.298</c:v>
                </c:pt>
                <c:pt idx="85">
                  <c:v>10.500999999999999</c:v>
                </c:pt>
                <c:pt idx="86">
                  <c:v>10.603999999999999</c:v>
                </c:pt>
                <c:pt idx="87">
                  <c:v>10.707000000000001</c:v>
                </c:pt>
                <c:pt idx="88">
                  <c:v>10.808999999999999</c:v>
                </c:pt>
                <c:pt idx="89">
                  <c:v>10.975</c:v>
                </c:pt>
              </c:numCache>
            </c:numRef>
          </c:xVal>
          <c:yVal>
            <c:numRef>
              <c:f>'E excitação'!$C$2:$C$91</c:f>
              <c:numCache>
                <c:formatCode>General</c:formatCode>
                <c:ptCount val="90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8.1000000000000003E-2</c:v>
                </c:pt>
                <c:pt idx="6">
                  <c:v>0.11</c:v>
                </c:pt>
                <c:pt idx="7">
                  <c:v>0.13600000000000001</c:v>
                </c:pt>
                <c:pt idx="8">
                  <c:v>0.17299999999999999</c:v>
                </c:pt>
                <c:pt idx="9">
                  <c:v>0.20499999999999999</c:v>
                </c:pt>
                <c:pt idx="10">
                  <c:v>0.26300000000000001</c:v>
                </c:pt>
                <c:pt idx="11">
                  <c:v>0.30499999999999999</c:v>
                </c:pt>
                <c:pt idx="12">
                  <c:v>0.34</c:v>
                </c:pt>
                <c:pt idx="13">
                  <c:v>0.372</c:v>
                </c:pt>
                <c:pt idx="14">
                  <c:v>0.38900000000000001</c:v>
                </c:pt>
                <c:pt idx="15">
                  <c:v>0.39800000000000002</c:v>
                </c:pt>
                <c:pt idx="16">
                  <c:v>0.41799999999999998</c:v>
                </c:pt>
                <c:pt idx="17">
                  <c:v>0.433</c:v>
                </c:pt>
                <c:pt idx="18">
                  <c:v>0.44500000000000001</c:v>
                </c:pt>
                <c:pt idx="19">
                  <c:v>0.45300000000000001</c:v>
                </c:pt>
                <c:pt idx="20">
                  <c:v>0.45800000000000002</c:v>
                </c:pt>
                <c:pt idx="21">
                  <c:v>0.46</c:v>
                </c:pt>
                <c:pt idx="22">
                  <c:v>0.45600000000000002</c:v>
                </c:pt>
                <c:pt idx="23">
                  <c:v>0.45100000000000001</c:v>
                </c:pt>
                <c:pt idx="24">
                  <c:v>0.44600000000000001</c:v>
                </c:pt>
                <c:pt idx="25">
                  <c:v>0.436</c:v>
                </c:pt>
                <c:pt idx="26">
                  <c:v>0.42399999999999999</c:v>
                </c:pt>
                <c:pt idx="27">
                  <c:v>0.41199999999999998</c:v>
                </c:pt>
                <c:pt idx="28">
                  <c:v>0.39300000000000002</c:v>
                </c:pt>
                <c:pt idx="29">
                  <c:v>0.374</c:v>
                </c:pt>
                <c:pt idx="30">
                  <c:v>0.34200000000000003</c:v>
                </c:pt>
                <c:pt idx="31">
                  <c:v>0.29599999999999999</c:v>
                </c:pt>
                <c:pt idx="32">
                  <c:v>0.28599999999999998</c:v>
                </c:pt>
                <c:pt idx="33">
                  <c:v>0.27900000000000003</c:v>
                </c:pt>
                <c:pt idx="34">
                  <c:v>0.27</c:v>
                </c:pt>
                <c:pt idx="35">
                  <c:v>0.26600000000000001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0.245</c:v>
                </c:pt>
                <c:pt idx="43">
                  <c:v>0.24299999999999999</c:v>
                </c:pt>
                <c:pt idx="44">
                  <c:v>0.24199999999999999</c:v>
                </c:pt>
                <c:pt idx="45">
                  <c:v>0.24</c:v>
                </c:pt>
                <c:pt idx="46">
                  <c:v>0.23799999999999999</c:v>
                </c:pt>
                <c:pt idx="47">
                  <c:v>0.23599999999999999</c:v>
                </c:pt>
                <c:pt idx="48">
                  <c:v>0.23599999999999999</c:v>
                </c:pt>
                <c:pt idx="49">
                  <c:v>0.23599999999999999</c:v>
                </c:pt>
                <c:pt idx="50">
                  <c:v>0.23499999999999999</c:v>
                </c:pt>
                <c:pt idx="51">
                  <c:v>0.23300000000000001</c:v>
                </c:pt>
                <c:pt idx="52">
                  <c:v>0.23200000000000001</c:v>
                </c:pt>
                <c:pt idx="53">
                  <c:v>0.23100000000000001</c:v>
                </c:pt>
                <c:pt idx="54">
                  <c:v>0.23100000000000001</c:v>
                </c:pt>
                <c:pt idx="55">
                  <c:v>0.23100000000000001</c:v>
                </c:pt>
                <c:pt idx="56">
                  <c:v>0.22900000000000001</c:v>
                </c:pt>
                <c:pt idx="57">
                  <c:v>0.22900000000000001</c:v>
                </c:pt>
                <c:pt idx="58">
                  <c:v>0.22900000000000001</c:v>
                </c:pt>
                <c:pt idx="59">
                  <c:v>0.22900000000000001</c:v>
                </c:pt>
                <c:pt idx="60">
                  <c:v>0.22900000000000001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0.23100000000000001</c:v>
                </c:pt>
                <c:pt idx="66">
                  <c:v>0.23100000000000001</c:v>
                </c:pt>
                <c:pt idx="67">
                  <c:v>0.23100000000000001</c:v>
                </c:pt>
                <c:pt idx="68">
                  <c:v>0.23200000000000001</c:v>
                </c:pt>
                <c:pt idx="69">
                  <c:v>0.23300000000000001</c:v>
                </c:pt>
                <c:pt idx="70">
                  <c:v>0.23300000000000001</c:v>
                </c:pt>
                <c:pt idx="71">
                  <c:v>0.23300000000000001</c:v>
                </c:pt>
                <c:pt idx="72">
                  <c:v>0.23599999999999999</c:v>
                </c:pt>
                <c:pt idx="73">
                  <c:v>0.23899999999999999</c:v>
                </c:pt>
                <c:pt idx="74">
                  <c:v>0.24</c:v>
                </c:pt>
                <c:pt idx="75">
                  <c:v>0.24099999999999999</c:v>
                </c:pt>
                <c:pt idx="76">
                  <c:v>0.24199999999999999</c:v>
                </c:pt>
                <c:pt idx="77">
                  <c:v>0.24299999999999999</c:v>
                </c:pt>
                <c:pt idx="78">
                  <c:v>0.246</c:v>
                </c:pt>
                <c:pt idx="79">
                  <c:v>0.249</c:v>
                </c:pt>
                <c:pt idx="80">
                  <c:v>0.251</c:v>
                </c:pt>
                <c:pt idx="81">
                  <c:v>0.252</c:v>
                </c:pt>
                <c:pt idx="82">
                  <c:v>0.253</c:v>
                </c:pt>
                <c:pt idx="83">
                  <c:v>0.255</c:v>
                </c:pt>
                <c:pt idx="84">
                  <c:v>0.25900000000000001</c:v>
                </c:pt>
                <c:pt idx="85">
                  <c:v>0.26200000000000001</c:v>
                </c:pt>
                <c:pt idx="86">
                  <c:v>0.26400000000000001</c:v>
                </c:pt>
                <c:pt idx="87">
                  <c:v>0.26700000000000002</c:v>
                </c:pt>
                <c:pt idx="88">
                  <c:v>0.26900000000000002</c:v>
                </c:pt>
                <c:pt idx="89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4-467D-A5A6-9C2A4E269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excitação'!$F$40:$F$91</c:f>
              <c:numCache>
                <c:formatCode>General</c:formatCode>
                <c:ptCount val="52"/>
                <c:pt idx="0">
                  <c:v>4.4455173032429407E-3</c:v>
                </c:pt>
                <c:pt idx="1">
                  <c:v>3.5167463045721048E-3</c:v>
                </c:pt>
                <c:pt idx="2">
                  <c:v>2.2233639638336578E-3</c:v>
                </c:pt>
                <c:pt idx="3">
                  <c:v>1.7648297317869877E-3</c:v>
                </c:pt>
                <c:pt idx="4">
                  <c:v>1.4751883835006918E-4</c:v>
                </c:pt>
                <c:pt idx="5">
                  <c:v>-1.6620776077042043E-4</c:v>
                </c:pt>
                <c:pt idx="6">
                  <c:v>-1.0880227677256826E-4</c:v>
                </c:pt>
                <c:pt idx="7">
                  <c:v>-6.0599761825708143E-4</c:v>
                </c:pt>
                <c:pt idx="8">
                  <c:v>-1.2031572407192326E-3</c:v>
                </c:pt>
                <c:pt idx="9">
                  <c:v>-1.8880026742070788E-3</c:v>
                </c:pt>
                <c:pt idx="10">
                  <c:v>-1.4762516073388299E-3</c:v>
                </c:pt>
                <c:pt idx="11">
                  <c:v>-6.86070900594693E-4</c:v>
                </c:pt>
                <c:pt idx="12">
                  <c:v>-9.4031876317401952E-4</c:v>
                </c:pt>
                <c:pt idx="13">
                  <c:v>-1.8953387080814232E-3</c:v>
                </c:pt>
                <c:pt idx="14">
                  <c:v>-1.9609583923796137E-3</c:v>
                </c:pt>
                <c:pt idx="15">
                  <c:v>-2.1265423576554976E-3</c:v>
                </c:pt>
                <c:pt idx="16">
                  <c:v>-1.3853849216316216E-3</c:v>
                </c:pt>
                <c:pt idx="17">
                  <c:v>-9.5193949210167772E-4</c:v>
                </c:pt>
                <c:pt idx="18">
                  <c:v>-2.3850749152879713E-3</c:v>
                </c:pt>
                <c:pt idx="19">
                  <c:v>-2.2135983509299628E-3</c:v>
                </c:pt>
                <c:pt idx="20">
                  <c:v>-1.9140919906836806E-3</c:v>
                </c:pt>
                <c:pt idx="21">
                  <c:v>-1.5481360177956038E-3</c:v>
                </c:pt>
                <c:pt idx="22">
                  <c:v>-1.3572614636280511E-3</c:v>
                </c:pt>
                <c:pt idx="23">
                  <c:v>-4.9900932364593809E-5</c:v>
                </c:pt>
                <c:pt idx="24">
                  <c:v>-6.2558035631404829E-5</c:v>
                </c:pt>
                <c:pt idx="25">
                  <c:v>-2.2144443889052234E-4</c:v>
                </c:pt>
                <c:pt idx="26">
                  <c:v>-4.6004072559671649E-4</c:v>
                </c:pt>
                <c:pt idx="27">
                  <c:v>3.2657700349011942E-4</c:v>
                </c:pt>
                <c:pt idx="28">
                  <c:v>-7.6799970360891257E-5</c:v>
                </c:pt>
                <c:pt idx="29">
                  <c:v>-4.0125366458251821E-4</c:v>
                </c:pt>
                <c:pt idx="30">
                  <c:v>1.3070154202940443E-4</c:v>
                </c:pt>
                <c:pt idx="31">
                  <c:v>1.1129140244188485E-3</c:v>
                </c:pt>
                <c:pt idx="32">
                  <c:v>5.8650084314951223E-4</c:v>
                </c:pt>
                <c:pt idx="33">
                  <c:v>9.8494559490097666E-5</c:v>
                </c:pt>
                <c:pt idx="34">
                  <c:v>1.0448073179429307E-3</c:v>
                </c:pt>
                <c:pt idx="35">
                  <c:v>3.3623116238800654E-3</c:v>
                </c:pt>
                <c:pt idx="36">
                  <c:v>2.4736893791298398E-3</c:v>
                </c:pt>
                <c:pt idx="37">
                  <c:v>2.1750615229732539E-3</c:v>
                </c:pt>
                <c:pt idx="38">
                  <c:v>2.2697696209799112E-3</c:v>
                </c:pt>
                <c:pt idx="39">
                  <c:v>1.813903557548513E-3</c:v>
                </c:pt>
                <c:pt idx="40">
                  <c:v>2.1717906190302227E-3</c:v>
                </c:pt>
                <c:pt idx="41">
                  <c:v>2.8522951218517556E-3</c:v>
                </c:pt>
                <c:pt idx="42">
                  <c:v>1.6848980242836209E-3</c:v>
                </c:pt>
                <c:pt idx="43">
                  <c:v>1.3542679071504304E-3</c:v>
                </c:pt>
                <c:pt idx="44">
                  <c:v>2.7501916396949211E-4</c:v>
                </c:pt>
                <c:pt idx="45">
                  <c:v>-6.3063575515220904E-4</c:v>
                </c:pt>
                <c:pt idx="46">
                  <c:v>9.419656068672122E-4</c:v>
                </c:pt>
                <c:pt idx="47">
                  <c:v>-9.6560974607140526E-4</c:v>
                </c:pt>
                <c:pt idx="48">
                  <c:v>-1.6070767790288265E-3</c:v>
                </c:pt>
                <c:pt idx="49">
                  <c:v>-1.3504777851590655E-3</c:v>
                </c:pt>
                <c:pt idx="50">
                  <c:v>-2.1676981320274402E-3</c:v>
                </c:pt>
                <c:pt idx="51">
                  <c:v>-3.9663121630963971E-3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B-41CB-8C90-2450B3914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11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excitação'!$C$40:$C$91</c:f>
              <c:numCache>
                <c:formatCode>General</c:formatCode>
                <c:ptCount val="52"/>
                <c:pt idx="0">
                  <c:v>0.25700000000000001</c:v>
                </c:pt>
                <c:pt idx="1">
                  <c:v>0.254</c:v>
                </c:pt>
                <c:pt idx="2">
                  <c:v>0.251</c:v>
                </c:pt>
                <c:pt idx="3">
                  <c:v>0.249</c:v>
                </c:pt>
                <c:pt idx="4">
                  <c:v>0.245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</c:v>
                </c:pt>
                <c:pt idx="8">
                  <c:v>0.23799999999999999</c:v>
                </c:pt>
                <c:pt idx="9">
                  <c:v>0.23599999999999999</c:v>
                </c:pt>
                <c:pt idx="10">
                  <c:v>0.23599999999999999</c:v>
                </c:pt>
                <c:pt idx="11">
                  <c:v>0.23599999999999999</c:v>
                </c:pt>
                <c:pt idx="12">
                  <c:v>0.23499999999999999</c:v>
                </c:pt>
                <c:pt idx="13">
                  <c:v>0.23300000000000001</c:v>
                </c:pt>
                <c:pt idx="14">
                  <c:v>0.23200000000000001</c:v>
                </c:pt>
                <c:pt idx="15">
                  <c:v>0.23100000000000001</c:v>
                </c:pt>
                <c:pt idx="16">
                  <c:v>0.23100000000000001</c:v>
                </c:pt>
                <c:pt idx="17">
                  <c:v>0.23100000000000001</c:v>
                </c:pt>
                <c:pt idx="18">
                  <c:v>0.22900000000000001</c:v>
                </c:pt>
                <c:pt idx="19">
                  <c:v>0.22900000000000001</c:v>
                </c:pt>
                <c:pt idx="20">
                  <c:v>0.22900000000000001</c:v>
                </c:pt>
                <c:pt idx="21">
                  <c:v>0.22900000000000001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0.23100000000000001</c:v>
                </c:pt>
                <c:pt idx="28">
                  <c:v>0.23100000000000001</c:v>
                </c:pt>
                <c:pt idx="29">
                  <c:v>0.23100000000000001</c:v>
                </c:pt>
                <c:pt idx="30">
                  <c:v>0.23200000000000001</c:v>
                </c:pt>
                <c:pt idx="31">
                  <c:v>0.23300000000000001</c:v>
                </c:pt>
                <c:pt idx="32">
                  <c:v>0.23300000000000001</c:v>
                </c:pt>
                <c:pt idx="33">
                  <c:v>0.23300000000000001</c:v>
                </c:pt>
                <c:pt idx="34">
                  <c:v>0.23599999999999999</c:v>
                </c:pt>
                <c:pt idx="35">
                  <c:v>0.23899999999999999</c:v>
                </c:pt>
                <c:pt idx="36">
                  <c:v>0.24</c:v>
                </c:pt>
                <c:pt idx="37">
                  <c:v>0.24099999999999999</c:v>
                </c:pt>
                <c:pt idx="38">
                  <c:v>0.24199999999999999</c:v>
                </c:pt>
                <c:pt idx="39">
                  <c:v>0.24299999999999999</c:v>
                </c:pt>
                <c:pt idx="40">
                  <c:v>0.246</c:v>
                </c:pt>
                <c:pt idx="41">
                  <c:v>0.249</c:v>
                </c:pt>
                <c:pt idx="42">
                  <c:v>0.251</c:v>
                </c:pt>
                <c:pt idx="43">
                  <c:v>0.252</c:v>
                </c:pt>
                <c:pt idx="44">
                  <c:v>0.253</c:v>
                </c:pt>
                <c:pt idx="45">
                  <c:v>0.255</c:v>
                </c:pt>
                <c:pt idx="46">
                  <c:v>0.25900000000000001</c:v>
                </c:pt>
                <c:pt idx="47">
                  <c:v>0.26200000000000001</c:v>
                </c:pt>
                <c:pt idx="48">
                  <c:v>0.26400000000000001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6-4040-BF38-3E932A87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50063"/>
        <c:axId val="476057135"/>
      </c:scatterChart>
      <c:valAx>
        <c:axId val="476050063"/>
        <c:scaling>
          <c:orientation val="minMax"/>
          <c:max val="11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135"/>
        <c:crosses val="autoZero"/>
        <c:crossBetween val="midCat"/>
      </c:valAx>
      <c:valAx>
        <c:axId val="476057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(V) para</a:t>
            </a:r>
            <a:r>
              <a:rPr lang="en-US" baseline="0"/>
              <a:t> ionização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0678979422347"/>
          <c:y val="0.17081257297853977"/>
          <c:w val="0.7612711358123434"/>
          <c:h val="0.60219751528469789"/>
        </c:manualLayout>
      </c:layout>
      <c:scatterChart>
        <c:scatterStyle val="lineMarker"/>
        <c:varyColors val="0"/>
        <c:ser>
          <c:idx val="0"/>
          <c:order val="0"/>
          <c:tx>
            <c:v>I 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plus>
            <c:min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plus>
            <c:min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ionização'!$A$2:$A$85</c:f>
              <c:numCache>
                <c:formatCode>General</c:formatCode>
                <c:ptCount val="84"/>
                <c:pt idx="0">
                  <c:v>-1.732</c:v>
                </c:pt>
                <c:pt idx="1">
                  <c:v>-0.69199999999999995</c:v>
                </c:pt>
                <c:pt idx="2">
                  <c:v>0.60199999999999998</c:v>
                </c:pt>
                <c:pt idx="3">
                  <c:v>1.7</c:v>
                </c:pt>
                <c:pt idx="4">
                  <c:v>2.5939999999999999</c:v>
                </c:pt>
                <c:pt idx="5">
                  <c:v>3.76</c:v>
                </c:pt>
                <c:pt idx="6">
                  <c:v>4.7889999999999997</c:v>
                </c:pt>
                <c:pt idx="7">
                  <c:v>5.681</c:v>
                </c:pt>
                <c:pt idx="8">
                  <c:v>6.8040000000000003</c:v>
                </c:pt>
                <c:pt idx="9">
                  <c:v>7.5609999999999999</c:v>
                </c:pt>
                <c:pt idx="10">
                  <c:v>8.7680000000000007</c:v>
                </c:pt>
                <c:pt idx="11">
                  <c:v>9.7270000000000003</c:v>
                </c:pt>
                <c:pt idx="12">
                  <c:v>10.792999999999999</c:v>
                </c:pt>
                <c:pt idx="13">
                  <c:v>11.784000000000001</c:v>
                </c:pt>
                <c:pt idx="14">
                  <c:v>12.73</c:v>
                </c:pt>
                <c:pt idx="15">
                  <c:v>12.927</c:v>
                </c:pt>
                <c:pt idx="16">
                  <c:v>13.185</c:v>
                </c:pt>
                <c:pt idx="17">
                  <c:v>13.377000000000001</c:v>
                </c:pt>
                <c:pt idx="18">
                  <c:v>13.628</c:v>
                </c:pt>
                <c:pt idx="19">
                  <c:v>13.874000000000001</c:v>
                </c:pt>
                <c:pt idx="20">
                  <c:v>14.048</c:v>
                </c:pt>
                <c:pt idx="21">
                  <c:v>14.157</c:v>
                </c:pt>
                <c:pt idx="22">
                  <c:v>14.266999999999999</c:v>
                </c:pt>
                <c:pt idx="23">
                  <c:v>14.439</c:v>
                </c:pt>
                <c:pt idx="24">
                  <c:v>14.537000000000001</c:v>
                </c:pt>
                <c:pt idx="25">
                  <c:v>14.673</c:v>
                </c:pt>
                <c:pt idx="26">
                  <c:v>14.791</c:v>
                </c:pt>
                <c:pt idx="27">
                  <c:v>14.907999999999999</c:v>
                </c:pt>
                <c:pt idx="28">
                  <c:v>15.026999999999999</c:v>
                </c:pt>
                <c:pt idx="29">
                  <c:v>15.206</c:v>
                </c:pt>
                <c:pt idx="30">
                  <c:v>15.266999999999999</c:v>
                </c:pt>
                <c:pt idx="31">
                  <c:v>15.387</c:v>
                </c:pt>
                <c:pt idx="32">
                  <c:v>15.507999999999999</c:v>
                </c:pt>
                <c:pt idx="33">
                  <c:v>15.69</c:v>
                </c:pt>
                <c:pt idx="34">
                  <c:v>15.855</c:v>
                </c:pt>
                <c:pt idx="35">
                  <c:v>15.935</c:v>
                </c:pt>
                <c:pt idx="36">
                  <c:v>15.996</c:v>
                </c:pt>
                <c:pt idx="37">
                  <c:v>16.113</c:v>
                </c:pt>
                <c:pt idx="38">
                  <c:v>16.187999999999999</c:v>
                </c:pt>
                <c:pt idx="39">
                  <c:v>16.305</c:v>
                </c:pt>
                <c:pt idx="40">
                  <c:v>16.427</c:v>
                </c:pt>
                <c:pt idx="41">
                  <c:v>16.613</c:v>
                </c:pt>
                <c:pt idx="42">
                  <c:v>16.727</c:v>
                </c:pt>
                <c:pt idx="43">
                  <c:v>16.8</c:v>
                </c:pt>
                <c:pt idx="44">
                  <c:v>16.986999999999998</c:v>
                </c:pt>
                <c:pt idx="45">
                  <c:v>17.173999999999999</c:v>
                </c:pt>
                <c:pt idx="46">
                  <c:v>17.291</c:v>
                </c:pt>
                <c:pt idx="47">
                  <c:v>17.363</c:v>
                </c:pt>
                <c:pt idx="48">
                  <c:v>17.437000000000001</c:v>
                </c:pt>
                <c:pt idx="49">
                  <c:v>17.552</c:v>
                </c:pt>
                <c:pt idx="50">
                  <c:v>17.678000000000001</c:v>
                </c:pt>
                <c:pt idx="51">
                  <c:v>17.741</c:v>
                </c:pt>
                <c:pt idx="52">
                  <c:v>17.806000000000001</c:v>
                </c:pt>
                <c:pt idx="53">
                  <c:v>17.867999999999999</c:v>
                </c:pt>
                <c:pt idx="54">
                  <c:v>17.997</c:v>
                </c:pt>
                <c:pt idx="55">
                  <c:v>18.059999999999999</c:v>
                </c:pt>
                <c:pt idx="56">
                  <c:v>18.125</c:v>
                </c:pt>
                <c:pt idx="57">
                  <c:v>18.317</c:v>
                </c:pt>
                <c:pt idx="58">
                  <c:v>18.437000000000001</c:v>
                </c:pt>
                <c:pt idx="59">
                  <c:v>18.510999999999999</c:v>
                </c:pt>
                <c:pt idx="60">
                  <c:v>18.64</c:v>
                </c:pt>
                <c:pt idx="61">
                  <c:v>18.768999999999998</c:v>
                </c:pt>
                <c:pt idx="62">
                  <c:v>18.899999999999999</c:v>
                </c:pt>
                <c:pt idx="63">
                  <c:v>19.096</c:v>
                </c:pt>
                <c:pt idx="64">
                  <c:v>19.225999999999999</c:v>
                </c:pt>
                <c:pt idx="65">
                  <c:v>19.292000000000002</c:v>
                </c:pt>
                <c:pt idx="66">
                  <c:v>19.417999999999999</c:v>
                </c:pt>
                <c:pt idx="67">
                  <c:v>19.555</c:v>
                </c:pt>
                <c:pt idx="68">
                  <c:v>19.687000000000001</c:v>
                </c:pt>
                <c:pt idx="69">
                  <c:v>19.756</c:v>
                </c:pt>
                <c:pt idx="70">
                  <c:v>19.824999999999999</c:v>
                </c:pt>
                <c:pt idx="71">
                  <c:v>19.95</c:v>
                </c:pt>
                <c:pt idx="72">
                  <c:v>20.02</c:v>
                </c:pt>
                <c:pt idx="73">
                  <c:v>20.149999999999999</c:v>
                </c:pt>
                <c:pt idx="74">
                  <c:v>20.29</c:v>
                </c:pt>
                <c:pt idx="75">
                  <c:v>20.36</c:v>
                </c:pt>
                <c:pt idx="76">
                  <c:v>20.49</c:v>
                </c:pt>
                <c:pt idx="77">
                  <c:v>20.56</c:v>
                </c:pt>
                <c:pt idx="78">
                  <c:v>20.63</c:v>
                </c:pt>
                <c:pt idx="79">
                  <c:v>20.76</c:v>
                </c:pt>
                <c:pt idx="80">
                  <c:v>20.9</c:v>
                </c:pt>
              </c:numCache>
            </c:numRef>
          </c:xVal>
          <c:yVal>
            <c:numRef>
              <c:f>'E ionização'!$C$2:$C$85</c:f>
              <c:numCache>
                <c:formatCode>General</c:formatCode>
                <c:ptCount val="84"/>
                <c:pt idx="0">
                  <c:v>3.0999999999999999E-3</c:v>
                </c:pt>
                <c:pt idx="1">
                  <c:v>3.3E-3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3.0999999999999999E-3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3.3E-3</c:v>
                </c:pt>
                <c:pt idx="10">
                  <c:v>3.3E-3</c:v>
                </c:pt>
                <c:pt idx="11">
                  <c:v>3.3999999999999998E-3</c:v>
                </c:pt>
                <c:pt idx="12">
                  <c:v>3.2000000000000002E-3</c:v>
                </c:pt>
                <c:pt idx="13">
                  <c:v>3.3E-3</c:v>
                </c:pt>
                <c:pt idx="14">
                  <c:v>4.4999999999999997E-3</c:v>
                </c:pt>
                <c:pt idx="15">
                  <c:v>5.1000000000000004E-3</c:v>
                </c:pt>
                <c:pt idx="16">
                  <c:v>6.4999999999999997E-3</c:v>
                </c:pt>
                <c:pt idx="17">
                  <c:v>8.0999999999999996E-3</c:v>
                </c:pt>
                <c:pt idx="18">
                  <c:v>1.1299999999999999E-2</c:v>
                </c:pt>
                <c:pt idx="19">
                  <c:v>1.6E-2</c:v>
                </c:pt>
                <c:pt idx="20">
                  <c:v>2.1499999999999998E-2</c:v>
                </c:pt>
                <c:pt idx="21">
                  <c:v>2.7E-2</c:v>
                </c:pt>
                <c:pt idx="22">
                  <c:v>3.27E-2</c:v>
                </c:pt>
                <c:pt idx="23">
                  <c:v>4.07E-2</c:v>
                </c:pt>
                <c:pt idx="24">
                  <c:v>4.53E-2</c:v>
                </c:pt>
                <c:pt idx="25">
                  <c:v>5.1400000000000001E-2</c:v>
                </c:pt>
                <c:pt idx="26">
                  <c:v>5.6500000000000002E-2</c:v>
                </c:pt>
                <c:pt idx="27">
                  <c:v>6.0999999999999999E-2</c:v>
                </c:pt>
                <c:pt idx="28">
                  <c:v>6.6199999999999995E-2</c:v>
                </c:pt>
                <c:pt idx="29">
                  <c:v>7.3899999999999993E-2</c:v>
                </c:pt>
                <c:pt idx="30">
                  <c:v>7.6399999999999996E-2</c:v>
                </c:pt>
                <c:pt idx="31">
                  <c:v>8.1600000000000006E-2</c:v>
                </c:pt>
                <c:pt idx="32">
                  <c:v>8.6800000000000002E-2</c:v>
                </c:pt>
                <c:pt idx="33">
                  <c:v>9.4500000000000001E-2</c:v>
                </c:pt>
                <c:pt idx="34">
                  <c:v>0.1016</c:v>
                </c:pt>
                <c:pt idx="35">
                  <c:v>0.10489999999999999</c:v>
                </c:pt>
                <c:pt idx="36">
                  <c:v>0.10730000000000001</c:v>
                </c:pt>
                <c:pt idx="37">
                  <c:v>0.11219999999999999</c:v>
                </c:pt>
                <c:pt idx="38">
                  <c:v>0.1149</c:v>
                </c:pt>
                <c:pt idx="39">
                  <c:v>0.1202</c:v>
                </c:pt>
                <c:pt idx="40">
                  <c:v>0.12520000000000001</c:v>
                </c:pt>
                <c:pt idx="41">
                  <c:v>0.1328</c:v>
                </c:pt>
                <c:pt idx="42">
                  <c:v>0.13739999999999999</c:v>
                </c:pt>
                <c:pt idx="43">
                  <c:v>0.1404</c:v>
                </c:pt>
                <c:pt idx="44">
                  <c:v>0.14779999999999999</c:v>
                </c:pt>
                <c:pt idx="45">
                  <c:v>0.15509999999999999</c:v>
                </c:pt>
                <c:pt idx="46">
                  <c:v>0.15970000000000001</c:v>
                </c:pt>
                <c:pt idx="47">
                  <c:v>0.16250000000000001</c:v>
                </c:pt>
                <c:pt idx="48">
                  <c:v>0.16539999999999999</c:v>
                </c:pt>
                <c:pt idx="49">
                  <c:v>0.1699</c:v>
                </c:pt>
                <c:pt idx="50">
                  <c:v>0.1749</c:v>
                </c:pt>
                <c:pt idx="51">
                  <c:v>0.17710000000000001</c:v>
                </c:pt>
                <c:pt idx="52">
                  <c:v>0.17960000000000001</c:v>
                </c:pt>
                <c:pt idx="53">
                  <c:v>0.18210000000000001</c:v>
                </c:pt>
                <c:pt idx="54">
                  <c:v>0.187</c:v>
                </c:pt>
                <c:pt idx="55">
                  <c:v>0.18940000000000001</c:v>
                </c:pt>
                <c:pt idx="56">
                  <c:v>0.19189999999999999</c:v>
                </c:pt>
                <c:pt idx="57">
                  <c:v>0.19919999999999999</c:v>
                </c:pt>
                <c:pt idx="58">
                  <c:v>0.2039</c:v>
                </c:pt>
                <c:pt idx="59">
                  <c:v>0.20649999999999999</c:v>
                </c:pt>
                <c:pt idx="60">
                  <c:v>0.21129999999999999</c:v>
                </c:pt>
                <c:pt idx="61">
                  <c:v>0.2162</c:v>
                </c:pt>
                <c:pt idx="62">
                  <c:v>0.22109999999999999</c:v>
                </c:pt>
                <c:pt idx="63">
                  <c:v>0.2286</c:v>
                </c:pt>
                <c:pt idx="64">
                  <c:v>0.23350000000000001</c:v>
                </c:pt>
                <c:pt idx="65">
                  <c:v>0.2359</c:v>
                </c:pt>
                <c:pt idx="66">
                  <c:v>0.2407</c:v>
                </c:pt>
                <c:pt idx="67">
                  <c:v>0.24560000000000001</c:v>
                </c:pt>
                <c:pt idx="68">
                  <c:v>0.25059999999999999</c:v>
                </c:pt>
                <c:pt idx="69">
                  <c:v>0.25319999999999998</c:v>
                </c:pt>
                <c:pt idx="70">
                  <c:v>0.25569999999999998</c:v>
                </c:pt>
                <c:pt idx="71">
                  <c:v>0.26050000000000001</c:v>
                </c:pt>
                <c:pt idx="72">
                  <c:v>0.26319999999999999</c:v>
                </c:pt>
                <c:pt idx="73">
                  <c:v>0.26850000000000002</c:v>
                </c:pt>
                <c:pt idx="74">
                  <c:v>0.2737</c:v>
                </c:pt>
                <c:pt idx="75">
                  <c:v>0.2762</c:v>
                </c:pt>
                <c:pt idx="76">
                  <c:v>0.28149999999999997</c:v>
                </c:pt>
                <c:pt idx="77">
                  <c:v>0.28399999999999997</c:v>
                </c:pt>
                <c:pt idx="78">
                  <c:v>0.28639999999999999</c:v>
                </c:pt>
                <c:pt idx="79">
                  <c:v>0.29149999999999998</c:v>
                </c:pt>
                <c:pt idx="80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4-4EFE-AC50-B4B00BE98B02}"/>
            </c:ext>
          </c:extLst>
        </c:ser>
        <c:ser>
          <c:idx val="1"/>
          <c:order val="1"/>
          <c:tx>
            <c:v>ionizacao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"/>
            <c:backward val="6.5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4-4EFE-AC50-B4B00BE98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699663"/>
        <c:axId val="962707983"/>
      </c:scatterChart>
      <c:valAx>
        <c:axId val="962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07983"/>
        <c:crossesAt val="-1000"/>
        <c:crossBetween val="midCat"/>
      </c:valAx>
      <c:valAx>
        <c:axId val="962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99663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8988768343356224"/>
          <c:y val="0.23626190320779211"/>
          <c:w val="0.25082038824370412"/>
          <c:h val="0.187094130530957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62461160282757"/>
          <c:y val="0.17075288259654089"/>
          <c:w val="0.79009782381926152"/>
          <c:h val="0.60233652719616737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636920384951886E-4"/>
                  <c:y val="0.2368507582385535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plus>
            <c:min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plus>
            <c:min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4-46E4-946E-B227D198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81663"/>
        <c:axId val="684778751"/>
      </c:scatterChart>
      <c:valAx>
        <c:axId val="684781663"/>
        <c:scaling>
          <c:orientation val="minMax"/>
          <c:max val="21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78751"/>
        <c:crosses val="autoZero"/>
        <c:crossBetween val="midCat"/>
      </c:valAx>
      <c:valAx>
        <c:axId val="6847787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15933970367715"/>
          <c:y val="0.20153852065377523"/>
          <c:w val="0.22688873441574239"/>
          <c:h val="0.15619620401696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02669604000072"/>
          <c:y val="0.17075294449440898"/>
          <c:w val="0.74917693099778004"/>
          <c:h val="0.602336383043279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ionização'!$F$65:$F$82</c:f>
              <c:numCache>
                <c:formatCode>General</c:formatCode>
                <c:ptCount val="18"/>
                <c:pt idx="0">
                  <c:v>1.7735505048446787E-4</c:v>
                </c:pt>
                <c:pt idx="1">
                  <c:v>1.6148322575496032E-4</c:v>
                </c:pt>
                <c:pt idx="2">
                  <c:v>6.5732914738270143E-5</c:v>
                </c:pt>
                <c:pt idx="3">
                  <c:v>1.0111868461584739E-4</c:v>
                </c:pt>
                <c:pt idx="4">
                  <c:v>-1.7945393067606008E-4</c:v>
                </c:pt>
                <c:pt idx="5">
                  <c:v>-1.7095455270921267E-4</c:v>
                </c:pt>
                <c:pt idx="6">
                  <c:v>-1.8014805968097347E-4</c:v>
                </c:pt>
                <c:pt idx="7">
                  <c:v>-2.8934156665283428E-4</c:v>
                </c:pt>
                <c:pt idx="8">
                  <c:v>-2.1614139812353717E-4</c:v>
                </c:pt>
                <c:pt idx="9">
                  <c:v>-1.6314930374711212E-4</c:v>
                </c:pt>
                <c:pt idx="10">
                  <c:v>2.209788715233918E-4</c:v>
                </c:pt>
                <c:pt idx="11">
                  <c:v>1.2696306027604187E-4</c:v>
                </c:pt>
                <c:pt idx="12">
                  <c:v>-2.0044845347511053E-5</c:v>
                </c:pt>
                <c:pt idx="13">
                  <c:v>3.6408332992293735E-4</c:v>
                </c:pt>
                <c:pt idx="14">
                  <c:v>2.170754242992734E-4</c:v>
                </c:pt>
                <c:pt idx="15">
                  <c:v>-2.9932481324268512E-5</c:v>
                </c:pt>
                <c:pt idx="16">
                  <c:v>1.5419569394609089E-4</c:v>
                </c:pt>
                <c:pt idx="17">
                  <c:v>-3.3982011730099293E-4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3-4825-B9CD-EBA78512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8383"/>
        <c:axId val="687017967"/>
      </c:scatterChart>
      <c:valAx>
        <c:axId val="6870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7967"/>
        <c:crossesAt val="-10000"/>
        <c:crossBetween val="midCat"/>
      </c:valAx>
      <c:valAx>
        <c:axId val="6870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089547107017748"/>
          <c:y val="0.18974176609127094"/>
          <c:w val="0.13704315928576047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I(V) para Excitação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5908778678391"/>
          <c:y val="0.15836954403795062"/>
          <c:w val="0.80801472729770574"/>
          <c:h val="0.60451869813108938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excitação'!$B$2:$B$91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plus>
            <c:minus>
              <c:numRef>
                <c:f>'E excitação'!$D$2:$D$91</c:f>
                <c:numCache>
                  <c:formatCode>General</c:formatCode>
                  <c:ptCount val="9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  <c:pt idx="81">
                    <c:v>1E-3</c:v>
                  </c:pt>
                  <c:pt idx="82">
                    <c:v>1E-3</c:v>
                  </c:pt>
                  <c:pt idx="83">
                    <c:v>1E-3</c:v>
                  </c:pt>
                  <c:pt idx="84">
                    <c:v>1E-3</c:v>
                  </c:pt>
                  <c:pt idx="85">
                    <c:v>1E-3</c:v>
                  </c:pt>
                  <c:pt idx="86">
                    <c:v>1E-3</c:v>
                  </c:pt>
                  <c:pt idx="87">
                    <c:v>1E-3</c:v>
                  </c:pt>
                  <c:pt idx="88">
                    <c:v>1E-3</c:v>
                  </c:pt>
                  <c:pt idx="89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excitação'!$A$2:$A$91</c:f>
              <c:numCache>
                <c:formatCode>General</c:formatCode>
                <c:ptCount val="90"/>
                <c:pt idx="0">
                  <c:v>-0.55200000000000005</c:v>
                </c:pt>
                <c:pt idx="1">
                  <c:v>-1.0740000000000001</c:v>
                </c:pt>
                <c:pt idx="2">
                  <c:v>-1.03</c:v>
                </c:pt>
                <c:pt idx="3">
                  <c:v>-0.44900000000000001</c:v>
                </c:pt>
                <c:pt idx="4">
                  <c:v>-0.17699999999999999</c:v>
                </c:pt>
                <c:pt idx="5">
                  <c:v>0.19700000000000001</c:v>
                </c:pt>
                <c:pt idx="6">
                  <c:v>0.34300000000000003</c:v>
                </c:pt>
                <c:pt idx="7">
                  <c:v>0.436</c:v>
                </c:pt>
                <c:pt idx="8">
                  <c:v>0.63900000000000001</c:v>
                </c:pt>
                <c:pt idx="9">
                  <c:v>0.77800000000000002</c:v>
                </c:pt>
                <c:pt idx="10">
                  <c:v>0.91400000000000003</c:v>
                </c:pt>
                <c:pt idx="11">
                  <c:v>1.1870000000000001</c:v>
                </c:pt>
                <c:pt idx="12">
                  <c:v>1.256</c:v>
                </c:pt>
                <c:pt idx="13">
                  <c:v>1.4179999999999999</c:v>
                </c:pt>
                <c:pt idx="14">
                  <c:v>1.554</c:v>
                </c:pt>
                <c:pt idx="15">
                  <c:v>1.6</c:v>
                </c:pt>
                <c:pt idx="16">
                  <c:v>1.732</c:v>
                </c:pt>
                <c:pt idx="17">
                  <c:v>1.859</c:v>
                </c:pt>
                <c:pt idx="18">
                  <c:v>2</c:v>
                </c:pt>
                <c:pt idx="19">
                  <c:v>2.141</c:v>
                </c:pt>
                <c:pt idx="20">
                  <c:v>2.2080000000000002</c:v>
                </c:pt>
                <c:pt idx="21">
                  <c:v>2.48</c:v>
                </c:pt>
                <c:pt idx="22">
                  <c:v>2.6190000000000002</c:v>
                </c:pt>
                <c:pt idx="23">
                  <c:v>2.7189999999999999</c:v>
                </c:pt>
                <c:pt idx="24">
                  <c:v>2.8220000000000001</c:v>
                </c:pt>
                <c:pt idx="25">
                  <c:v>2.992</c:v>
                </c:pt>
                <c:pt idx="26">
                  <c:v>3.1629999999999998</c:v>
                </c:pt>
                <c:pt idx="27">
                  <c:v>3.3109999999999999</c:v>
                </c:pt>
                <c:pt idx="28">
                  <c:v>3.5430000000000001</c:v>
                </c:pt>
                <c:pt idx="29">
                  <c:v>3.7749999999999999</c:v>
                </c:pt>
                <c:pt idx="30">
                  <c:v>4.484</c:v>
                </c:pt>
                <c:pt idx="31">
                  <c:v>4.8659999999999997</c:v>
                </c:pt>
                <c:pt idx="32">
                  <c:v>5.07</c:v>
                </c:pt>
                <c:pt idx="33">
                  <c:v>5.2069999999999999</c:v>
                </c:pt>
                <c:pt idx="34">
                  <c:v>5.3959999999999999</c:v>
                </c:pt>
                <c:pt idx="35">
                  <c:v>5.48</c:v>
                </c:pt>
                <c:pt idx="36">
                  <c:v>5.5819999999999999</c:v>
                </c:pt>
                <c:pt idx="37">
                  <c:v>5.6689999999999996</c:v>
                </c:pt>
                <c:pt idx="38">
                  <c:v>5.7190000000000003</c:v>
                </c:pt>
                <c:pt idx="39">
                  <c:v>5.8209999999999997</c:v>
                </c:pt>
                <c:pt idx="40">
                  <c:v>5.9089999999999998</c:v>
                </c:pt>
                <c:pt idx="41">
                  <c:v>5.992</c:v>
                </c:pt>
                <c:pt idx="42">
                  <c:v>6.1280000000000001</c:v>
                </c:pt>
                <c:pt idx="43">
                  <c:v>6.2309999999999999</c:v>
                </c:pt>
                <c:pt idx="44">
                  <c:v>6.2990000000000004</c:v>
                </c:pt>
                <c:pt idx="45">
                  <c:v>6.4009999999999998</c:v>
                </c:pt>
                <c:pt idx="46">
                  <c:v>6.5030000000000001</c:v>
                </c:pt>
                <c:pt idx="47">
                  <c:v>6.6059999999999999</c:v>
                </c:pt>
                <c:pt idx="48">
                  <c:v>6.64</c:v>
                </c:pt>
                <c:pt idx="49">
                  <c:v>6.7080000000000002</c:v>
                </c:pt>
                <c:pt idx="50">
                  <c:v>6.7759999999999998</c:v>
                </c:pt>
                <c:pt idx="51">
                  <c:v>6.8789999999999996</c:v>
                </c:pt>
                <c:pt idx="52">
                  <c:v>6.9809999999999999</c:v>
                </c:pt>
                <c:pt idx="53">
                  <c:v>7.0830000000000002</c:v>
                </c:pt>
                <c:pt idx="54">
                  <c:v>7.1859999999999999</c:v>
                </c:pt>
                <c:pt idx="55">
                  <c:v>7.2539999999999996</c:v>
                </c:pt>
                <c:pt idx="56">
                  <c:v>7.3559999999999999</c:v>
                </c:pt>
                <c:pt idx="57">
                  <c:v>7.391</c:v>
                </c:pt>
                <c:pt idx="58">
                  <c:v>7.4589999999999996</c:v>
                </c:pt>
                <c:pt idx="59">
                  <c:v>7.5609999999999999</c:v>
                </c:pt>
                <c:pt idx="60">
                  <c:v>7.63</c:v>
                </c:pt>
                <c:pt idx="61">
                  <c:v>7.8680000000000003</c:v>
                </c:pt>
                <c:pt idx="62">
                  <c:v>7.9370000000000003</c:v>
                </c:pt>
                <c:pt idx="63">
                  <c:v>8.0730000000000004</c:v>
                </c:pt>
                <c:pt idx="64">
                  <c:v>8.1760000000000002</c:v>
                </c:pt>
                <c:pt idx="65">
                  <c:v>8.2439999999999998</c:v>
                </c:pt>
                <c:pt idx="66">
                  <c:v>8.3460000000000001</c:v>
                </c:pt>
                <c:pt idx="67">
                  <c:v>8.4139999999999997</c:v>
                </c:pt>
                <c:pt idx="68">
                  <c:v>8.4990000000000006</c:v>
                </c:pt>
                <c:pt idx="69">
                  <c:v>8.5020000000000007</c:v>
                </c:pt>
                <c:pt idx="70">
                  <c:v>8.5850000000000009</c:v>
                </c:pt>
                <c:pt idx="71">
                  <c:v>8.6539999999999999</c:v>
                </c:pt>
                <c:pt idx="72">
                  <c:v>8.8940000000000001</c:v>
                </c:pt>
                <c:pt idx="73">
                  <c:v>8.9619999999999997</c:v>
                </c:pt>
                <c:pt idx="74">
                  <c:v>9.1310000000000002</c:v>
                </c:pt>
                <c:pt idx="75">
                  <c:v>9.2349999999999994</c:v>
                </c:pt>
                <c:pt idx="76">
                  <c:v>9.3030000000000008</c:v>
                </c:pt>
                <c:pt idx="77">
                  <c:v>9.4060000000000006</c:v>
                </c:pt>
                <c:pt idx="78">
                  <c:v>9.577</c:v>
                </c:pt>
                <c:pt idx="79">
                  <c:v>9.7140000000000004</c:v>
                </c:pt>
                <c:pt idx="80">
                  <c:v>9.8859999999999992</c:v>
                </c:pt>
                <c:pt idx="81">
                  <c:v>9.9540000000000006</c:v>
                </c:pt>
                <c:pt idx="82">
                  <c:v>10.055999999999999</c:v>
                </c:pt>
                <c:pt idx="83">
                  <c:v>10.191000000000001</c:v>
                </c:pt>
                <c:pt idx="84">
                  <c:v>10.298</c:v>
                </c:pt>
                <c:pt idx="85">
                  <c:v>10.500999999999999</c:v>
                </c:pt>
                <c:pt idx="86">
                  <c:v>10.603999999999999</c:v>
                </c:pt>
                <c:pt idx="87">
                  <c:v>10.707000000000001</c:v>
                </c:pt>
                <c:pt idx="88">
                  <c:v>10.808999999999999</c:v>
                </c:pt>
                <c:pt idx="89">
                  <c:v>10.975</c:v>
                </c:pt>
              </c:numCache>
            </c:numRef>
          </c:xVal>
          <c:yVal>
            <c:numRef>
              <c:f>'E excitação'!$C$2:$C$91</c:f>
              <c:numCache>
                <c:formatCode>General</c:formatCode>
                <c:ptCount val="90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8.1000000000000003E-2</c:v>
                </c:pt>
                <c:pt idx="6">
                  <c:v>0.11</c:v>
                </c:pt>
                <c:pt idx="7">
                  <c:v>0.13600000000000001</c:v>
                </c:pt>
                <c:pt idx="8">
                  <c:v>0.17299999999999999</c:v>
                </c:pt>
                <c:pt idx="9">
                  <c:v>0.20499999999999999</c:v>
                </c:pt>
                <c:pt idx="10">
                  <c:v>0.26300000000000001</c:v>
                </c:pt>
                <c:pt idx="11">
                  <c:v>0.30499999999999999</c:v>
                </c:pt>
                <c:pt idx="12">
                  <c:v>0.34</c:v>
                </c:pt>
                <c:pt idx="13">
                  <c:v>0.372</c:v>
                </c:pt>
                <c:pt idx="14">
                  <c:v>0.38900000000000001</c:v>
                </c:pt>
                <c:pt idx="15">
                  <c:v>0.39800000000000002</c:v>
                </c:pt>
                <c:pt idx="16">
                  <c:v>0.41799999999999998</c:v>
                </c:pt>
                <c:pt idx="17">
                  <c:v>0.433</c:v>
                </c:pt>
                <c:pt idx="18">
                  <c:v>0.44500000000000001</c:v>
                </c:pt>
                <c:pt idx="19">
                  <c:v>0.45300000000000001</c:v>
                </c:pt>
                <c:pt idx="20">
                  <c:v>0.45800000000000002</c:v>
                </c:pt>
                <c:pt idx="21">
                  <c:v>0.46</c:v>
                </c:pt>
                <c:pt idx="22">
                  <c:v>0.45600000000000002</c:v>
                </c:pt>
                <c:pt idx="23">
                  <c:v>0.45100000000000001</c:v>
                </c:pt>
                <c:pt idx="24">
                  <c:v>0.44600000000000001</c:v>
                </c:pt>
                <c:pt idx="25">
                  <c:v>0.436</c:v>
                </c:pt>
                <c:pt idx="26">
                  <c:v>0.42399999999999999</c:v>
                </c:pt>
                <c:pt idx="27">
                  <c:v>0.41199999999999998</c:v>
                </c:pt>
                <c:pt idx="28">
                  <c:v>0.39300000000000002</c:v>
                </c:pt>
                <c:pt idx="29">
                  <c:v>0.374</c:v>
                </c:pt>
                <c:pt idx="30">
                  <c:v>0.34200000000000003</c:v>
                </c:pt>
                <c:pt idx="31">
                  <c:v>0.29599999999999999</c:v>
                </c:pt>
                <c:pt idx="32">
                  <c:v>0.28599999999999998</c:v>
                </c:pt>
                <c:pt idx="33">
                  <c:v>0.27900000000000003</c:v>
                </c:pt>
                <c:pt idx="34">
                  <c:v>0.27</c:v>
                </c:pt>
                <c:pt idx="35">
                  <c:v>0.26600000000000001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0.245</c:v>
                </c:pt>
                <c:pt idx="43">
                  <c:v>0.24299999999999999</c:v>
                </c:pt>
                <c:pt idx="44">
                  <c:v>0.24199999999999999</c:v>
                </c:pt>
                <c:pt idx="45">
                  <c:v>0.24</c:v>
                </c:pt>
                <c:pt idx="46">
                  <c:v>0.23799999999999999</c:v>
                </c:pt>
                <c:pt idx="47">
                  <c:v>0.23599999999999999</c:v>
                </c:pt>
                <c:pt idx="48">
                  <c:v>0.23599999999999999</c:v>
                </c:pt>
                <c:pt idx="49">
                  <c:v>0.23599999999999999</c:v>
                </c:pt>
                <c:pt idx="50">
                  <c:v>0.23499999999999999</c:v>
                </c:pt>
                <c:pt idx="51">
                  <c:v>0.23300000000000001</c:v>
                </c:pt>
                <c:pt idx="52">
                  <c:v>0.23200000000000001</c:v>
                </c:pt>
                <c:pt idx="53">
                  <c:v>0.23100000000000001</c:v>
                </c:pt>
                <c:pt idx="54">
                  <c:v>0.23100000000000001</c:v>
                </c:pt>
                <c:pt idx="55">
                  <c:v>0.23100000000000001</c:v>
                </c:pt>
                <c:pt idx="56">
                  <c:v>0.22900000000000001</c:v>
                </c:pt>
                <c:pt idx="57">
                  <c:v>0.22900000000000001</c:v>
                </c:pt>
                <c:pt idx="58">
                  <c:v>0.22900000000000001</c:v>
                </c:pt>
                <c:pt idx="59">
                  <c:v>0.22900000000000001</c:v>
                </c:pt>
                <c:pt idx="60">
                  <c:v>0.22900000000000001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0.23100000000000001</c:v>
                </c:pt>
                <c:pt idx="66">
                  <c:v>0.23100000000000001</c:v>
                </c:pt>
                <c:pt idx="67">
                  <c:v>0.23100000000000001</c:v>
                </c:pt>
                <c:pt idx="68">
                  <c:v>0.23200000000000001</c:v>
                </c:pt>
                <c:pt idx="69">
                  <c:v>0.23300000000000001</c:v>
                </c:pt>
                <c:pt idx="70">
                  <c:v>0.23300000000000001</c:v>
                </c:pt>
                <c:pt idx="71">
                  <c:v>0.23300000000000001</c:v>
                </c:pt>
                <c:pt idx="72">
                  <c:v>0.23599999999999999</c:v>
                </c:pt>
                <c:pt idx="73">
                  <c:v>0.23899999999999999</c:v>
                </c:pt>
                <c:pt idx="74">
                  <c:v>0.24</c:v>
                </c:pt>
                <c:pt idx="75">
                  <c:v>0.24099999999999999</c:v>
                </c:pt>
                <c:pt idx="76">
                  <c:v>0.24199999999999999</c:v>
                </c:pt>
                <c:pt idx="77">
                  <c:v>0.24299999999999999</c:v>
                </c:pt>
                <c:pt idx="78">
                  <c:v>0.246</c:v>
                </c:pt>
                <c:pt idx="79">
                  <c:v>0.249</c:v>
                </c:pt>
                <c:pt idx="80">
                  <c:v>0.251</c:v>
                </c:pt>
                <c:pt idx="81">
                  <c:v>0.252</c:v>
                </c:pt>
                <c:pt idx="82">
                  <c:v>0.253</c:v>
                </c:pt>
                <c:pt idx="83">
                  <c:v>0.255</c:v>
                </c:pt>
                <c:pt idx="84">
                  <c:v>0.25900000000000001</c:v>
                </c:pt>
                <c:pt idx="85">
                  <c:v>0.26200000000000001</c:v>
                </c:pt>
                <c:pt idx="86">
                  <c:v>0.26400000000000001</c:v>
                </c:pt>
                <c:pt idx="87">
                  <c:v>0.26700000000000002</c:v>
                </c:pt>
                <c:pt idx="88">
                  <c:v>0.26900000000000002</c:v>
                </c:pt>
                <c:pt idx="89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3-4568-8948-31B988E1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9631027549868187E-2"/>
                  <c:y val="2.30039447244244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excitação'!$D$40:$D$91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plus>
            <c:minus>
              <c:numRef>
                <c:f>'E excitação'!$B$40:$B$91</c:f>
                <c:numCache>
                  <c:formatCode>General</c:formatCode>
                  <c:ptCount val="5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excitação'!$C$40:$C$91</c:f>
              <c:numCache>
                <c:formatCode>General</c:formatCode>
                <c:ptCount val="52"/>
                <c:pt idx="0">
                  <c:v>0.25700000000000001</c:v>
                </c:pt>
                <c:pt idx="1">
                  <c:v>0.254</c:v>
                </c:pt>
                <c:pt idx="2">
                  <c:v>0.251</c:v>
                </c:pt>
                <c:pt idx="3">
                  <c:v>0.249</c:v>
                </c:pt>
                <c:pt idx="4">
                  <c:v>0.245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</c:v>
                </c:pt>
                <c:pt idx="8">
                  <c:v>0.23799999999999999</c:v>
                </c:pt>
                <c:pt idx="9">
                  <c:v>0.23599999999999999</c:v>
                </c:pt>
                <c:pt idx="10">
                  <c:v>0.23599999999999999</c:v>
                </c:pt>
                <c:pt idx="11">
                  <c:v>0.23599999999999999</c:v>
                </c:pt>
                <c:pt idx="12">
                  <c:v>0.23499999999999999</c:v>
                </c:pt>
                <c:pt idx="13">
                  <c:v>0.23300000000000001</c:v>
                </c:pt>
                <c:pt idx="14">
                  <c:v>0.23200000000000001</c:v>
                </c:pt>
                <c:pt idx="15">
                  <c:v>0.23100000000000001</c:v>
                </c:pt>
                <c:pt idx="16">
                  <c:v>0.23100000000000001</c:v>
                </c:pt>
                <c:pt idx="17">
                  <c:v>0.23100000000000001</c:v>
                </c:pt>
                <c:pt idx="18">
                  <c:v>0.22900000000000001</c:v>
                </c:pt>
                <c:pt idx="19">
                  <c:v>0.22900000000000001</c:v>
                </c:pt>
                <c:pt idx="20">
                  <c:v>0.22900000000000001</c:v>
                </c:pt>
                <c:pt idx="21">
                  <c:v>0.22900000000000001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0.23100000000000001</c:v>
                </c:pt>
                <c:pt idx="28">
                  <c:v>0.23100000000000001</c:v>
                </c:pt>
                <c:pt idx="29">
                  <c:v>0.23100000000000001</c:v>
                </c:pt>
                <c:pt idx="30">
                  <c:v>0.23200000000000001</c:v>
                </c:pt>
                <c:pt idx="31">
                  <c:v>0.23300000000000001</c:v>
                </c:pt>
                <c:pt idx="32">
                  <c:v>0.23300000000000001</c:v>
                </c:pt>
                <c:pt idx="33">
                  <c:v>0.23300000000000001</c:v>
                </c:pt>
                <c:pt idx="34">
                  <c:v>0.23599999999999999</c:v>
                </c:pt>
                <c:pt idx="35">
                  <c:v>0.23899999999999999</c:v>
                </c:pt>
                <c:pt idx="36">
                  <c:v>0.24</c:v>
                </c:pt>
                <c:pt idx="37">
                  <c:v>0.24099999999999999</c:v>
                </c:pt>
                <c:pt idx="38">
                  <c:v>0.24199999999999999</c:v>
                </c:pt>
                <c:pt idx="39">
                  <c:v>0.24299999999999999</c:v>
                </c:pt>
                <c:pt idx="40">
                  <c:v>0.246</c:v>
                </c:pt>
                <c:pt idx="41">
                  <c:v>0.249</c:v>
                </c:pt>
                <c:pt idx="42">
                  <c:v>0.251</c:v>
                </c:pt>
                <c:pt idx="43">
                  <c:v>0.252</c:v>
                </c:pt>
                <c:pt idx="44">
                  <c:v>0.253</c:v>
                </c:pt>
                <c:pt idx="45">
                  <c:v>0.255</c:v>
                </c:pt>
                <c:pt idx="46">
                  <c:v>0.25900000000000001</c:v>
                </c:pt>
                <c:pt idx="47">
                  <c:v>0.26200000000000001</c:v>
                </c:pt>
                <c:pt idx="48">
                  <c:v>0.26400000000000001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D8-4307-99CD-023945278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50063"/>
        <c:axId val="476057135"/>
      </c:scatterChart>
      <c:valAx>
        <c:axId val="476050063"/>
        <c:scaling>
          <c:orientation val="minMax"/>
          <c:max val="11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135"/>
        <c:crosses val="autoZero"/>
        <c:crossBetween val="midCat"/>
      </c:valAx>
      <c:valAx>
        <c:axId val="476057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excitação'!$F$40:$F$91</c:f>
              <c:numCache>
                <c:formatCode>General</c:formatCode>
                <c:ptCount val="52"/>
                <c:pt idx="0">
                  <c:v>4.4455173032429407E-3</c:v>
                </c:pt>
                <c:pt idx="1">
                  <c:v>3.5167463045721048E-3</c:v>
                </c:pt>
                <c:pt idx="2">
                  <c:v>2.2233639638336578E-3</c:v>
                </c:pt>
                <c:pt idx="3">
                  <c:v>1.7648297317869877E-3</c:v>
                </c:pt>
                <c:pt idx="4">
                  <c:v>1.4751883835006918E-4</c:v>
                </c:pt>
                <c:pt idx="5">
                  <c:v>-1.6620776077042043E-4</c:v>
                </c:pt>
                <c:pt idx="6">
                  <c:v>-1.0880227677256826E-4</c:v>
                </c:pt>
                <c:pt idx="7">
                  <c:v>-6.0599761825708143E-4</c:v>
                </c:pt>
                <c:pt idx="8">
                  <c:v>-1.2031572407192326E-3</c:v>
                </c:pt>
                <c:pt idx="9">
                  <c:v>-1.8880026742070788E-3</c:v>
                </c:pt>
                <c:pt idx="10">
                  <c:v>-1.4762516073388299E-3</c:v>
                </c:pt>
                <c:pt idx="11">
                  <c:v>-6.86070900594693E-4</c:v>
                </c:pt>
                <c:pt idx="12">
                  <c:v>-9.4031876317401952E-4</c:v>
                </c:pt>
                <c:pt idx="13">
                  <c:v>-1.8953387080814232E-3</c:v>
                </c:pt>
                <c:pt idx="14">
                  <c:v>-1.9609583923796137E-3</c:v>
                </c:pt>
                <c:pt idx="15">
                  <c:v>-2.1265423576554976E-3</c:v>
                </c:pt>
                <c:pt idx="16">
                  <c:v>-1.3853849216316216E-3</c:v>
                </c:pt>
                <c:pt idx="17">
                  <c:v>-9.5193949210167772E-4</c:v>
                </c:pt>
                <c:pt idx="18">
                  <c:v>-2.3850749152879713E-3</c:v>
                </c:pt>
                <c:pt idx="19">
                  <c:v>-2.2135983509299628E-3</c:v>
                </c:pt>
                <c:pt idx="20">
                  <c:v>-1.9140919906836806E-3</c:v>
                </c:pt>
                <c:pt idx="21">
                  <c:v>-1.5481360177956038E-3</c:v>
                </c:pt>
                <c:pt idx="22">
                  <c:v>-1.3572614636280511E-3</c:v>
                </c:pt>
                <c:pt idx="23">
                  <c:v>-4.9900932364593809E-5</c:v>
                </c:pt>
                <c:pt idx="24">
                  <c:v>-6.2558035631404829E-5</c:v>
                </c:pt>
                <c:pt idx="25">
                  <c:v>-2.2144443889052234E-4</c:v>
                </c:pt>
                <c:pt idx="26">
                  <c:v>-4.6004072559671649E-4</c:v>
                </c:pt>
                <c:pt idx="27">
                  <c:v>3.2657700349011942E-4</c:v>
                </c:pt>
                <c:pt idx="28">
                  <c:v>-7.6799970360891257E-5</c:v>
                </c:pt>
                <c:pt idx="29">
                  <c:v>-4.0125366458251821E-4</c:v>
                </c:pt>
                <c:pt idx="30">
                  <c:v>1.3070154202940443E-4</c:v>
                </c:pt>
                <c:pt idx="31">
                  <c:v>1.1129140244188485E-3</c:v>
                </c:pt>
                <c:pt idx="32">
                  <c:v>5.8650084314951223E-4</c:v>
                </c:pt>
                <c:pt idx="33">
                  <c:v>9.8494559490097666E-5</c:v>
                </c:pt>
                <c:pt idx="34">
                  <c:v>1.0448073179429307E-3</c:v>
                </c:pt>
                <c:pt idx="35">
                  <c:v>3.3623116238800654E-3</c:v>
                </c:pt>
                <c:pt idx="36">
                  <c:v>2.4736893791298398E-3</c:v>
                </c:pt>
                <c:pt idx="37">
                  <c:v>2.1750615229732539E-3</c:v>
                </c:pt>
                <c:pt idx="38">
                  <c:v>2.2697696209799112E-3</c:v>
                </c:pt>
                <c:pt idx="39">
                  <c:v>1.813903557548513E-3</c:v>
                </c:pt>
                <c:pt idx="40">
                  <c:v>2.1717906190302227E-3</c:v>
                </c:pt>
                <c:pt idx="41">
                  <c:v>2.8522951218517556E-3</c:v>
                </c:pt>
                <c:pt idx="42">
                  <c:v>1.6848980242836209E-3</c:v>
                </c:pt>
                <c:pt idx="43">
                  <c:v>1.3542679071504304E-3</c:v>
                </c:pt>
                <c:pt idx="44">
                  <c:v>2.7501916396949211E-4</c:v>
                </c:pt>
                <c:pt idx="45">
                  <c:v>-6.3063575515220904E-4</c:v>
                </c:pt>
                <c:pt idx="46">
                  <c:v>9.419656068672122E-4</c:v>
                </c:pt>
                <c:pt idx="47">
                  <c:v>-9.6560974607140526E-4</c:v>
                </c:pt>
                <c:pt idx="48">
                  <c:v>-1.6070767790288265E-3</c:v>
                </c:pt>
                <c:pt idx="49">
                  <c:v>-1.3504777851590655E-3</c:v>
                </c:pt>
                <c:pt idx="50">
                  <c:v>-2.1676981320274402E-3</c:v>
                </c:pt>
                <c:pt idx="51">
                  <c:v>-3.9663121630963971E-3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F-4652-BF71-0FDF88088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11.5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(V) para</a:t>
            </a:r>
            <a:r>
              <a:rPr lang="en-US" baseline="0"/>
              <a:t> ionização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40678979422347"/>
          <c:y val="0.17081257297853977"/>
          <c:w val="0.7612711358123434"/>
          <c:h val="0.60219751528469789"/>
        </c:manualLayout>
      </c:layout>
      <c:scatterChart>
        <c:scatterStyle val="lineMarker"/>
        <c:varyColors val="0"/>
        <c:ser>
          <c:idx val="0"/>
          <c:order val="0"/>
          <c:tx>
            <c:v>I 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plus>
            <c:minus>
              <c:numRef>
                <c:f>'E ionização'!$D$2:$D$82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1E-3</c:v>
                  </c:pt>
                  <c:pt idx="73">
                    <c:v>1E-3</c:v>
                  </c:pt>
                  <c:pt idx="74">
                    <c:v>1E-3</c:v>
                  </c:pt>
                  <c:pt idx="75">
                    <c:v>1E-3</c:v>
                  </c:pt>
                  <c:pt idx="76">
                    <c:v>1E-3</c:v>
                  </c:pt>
                  <c:pt idx="77">
                    <c:v>1E-3</c:v>
                  </c:pt>
                  <c:pt idx="78">
                    <c:v>1E-3</c:v>
                  </c:pt>
                  <c:pt idx="79">
                    <c:v>1E-3</c:v>
                  </c:pt>
                  <c:pt idx="8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plus>
            <c:minus>
              <c:numRef>
                <c:f>'E ionização'!$B$2:$B$82</c:f>
                <c:numCache>
                  <c:formatCode>General</c:formatCode>
                  <c:ptCount val="81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  <c:pt idx="19">
                    <c:v>1E-3</c:v>
                  </c:pt>
                  <c:pt idx="20">
                    <c:v>1E-3</c:v>
                  </c:pt>
                  <c:pt idx="21">
                    <c:v>1E-3</c:v>
                  </c:pt>
                  <c:pt idx="22">
                    <c:v>1E-3</c:v>
                  </c:pt>
                  <c:pt idx="23">
                    <c:v>1E-3</c:v>
                  </c:pt>
                  <c:pt idx="24">
                    <c:v>1E-3</c:v>
                  </c:pt>
                  <c:pt idx="25">
                    <c:v>1E-3</c:v>
                  </c:pt>
                  <c:pt idx="26">
                    <c:v>1E-3</c:v>
                  </c:pt>
                  <c:pt idx="27">
                    <c:v>1E-3</c:v>
                  </c:pt>
                  <c:pt idx="28">
                    <c:v>1E-3</c:v>
                  </c:pt>
                  <c:pt idx="29">
                    <c:v>1E-3</c:v>
                  </c:pt>
                  <c:pt idx="30">
                    <c:v>1E-3</c:v>
                  </c:pt>
                  <c:pt idx="31">
                    <c:v>1E-3</c:v>
                  </c:pt>
                  <c:pt idx="32">
                    <c:v>1E-3</c:v>
                  </c:pt>
                  <c:pt idx="33">
                    <c:v>1E-3</c:v>
                  </c:pt>
                  <c:pt idx="34">
                    <c:v>1E-3</c:v>
                  </c:pt>
                  <c:pt idx="35">
                    <c:v>1E-3</c:v>
                  </c:pt>
                  <c:pt idx="36">
                    <c:v>1E-3</c:v>
                  </c:pt>
                  <c:pt idx="37">
                    <c:v>1E-3</c:v>
                  </c:pt>
                  <c:pt idx="38">
                    <c:v>1E-3</c:v>
                  </c:pt>
                  <c:pt idx="39">
                    <c:v>1E-3</c:v>
                  </c:pt>
                  <c:pt idx="40">
                    <c:v>1E-3</c:v>
                  </c:pt>
                  <c:pt idx="41">
                    <c:v>1E-3</c:v>
                  </c:pt>
                  <c:pt idx="42">
                    <c:v>1E-3</c:v>
                  </c:pt>
                  <c:pt idx="43">
                    <c:v>1E-3</c:v>
                  </c:pt>
                  <c:pt idx="44">
                    <c:v>1E-3</c:v>
                  </c:pt>
                  <c:pt idx="45">
                    <c:v>1E-3</c:v>
                  </c:pt>
                  <c:pt idx="46">
                    <c:v>1E-3</c:v>
                  </c:pt>
                  <c:pt idx="47">
                    <c:v>1E-3</c:v>
                  </c:pt>
                  <c:pt idx="48">
                    <c:v>1E-3</c:v>
                  </c:pt>
                  <c:pt idx="49">
                    <c:v>1E-3</c:v>
                  </c:pt>
                  <c:pt idx="50">
                    <c:v>1E-3</c:v>
                  </c:pt>
                  <c:pt idx="51">
                    <c:v>1E-3</c:v>
                  </c:pt>
                  <c:pt idx="52">
                    <c:v>1E-3</c:v>
                  </c:pt>
                  <c:pt idx="53">
                    <c:v>1E-3</c:v>
                  </c:pt>
                  <c:pt idx="54">
                    <c:v>1E-3</c:v>
                  </c:pt>
                  <c:pt idx="55">
                    <c:v>1E-3</c:v>
                  </c:pt>
                  <c:pt idx="56">
                    <c:v>1E-3</c:v>
                  </c:pt>
                  <c:pt idx="57">
                    <c:v>1E-3</c:v>
                  </c:pt>
                  <c:pt idx="58">
                    <c:v>1E-3</c:v>
                  </c:pt>
                  <c:pt idx="59">
                    <c:v>1E-3</c:v>
                  </c:pt>
                  <c:pt idx="60">
                    <c:v>1E-3</c:v>
                  </c:pt>
                  <c:pt idx="61">
                    <c:v>1E-3</c:v>
                  </c:pt>
                  <c:pt idx="62">
                    <c:v>1E-3</c:v>
                  </c:pt>
                  <c:pt idx="63">
                    <c:v>1E-3</c:v>
                  </c:pt>
                  <c:pt idx="64">
                    <c:v>1E-3</c:v>
                  </c:pt>
                  <c:pt idx="65">
                    <c:v>1E-3</c:v>
                  </c:pt>
                  <c:pt idx="66">
                    <c:v>1E-3</c:v>
                  </c:pt>
                  <c:pt idx="67">
                    <c:v>1E-3</c:v>
                  </c:pt>
                  <c:pt idx="68">
                    <c:v>1E-3</c:v>
                  </c:pt>
                  <c:pt idx="69">
                    <c:v>1E-3</c:v>
                  </c:pt>
                  <c:pt idx="70">
                    <c:v>1E-3</c:v>
                  </c:pt>
                  <c:pt idx="71">
                    <c:v>1E-3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ionização'!$A$2:$A$85</c:f>
              <c:numCache>
                <c:formatCode>General</c:formatCode>
                <c:ptCount val="84"/>
                <c:pt idx="0">
                  <c:v>-1.732</c:v>
                </c:pt>
                <c:pt idx="1">
                  <c:v>-0.69199999999999995</c:v>
                </c:pt>
                <c:pt idx="2">
                  <c:v>0.60199999999999998</c:v>
                </c:pt>
                <c:pt idx="3">
                  <c:v>1.7</c:v>
                </c:pt>
                <c:pt idx="4">
                  <c:v>2.5939999999999999</c:v>
                </c:pt>
                <c:pt idx="5">
                  <c:v>3.76</c:v>
                </c:pt>
                <c:pt idx="6">
                  <c:v>4.7889999999999997</c:v>
                </c:pt>
                <c:pt idx="7">
                  <c:v>5.681</c:v>
                </c:pt>
                <c:pt idx="8">
                  <c:v>6.8040000000000003</c:v>
                </c:pt>
                <c:pt idx="9">
                  <c:v>7.5609999999999999</c:v>
                </c:pt>
                <c:pt idx="10">
                  <c:v>8.7680000000000007</c:v>
                </c:pt>
                <c:pt idx="11">
                  <c:v>9.7270000000000003</c:v>
                </c:pt>
                <c:pt idx="12">
                  <c:v>10.792999999999999</c:v>
                </c:pt>
                <c:pt idx="13">
                  <c:v>11.784000000000001</c:v>
                </c:pt>
                <c:pt idx="14">
                  <c:v>12.73</c:v>
                </c:pt>
                <c:pt idx="15">
                  <c:v>12.927</c:v>
                </c:pt>
                <c:pt idx="16">
                  <c:v>13.185</c:v>
                </c:pt>
                <c:pt idx="17">
                  <c:v>13.377000000000001</c:v>
                </c:pt>
                <c:pt idx="18">
                  <c:v>13.628</c:v>
                </c:pt>
                <c:pt idx="19">
                  <c:v>13.874000000000001</c:v>
                </c:pt>
                <c:pt idx="20">
                  <c:v>14.048</c:v>
                </c:pt>
                <c:pt idx="21">
                  <c:v>14.157</c:v>
                </c:pt>
                <c:pt idx="22">
                  <c:v>14.266999999999999</c:v>
                </c:pt>
                <c:pt idx="23">
                  <c:v>14.439</c:v>
                </c:pt>
                <c:pt idx="24">
                  <c:v>14.537000000000001</c:v>
                </c:pt>
                <c:pt idx="25">
                  <c:v>14.673</c:v>
                </c:pt>
                <c:pt idx="26">
                  <c:v>14.791</c:v>
                </c:pt>
                <c:pt idx="27">
                  <c:v>14.907999999999999</c:v>
                </c:pt>
                <c:pt idx="28">
                  <c:v>15.026999999999999</c:v>
                </c:pt>
                <c:pt idx="29">
                  <c:v>15.206</c:v>
                </c:pt>
                <c:pt idx="30">
                  <c:v>15.266999999999999</c:v>
                </c:pt>
                <c:pt idx="31">
                  <c:v>15.387</c:v>
                </c:pt>
                <c:pt idx="32">
                  <c:v>15.507999999999999</c:v>
                </c:pt>
                <c:pt idx="33">
                  <c:v>15.69</c:v>
                </c:pt>
                <c:pt idx="34">
                  <c:v>15.855</c:v>
                </c:pt>
                <c:pt idx="35">
                  <c:v>15.935</c:v>
                </c:pt>
                <c:pt idx="36">
                  <c:v>15.996</c:v>
                </c:pt>
                <c:pt idx="37">
                  <c:v>16.113</c:v>
                </c:pt>
                <c:pt idx="38">
                  <c:v>16.187999999999999</c:v>
                </c:pt>
                <c:pt idx="39">
                  <c:v>16.305</c:v>
                </c:pt>
                <c:pt idx="40">
                  <c:v>16.427</c:v>
                </c:pt>
                <c:pt idx="41">
                  <c:v>16.613</c:v>
                </c:pt>
                <c:pt idx="42">
                  <c:v>16.727</c:v>
                </c:pt>
                <c:pt idx="43">
                  <c:v>16.8</c:v>
                </c:pt>
                <c:pt idx="44">
                  <c:v>16.986999999999998</c:v>
                </c:pt>
                <c:pt idx="45">
                  <c:v>17.173999999999999</c:v>
                </c:pt>
                <c:pt idx="46">
                  <c:v>17.291</c:v>
                </c:pt>
                <c:pt idx="47">
                  <c:v>17.363</c:v>
                </c:pt>
                <c:pt idx="48">
                  <c:v>17.437000000000001</c:v>
                </c:pt>
                <c:pt idx="49">
                  <c:v>17.552</c:v>
                </c:pt>
                <c:pt idx="50">
                  <c:v>17.678000000000001</c:v>
                </c:pt>
                <c:pt idx="51">
                  <c:v>17.741</c:v>
                </c:pt>
                <c:pt idx="52">
                  <c:v>17.806000000000001</c:v>
                </c:pt>
                <c:pt idx="53">
                  <c:v>17.867999999999999</c:v>
                </c:pt>
                <c:pt idx="54">
                  <c:v>17.997</c:v>
                </c:pt>
                <c:pt idx="55">
                  <c:v>18.059999999999999</c:v>
                </c:pt>
                <c:pt idx="56">
                  <c:v>18.125</c:v>
                </c:pt>
                <c:pt idx="57">
                  <c:v>18.317</c:v>
                </c:pt>
                <c:pt idx="58">
                  <c:v>18.437000000000001</c:v>
                </c:pt>
                <c:pt idx="59">
                  <c:v>18.510999999999999</c:v>
                </c:pt>
                <c:pt idx="60">
                  <c:v>18.64</c:v>
                </c:pt>
                <c:pt idx="61">
                  <c:v>18.768999999999998</c:v>
                </c:pt>
                <c:pt idx="62">
                  <c:v>18.899999999999999</c:v>
                </c:pt>
                <c:pt idx="63">
                  <c:v>19.096</c:v>
                </c:pt>
                <c:pt idx="64">
                  <c:v>19.225999999999999</c:v>
                </c:pt>
                <c:pt idx="65">
                  <c:v>19.292000000000002</c:v>
                </c:pt>
                <c:pt idx="66">
                  <c:v>19.417999999999999</c:v>
                </c:pt>
                <c:pt idx="67">
                  <c:v>19.555</c:v>
                </c:pt>
                <c:pt idx="68">
                  <c:v>19.687000000000001</c:v>
                </c:pt>
                <c:pt idx="69">
                  <c:v>19.756</c:v>
                </c:pt>
                <c:pt idx="70">
                  <c:v>19.824999999999999</c:v>
                </c:pt>
                <c:pt idx="71">
                  <c:v>19.95</c:v>
                </c:pt>
                <c:pt idx="72">
                  <c:v>20.02</c:v>
                </c:pt>
                <c:pt idx="73">
                  <c:v>20.149999999999999</c:v>
                </c:pt>
                <c:pt idx="74">
                  <c:v>20.29</c:v>
                </c:pt>
                <c:pt idx="75">
                  <c:v>20.36</c:v>
                </c:pt>
                <c:pt idx="76">
                  <c:v>20.49</c:v>
                </c:pt>
                <c:pt idx="77">
                  <c:v>20.56</c:v>
                </c:pt>
                <c:pt idx="78">
                  <c:v>20.63</c:v>
                </c:pt>
                <c:pt idx="79">
                  <c:v>20.76</c:v>
                </c:pt>
                <c:pt idx="80">
                  <c:v>20.9</c:v>
                </c:pt>
              </c:numCache>
            </c:numRef>
          </c:xVal>
          <c:yVal>
            <c:numRef>
              <c:f>'E ionização'!$C$2:$C$85</c:f>
              <c:numCache>
                <c:formatCode>General</c:formatCode>
                <c:ptCount val="84"/>
                <c:pt idx="0">
                  <c:v>3.0999999999999999E-3</c:v>
                </c:pt>
                <c:pt idx="1">
                  <c:v>3.3E-3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3.0999999999999999E-3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3.3E-3</c:v>
                </c:pt>
                <c:pt idx="10">
                  <c:v>3.3E-3</c:v>
                </c:pt>
                <c:pt idx="11">
                  <c:v>3.3999999999999998E-3</c:v>
                </c:pt>
                <c:pt idx="12">
                  <c:v>3.2000000000000002E-3</c:v>
                </c:pt>
                <c:pt idx="13">
                  <c:v>3.3E-3</c:v>
                </c:pt>
                <c:pt idx="14">
                  <c:v>4.4999999999999997E-3</c:v>
                </c:pt>
                <c:pt idx="15">
                  <c:v>5.1000000000000004E-3</c:v>
                </c:pt>
                <c:pt idx="16">
                  <c:v>6.4999999999999997E-3</c:v>
                </c:pt>
                <c:pt idx="17">
                  <c:v>8.0999999999999996E-3</c:v>
                </c:pt>
                <c:pt idx="18">
                  <c:v>1.1299999999999999E-2</c:v>
                </c:pt>
                <c:pt idx="19">
                  <c:v>1.6E-2</c:v>
                </c:pt>
                <c:pt idx="20">
                  <c:v>2.1499999999999998E-2</c:v>
                </c:pt>
                <c:pt idx="21">
                  <c:v>2.7E-2</c:v>
                </c:pt>
                <c:pt idx="22">
                  <c:v>3.27E-2</c:v>
                </c:pt>
                <c:pt idx="23">
                  <c:v>4.07E-2</c:v>
                </c:pt>
                <c:pt idx="24">
                  <c:v>4.53E-2</c:v>
                </c:pt>
                <c:pt idx="25">
                  <c:v>5.1400000000000001E-2</c:v>
                </c:pt>
                <c:pt idx="26">
                  <c:v>5.6500000000000002E-2</c:v>
                </c:pt>
                <c:pt idx="27">
                  <c:v>6.0999999999999999E-2</c:v>
                </c:pt>
                <c:pt idx="28">
                  <c:v>6.6199999999999995E-2</c:v>
                </c:pt>
                <c:pt idx="29">
                  <c:v>7.3899999999999993E-2</c:v>
                </c:pt>
                <c:pt idx="30">
                  <c:v>7.6399999999999996E-2</c:v>
                </c:pt>
                <c:pt idx="31">
                  <c:v>8.1600000000000006E-2</c:v>
                </c:pt>
                <c:pt idx="32">
                  <c:v>8.6800000000000002E-2</c:v>
                </c:pt>
                <c:pt idx="33">
                  <c:v>9.4500000000000001E-2</c:v>
                </c:pt>
                <c:pt idx="34">
                  <c:v>0.1016</c:v>
                </c:pt>
                <c:pt idx="35">
                  <c:v>0.10489999999999999</c:v>
                </c:pt>
                <c:pt idx="36">
                  <c:v>0.10730000000000001</c:v>
                </c:pt>
                <c:pt idx="37">
                  <c:v>0.11219999999999999</c:v>
                </c:pt>
                <c:pt idx="38">
                  <c:v>0.1149</c:v>
                </c:pt>
                <c:pt idx="39">
                  <c:v>0.1202</c:v>
                </c:pt>
                <c:pt idx="40">
                  <c:v>0.12520000000000001</c:v>
                </c:pt>
                <c:pt idx="41">
                  <c:v>0.1328</c:v>
                </c:pt>
                <c:pt idx="42">
                  <c:v>0.13739999999999999</c:v>
                </c:pt>
                <c:pt idx="43">
                  <c:v>0.1404</c:v>
                </c:pt>
                <c:pt idx="44">
                  <c:v>0.14779999999999999</c:v>
                </c:pt>
                <c:pt idx="45">
                  <c:v>0.15509999999999999</c:v>
                </c:pt>
                <c:pt idx="46">
                  <c:v>0.15970000000000001</c:v>
                </c:pt>
                <c:pt idx="47">
                  <c:v>0.16250000000000001</c:v>
                </c:pt>
                <c:pt idx="48">
                  <c:v>0.16539999999999999</c:v>
                </c:pt>
                <c:pt idx="49">
                  <c:v>0.1699</c:v>
                </c:pt>
                <c:pt idx="50">
                  <c:v>0.1749</c:v>
                </c:pt>
                <c:pt idx="51">
                  <c:v>0.17710000000000001</c:v>
                </c:pt>
                <c:pt idx="52">
                  <c:v>0.17960000000000001</c:v>
                </c:pt>
                <c:pt idx="53">
                  <c:v>0.18210000000000001</c:v>
                </c:pt>
                <c:pt idx="54">
                  <c:v>0.187</c:v>
                </c:pt>
                <c:pt idx="55">
                  <c:v>0.18940000000000001</c:v>
                </c:pt>
                <c:pt idx="56">
                  <c:v>0.19189999999999999</c:v>
                </c:pt>
                <c:pt idx="57">
                  <c:v>0.19919999999999999</c:v>
                </c:pt>
                <c:pt idx="58">
                  <c:v>0.2039</c:v>
                </c:pt>
                <c:pt idx="59">
                  <c:v>0.20649999999999999</c:v>
                </c:pt>
                <c:pt idx="60">
                  <c:v>0.21129999999999999</c:v>
                </c:pt>
                <c:pt idx="61">
                  <c:v>0.2162</c:v>
                </c:pt>
                <c:pt idx="62">
                  <c:v>0.22109999999999999</c:v>
                </c:pt>
                <c:pt idx="63">
                  <c:v>0.2286</c:v>
                </c:pt>
                <c:pt idx="64">
                  <c:v>0.23350000000000001</c:v>
                </c:pt>
                <c:pt idx="65">
                  <c:v>0.2359</c:v>
                </c:pt>
                <c:pt idx="66">
                  <c:v>0.2407</c:v>
                </c:pt>
                <c:pt idx="67">
                  <c:v>0.24560000000000001</c:v>
                </c:pt>
                <c:pt idx="68">
                  <c:v>0.25059999999999999</c:v>
                </c:pt>
                <c:pt idx="69">
                  <c:v>0.25319999999999998</c:v>
                </c:pt>
                <c:pt idx="70">
                  <c:v>0.25569999999999998</c:v>
                </c:pt>
                <c:pt idx="71">
                  <c:v>0.26050000000000001</c:v>
                </c:pt>
                <c:pt idx="72">
                  <c:v>0.26319999999999999</c:v>
                </c:pt>
                <c:pt idx="73">
                  <c:v>0.26850000000000002</c:v>
                </c:pt>
                <c:pt idx="74">
                  <c:v>0.2737</c:v>
                </c:pt>
                <c:pt idx="75">
                  <c:v>0.2762</c:v>
                </c:pt>
                <c:pt idx="76">
                  <c:v>0.28149999999999997</c:v>
                </c:pt>
                <c:pt idx="77">
                  <c:v>0.28399999999999997</c:v>
                </c:pt>
                <c:pt idx="78">
                  <c:v>0.28639999999999999</c:v>
                </c:pt>
                <c:pt idx="79">
                  <c:v>0.29149999999999998</c:v>
                </c:pt>
                <c:pt idx="80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0-46E2-A64F-0E26D38DC040}"/>
            </c:ext>
          </c:extLst>
        </c:ser>
        <c:ser>
          <c:idx val="1"/>
          <c:order val="1"/>
          <c:tx>
            <c:v>ionizacao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"/>
            <c:backward val="6.5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10-46E2-A64F-0E26D38DC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699663"/>
        <c:axId val="962707983"/>
      </c:scatterChart>
      <c:valAx>
        <c:axId val="962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07983"/>
        <c:crossesAt val="-1000"/>
        <c:crossBetween val="midCat"/>
      </c:valAx>
      <c:valAx>
        <c:axId val="962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99663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8988768343356224"/>
          <c:y val="0.23626190320779211"/>
          <c:w val="0.25082038824370412"/>
          <c:h val="0.187094130530957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 de I(V)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62461160282757"/>
          <c:y val="0.17075288259654089"/>
          <c:w val="0.79009782381926152"/>
          <c:h val="0.60233652719616737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636920384951886E-4"/>
                  <c:y val="0.2368507582385535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plus>
            <c:minus>
              <c:numRef>
                <c:f>'E ionização'!$D$65:$D$82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plus>
            <c:minus>
              <c:numRef>
                <c:f>'E ionização'!$B$65:$B$82</c:f>
                <c:numCache>
                  <c:formatCode>General</c:formatCode>
                  <c:ptCount val="18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ionização'!$C$65:$C$82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2-4A38-9C3B-DCCBBDAA5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81663"/>
        <c:axId val="684778751"/>
      </c:scatterChart>
      <c:valAx>
        <c:axId val="684781663"/>
        <c:scaling>
          <c:orientation val="minMax"/>
          <c:max val="21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78751"/>
        <c:crosses val="autoZero"/>
        <c:crossBetween val="midCat"/>
      </c:valAx>
      <c:valAx>
        <c:axId val="6847787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15933970367715"/>
          <c:y val="0.20153852065377523"/>
          <c:w val="0.22688873441574239"/>
          <c:h val="0.15619620401696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75396025141661"/>
          <c:y val="0.17538246405018376"/>
          <c:w val="0.75454621938623867"/>
          <c:h val="0.602336383043279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ionização'!$F$65:$F$82</c:f>
              <c:numCache>
                <c:formatCode>General</c:formatCode>
                <c:ptCount val="18"/>
                <c:pt idx="0">
                  <c:v>1.7735505048446787E-4</c:v>
                </c:pt>
                <c:pt idx="1">
                  <c:v>1.6148322575496032E-4</c:v>
                </c:pt>
                <c:pt idx="2">
                  <c:v>6.5732914738270143E-5</c:v>
                </c:pt>
                <c:pt idx="3">
                  <c:v>1.0111868461584739E-4</c:v>
                </c:pt>
                <c:pt idx="4">
                  <c:v>-1.7945393067606008E-4</c:v>
                </c:pt>
                <c:pt idx="5">
                  <c:v>-1.7095455270921267E-4</c:v>
                </c:pt>
                <c:pt idx="6">
                  <c:v>-1.8014805968097347E-4</c:v>
                </c:pt>
                <c:pt idx="7">
                  <c:v>-2.8934156665283428E-4</c:v>
                </c:pt>
                <c:pt idx="8">
                  <c:v>-2.1614139812353717E-4</c:v>
                </c:pt>
                <c:pt idx="9">
                  <c:v>-1.6314930374711212E-4</c:v>
                </c:pt>
                <c:pt idx="10">
                  <c:v>2.209788715233918E-4</c:v>
                </c:pt>
                <c:pt idx="11">
                  <c:v>1.2696306027604187E-4</c:v>
                </c:pt>
                <c:pt idx="12">
                  <c:v>-2.0044845347511053E-5</c:v>
                </c:pt>
                <c:pt idx="13">
                  <c:v>3.6408332992293735E-4</c:v>
                </c:pt>
                <c:pt idx="14">
                  <c:v>2.170754242992734E-4</c:v>
                </c:pt>
                <c:pt idx="15">
                  <c:v>-2.9932481324268512E-5</c:v>
                </c:pt>
                <c:pt idx="16">
                  <c:v>1.5419569394609089E-4</c:v>
                </c:pt>
                <c:pt idx="17">
                  <c:v>-3.3982011730099293E-4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9-4A56-B79A-2C4CC1D9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8383"/>
        <c:axId val="687017967"/>
      </c:scatterChart>
      <c:valAx>
        <c:axId val="6870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7967"/>
        <c:crossesAt val="-10000"/>
        <c:crossBetween val="midCat"/>
      </c:valAx>
      <c:valAx>
        <c:axId val="6870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089547107017748"/>
          <c:y val="0.18974176609127094"/>
          <c:w val="0.13704315928576047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11462</xdr:colOff>
      <xdr:row>7</xdr:row>
      <xdr:rowOff>110204</xdr:rowOff>
    </xdr:from>
    <xdr:to>
      <xdr:col>11</xdr:col>
      <xdr:colOff>605694</xdr:colOff>
      <xdr:row>22</xdr:row>
      <xdr:rowOff>103672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6EBF6211-C55A-4090-9F0F-90B17DD6F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1139420</xdr:colOff>
      <xdr:row>6</xdr:row>
      <xdr:rowOff>140379</xdr:rowOff>
    </xdr:from>
    <xdr:to>
      <xdr:col>19</xdr:col>
      <xdr:colOff>278808</xdr:colOff>
      <xdr:row>21</xdr:row>
      <xdr:rowOff>135434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F21B8764-9D1C-4CD1-A695-08A8CA2CF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861786</xdr:colOff>
      <xdr:row>26</xdr:row>
      <xdr:rowOff>125185</xdr:rowOff>
    </xdr:from>
    <xdr:to>
      <xdr:col>11</xdr:col>
      <xdr:colOff>489857</xdr:colOff>
      <xdr:row>41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5BFA36-2383-9AFB-2C68-83F09E16E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4675</xdr:colOff>
      <xdr:row>6</xdr:row>
      <xdr:rowOff>91815</xdr:rowOff>
    </xdr:from>
    <xdr:to>
      <xdr:col>12</xdr:col>
      <xdr:colOff>108975</xdr:colOff>
      <xdr:row>21</xdr:row>
      <xdr:rowOff>145604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4429F0-7396-0031-FBF6-123948F8D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3132</xdr:colOff>
      <xdr:row>23</xdr:row>
      <xdr:rowOff>7856</xdr:rowOff>
    </xdr:from>
    <xdr:to>
      <xdr:col>12</xdr:col>
      <xdr:colOff>107432</xdr:colOff>
      <xdr:row>38</xdr:row>
      <xdr:rowOff>62609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4FAF40-75D9-2437-A169-36B314BFD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13447</xdr:colOff>
      <xdr:row>38</xdr:row>
      <xdr:rowOff>174813</xdr:rowOff>
    </xdr:from>
    <xdr:to>
      <xdr:col>12</xdr:col>
      <xdr:colOff>121024</xdr:colOff>
      <xdr:row>54</xdr:row>
      <xdr:rowOff>49307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58F9DA-0EC5-285B-0BA7-A4F7E7A96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601981</xdr:colOff>
      <xdr:row>15</xdr:row>
      <xdr:rowOff>154577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F2BD4719-9AFA-4C28-A65E-9ABC5DCDC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599291</xdr:colOff>
      <xdr:row>16</xdr:row>
      <xdr:rowOff>77992</xdr:rowOff>
    </xdr:from>
    <xdr:to>
      <xdr:col>8</xdr:col>
      <xdr:colOff>15241</xdr:colOff>
      <xdr:row>31</xdr:row>
      <xdr:rowOff>87064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7E08E-D973-4496-AC78-741865097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27709</xdr:colOff>
      <xdr:row>37</xdr:row>
      <xdr:rowOff>83127</xdr:rowOff>
    </xdr:from>
    <xdr:to>
      <xdr:col>8</xdr:col>
      <xdr:colOff>7620</xdr:colOff>
      <xdr:row>52</xdr:row>
      <xdr:rowOff>59182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064775-CF93-4153-8008-66BD2A491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609599</xdr:colOff>
      <xdr:row>1</xdr:row>
      <xdr:rowOff>0</xdr:rowOff>
    </xdr:from>
    <xdr:to>
      <xdr:col>20</xdr:col>
      <xdr:colOff>7620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EB27D3-6B90-4D7B-A399-BF3B47AE5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609599</xdr:colOff>
      <xdr:row>17</xdr:row>
      <xdr:rowOff>0</xdr:rowOff>
    </xdr:from>
    <xdr:to>
      <xdr:col>20</xdr:col>
      <xdr:colOff>22860</xdr:colOff>
      <xdr:row>32</xdr:row>
      <xdr:rowOff>964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24E57B-E0A2-4B88-9975-2BBFE104A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595746</xdr:colOff>
      <xdr:row>37</xdr:row>
      <xdr:rowOff>124692</xdr:rowOff>
    </xdr:from>
    <xdr:to>
      <xdr:col>20</xdr:col>
      <xdr:colOff>22860</xdr:colOff>
      <xdr:row>52</xdr:row>
      <xdr:rowOff>124691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48734C-1674-467C-B366-155DA9695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4E1F-DE34-448F-AA19-AE0EE9C0CA35}">
  <dimension ref="A1:O91"/>
  <sheetViews>
    <sheetView topLeftCell="A5" zoomScale="84" zoomScaleNormal="115" workbookViewId="0">
      <selection activeCell="O31" sqref="O31"/>
    </sheetView>
  </sheetViews>
  <sheetFormatPr defaultRowHeight="14.4" x14ac:dyDescent="0.3"/>
  <cols>
    <col min="1" max="1" width="18.88671875" style="1" bestFit="1" customWidth="1"/>
    <col min="2" max="2" width="18.88671875" style="1" customWidth="1"/>
    <col min="3" max="3" width="18.109375" style="1" bestFit="1" customWidth="1"/>
    <col min="4" max="4" width="18.109375" style="1" customWidth="1"/>
    <col min="5" max="5" width="17.44140625" style="1" bestFit="1" customWidth="1"/>
    <col min="6" max="6" width="19.6640625" style="1" bestFit="1" customWidth="1"/>
    <col min="7" max="11" width="14.44140625" style="1" customWidth="1"/>
    <col min="12" max="12" width="16.88671875" style="1" bestFit="1" customWidth="1"/>
    <col min="13" max="13" width="8.88671875" style="1"/>
    <col min="14" max="14" width="11.6640625" style="1" customWidth="1"/>
    <col min="15" max="22" width="8.88671875" style="1"/>
    <col min="23" max="23" width="9" style="1" bestFit="1" customWidth="1"/>
    <col min="24" max="24" width="13" style="1" bestFit="1" customWidth="1"/>
    <col min="25" max="25" width="9" style="1" bestFit="1" customWidth="1"/>
    <col min="26" max="16384" width="8.88671875" style="1"/>
  </cols>
  <sheetData>
    <row r="1" spans="1:15" x14ac:dyDescent="0.3">
      <c r="A1" s="8" t="s">
        <v>3</v>
      </c>
      <c r="B1" s="11" t="s">
        <v>22</v>
      </c>
      <c r="C1" s="8" t="s">
        <v>24</v>
      </c>
      <c r="D1" s="11" t="s">
        <v>23</v>
      </c>
      <c r="E1" s="8" t="s">
        <v>5</v>
      </c>
      <c r="F1" s="8" t="s">
        <v>6</v>
      </c>
    </row>
    <row r="2" spans="1:15" x14ac:dyDescent="0.3">
      <c r="A2" s="2">
        <v>-0.55200000000000005</v>
      </c>
      <c r="B2" s="2">
        <v>1E-3</v>
      </c>
      <c r="C2" s="2">
        <v>4.0000000000000001E-3</v>
      </c>
      <c r="D2" s="2">
        <v>1E-3</v>
      </c>
      <c r="E2" s="2">
        <f t="shared" ref="E2:E33" si="0">$I$4*A2^2+$J$4*A2+$K$4</f>
        <v>0.571891800461102</v>
      </c>
      <c r="F2" s="2">
        <f t="shared" ref="F2:F33" si="1">C2-E2</f>
        <v>-0.56789180046110199</v>
      </c>
    </row>
    <row r="3" spans="1:15" x14ac:dyDescent="0.3">
      <c r="A3" s="2">
        <v>-1.0740000000000001</v>
      </c>
      <c r="B3" s="2">
        <v>1E-3</v>
      </c>
      <c r="C3" s="2">
        <v>3.0000000000000001E-3</v>
      </c>
      <c r="D3" s="2">
        <v>1E-3</v>
      </c>
      <c r="E3" s="2">
        <f t="shared" si="0"/>
        <v>0.61550871460386625</v>
      </c>
      <c r="F3" s="2">
        <f t="shared" si="1"/>
        <v>-0.61250871460386624</v>
      </c>
      <c r="H3" s="15" t="s">
        <v>2</v>
      </c>
      <c r="I3" s="15"/>
      <c r="J3" s="15"/>
      <c r="K3" s="15"/>
      <c r="N3" s="9" t="s">
        <v>0</v>
      </c>
      <c r="O3" s="2">
        <f>-J4/(2*I4)</f>
        <v>7.8834084702010729</v>
      </c>
    </row>
    <row r="4" spans="1:15" x14ac:dyDescent="0.3">
      <c r="A4" s="2">
        <v>-1.03</v>
      </c>
      <c r="B4" s="2">
        <v>1E-3</v>
      </c>
      <c r="C4" s="2">
        <v>3.0000000000000001E-3</v>
      </c>
      <c r="D4" s="2">
        <v>1E-3</v>
      </c>
      <c r="E4" s="2">
        <f t="shared" si="0"/>
        <v>0.61173115269974832</v>
      </c>
      <c r="F4" s="2">
        <f t="shared" si="1"/>
        <v>-0.60873115269974831</v>
      </c>
      <c r="H4" s="3" t="s">
        <v>8</v>
      </c>
      <c r="I4" s="4">
        <f t="array" ref="I4:K6">LINEST(C40:C91,A40:A91^{1,2},1,1)</f>
        <v>4.8041273057274373E-3</v>
      </c>
      <c r="J4" s="5">
        <v>-7.5745795787791878E-2</v>
      </c>
      <c r="K4" s="5">
        <v>0.52861628437967645</v>
      </c>
      <c r="N4" s="9" t="s">
        <v>1</v>
      </c>
      <c r="O4" s="2">
        <f>SQRT((J4/(2*I4^2)*I5)^2+(1/(2*I4)*J5)^2)</f>
        <v>0.28505806608140977</v>
      </c>
    </row>
    <row r="5" spans="1:15" x14ac:dyDescent="0.3">
      <c r="A5" s="2">
        <v>-0.44900000000000001</v>
      </c>
      <c r="B5" s="2">
        <v>1E-3</v>
      </c>
      <c r="C5" s="2">
        <v>5.0000000000000001E-3</v>
      </c>
      <c r="D5" s="2">
        <v>1E-3</v>
      </c>
      <c r="E5" s="2">
        <f t="shared" si="0"/>
        <v>0.56359466355735699</v>
      </c>
      <c r="F5" s="2">
        <f t="shared" si="1"/>
        <v>-0.55859466355735699</v>
      </c>
      <c r="H5" s="3" t="s">
        <v>9</v>
      </c>
      <c r="I5" s="4">
        <v>1.1942973649027417E-4</v>
      </c>
      <c r="J5" s="5">
        <v>1.9889295374816178E-3</v>
      </c>
      <c r="K5" s="5">
        <v>8.067710187402535E-3</v>
      </c>
      <c r="N5" s="9" t="s">
        <v>17</v>
      </c>
      <c r="O5" s="2">
        <v>8.3000000000000007</v>
      </c>
    </row>
    <row r="6" spans="1:15" x14ac:dyDescent="0.3">
      <c r="A6" s="2">
        <v>-0.17699999999999999</v>
      </c>
      <c r="B6" s="2">
        <v>1E-3</v>
      </c>
      <c r="C6" s="2">
        <v>1.7999999999999999E-2</v>
      </c>
      <c r="D6" s="2">
        <v>1E-3</v>
      </c>
      <c r="E6" s="2">
        <f t="shared" si="0"/>
        <v>0.54217379873847671</v>
      </c>
      <c r="F6" s="2">
        <f t="shared" si="1"/>
        <v>-0.52417379873847669</v>
      </c>
      <c r="H6" s="3" t="s">
        <v>7</v>
      </c>
      <c r="I6" s="5">
        <v>0.97809664988513267</v>
      </c>
      <c r="J6" s="2">
        <v>1.8122801136947145E-3</v>
      </c>
      <c r="K6" s="2" t="e">
        <v>#N/A</v>
      </c>
      <c r="N6" s="9" t="s">
        <v>18</v>
      </c>
      <c r="O6" s="10">
        <f>ABS(O3-O5)/O5</f>
        <v>5.0191750578184063E-2</v>
      </c>
    </row>
    <row r="7" spans="1:15" x14ac:dyDescent="0.3">
      <c r="A7" s="2">
        <v>0.19700000000000001</v>
      </c>
      <c r="B7" s="2">
        <v>1E-3</v>
      </c>
      <c r="C7" s="2">
        <v>8.1000000000000003E-2</v>
      </c>
      <c r="D7" s="2">
        <v>1E-3</v>
      </c>
      <c r="E7" s="2">
        <f t="shared" si="0"/>
        <v>0.51388080598608943</v>
      </c>
      <c r="F7" s="2">
        <f t="shared" si="1"/>
        <v>-0.43288080598608941</v>
      </c>
    </row>
    <row r="8" spans="1:15" x14ac:dyDescent="0.3">
      <c r="A8" s="2">
        <v>0.34300000000000003</v>
      </c>
      <c r="B8" s="2">
        <v>1E-3</v>
      </c>
      <c r="C8" s="2">
        <v>0.11</v>
      </c>
      <c r="D8" s="2">
        <v>1E-3</v>
      </c>
      <c r="E8" s="2">
        <f t="shared" si="0"/>
        <v>0.50320067719785533</v>
      </c>
      <c r="F8" s="2">
        <f t="shared" si="1"/>
        <v>-0.39320067719785534</v>
      </c>
    </row>
    <row r="9" spans="1:15" x14ac:dyDescent="0.3">
      <c r="A9" s="2">
        <v>0.436</v>
      </c>
      <c r="B9" s="2">
        <v>1E-3</v>
      </c>
      <c r="C9" s="2">
        <v>0.13600000000000001</v>
      </c>
      <c r="D9" s="2">
        <v>1E-3</v>
      </c>
      <c r="E9" s="2">
        <f t="shared" si="0"/>
        <v>0.49650436280050875</v>
      </c>
      <c r="F9" s="2">
        <f t="shared" si="1"/>
        <v>-0.36050436280050874</v>
      </c>
    </row>
    <row r="10" spans="1:15" x14ac:dyDescent="0.3">
      <c r="A10" s="2">
        <v>0.63900000000000001</v>
      </c>
      <c r="B10" s="2">
        <v>1E-3</v>
      </c>
      <c r="C10" s="2">
        <v>0.17299999999999999</v>
      </c>
      <c r="D10" s="2">
        <v>1E-3</v>
      </c>
      <c r="E10" s="2">
        <f t="shared" si="0"/>
        <v>0.48217634693687939</v>
      </c>
      <c r="F10" s="2">
        <f t="shared" si="1"/>
        <v>-0.3091763469368794</v>
      </c>
    </row>
    <row r="11" spans="1:15" x14ac:dyDescent="0.3">
      <c r="A11" s="2">
        <v>0.77800000000000002</v>
      </c>
      <c r="B11" s="2">
        <v>1E-3</v>
      </c>
      <c r="C11" s="2">
        <v>0.20499999999999999</v>
      </c>
      <c r="D11" s="2">
        <v>1E-3</v>
      </c>
      <c r="E11" s="2">
        <f t="shared" si="0"/>
        <v>0.47259391664889427</v>
      </c>
      <c r="F11" s="2">
        <f t="shared" si="1"/>
        <v>-0.26759391664889431</v>
      </c>
    </row>
    <row r="12" spans="1:15" x14ac:dyDescent="0.3">
      <c r="A12" s="2">
        <v>0.91400000000000003</v>
      </c>
      <c r="B12" s="2">
        <v>1E-3</v>
      </c>
      <c r="C12" s="2">
        <v>0.26300000000000001</v>
      </c>
      <c r="D12" s="2">
        <v>1E-3</v>
      </c>
      <c r="E12" s="2">
        <f t="shared" si="0"/>
        <v>0.46339797576433017</v>
      </c>
      <c r="F12" s="2">
        <f t="shared" si="1"/>
        <v>-0.20039797576433016</v>
      </c>
    </row>
    <row r="13" spans="1:15" x14ac:dyDescent="0.3">
      <c r="A13" s="2">
        <v>1.1870000000000001</v>
      </c>
      <c r="B13" s="2">
        <v>1E-3</v>
      </c>
      <c r="C13" s="2">
        <v>0.30499999999999999</v>
      </c>
      <c r="D13" s="2">
        <v>1E-3</v>
      </c>
      <c r="E13" s="2">
        <f t="shared" si="0"/>
        <v>0.44547489122539097</v>
      </c>
      <c r="F13" s="2">
        <f t="shared" si="1"/>
        <v>-0.14047489122539097</v>
      </c>
    </row>
    <row r="14" spans="1:15" x14ac:dyDescent="0.3">
      <c r="A14" s="2">
        <v>1.256</v>
      </c>
      <c r="B14" s="2">
        <v>1E-3</v>
      </c>
      <c r="C14" s="2">
        <v>0.34</v>
      </c>
      <c r="D14" s="2">
        <v>1E-3</v>
      </c>
      <c r="E14" s="2">
        <f t="shared" si="0"/>
        <v>0.4410582486435779</v>
      </c>
      <c r="F14" s="2">
        <f t="shared" si="1"/>
        <v>-0.10105824864357787</v>
      </c>
    </row>
    <row r="15" spans="1:15" x14ac:dyDescent="0.3">
      <c r="A15" s="2">
        <v>1.4179999999999999</v>
      </c>
      <c r="B15" s="2">
        <v>1E-3</v>
      </c>
      <c r="C15" s="2">
        <v>0.372</v>
      </c>
      <c r="D15" s="2">
        <v>1E-3</v>
      </c>
      <c r="E15" s="2">
        <f t="shared" si="0"/>
        <v>0.4308685200252691</v>
      </c>
      <c r="F15" s="2">
        <f t="shared" si="1"/>
        <v>-5.88685200252691E-2</v>
      </c>
    </row>
    <row r="16" spans="1:15" x14ac:dyDescent="0.3">
      <c r="A16" s="2">
        <v>1.554</v>
      </c>
      <c r="B16" s="2">
        <v>1E-3</v>
      </c>
      <c r="C16" s="2">
        <v>0.38900000000000001</v>
      </c>
      <c r="D16" s="2">
        <v>1E-3</v>
      </c>
      <c r="E16" s="2">
        <f t="shared" si="0"/>
        <v>0.42250888162208594</v>
      </c>
      <c r="F16" s="2">
        <f t="shared" si="1"/>
        <v>-3.3508881622085929E-2</v>
      </c>
    </row>
    <row r="17" spans="1:9" x14ac:dyDescent="0.3">
      <c r="A17" s="2">
        <v>1.6</v>
      </c>
      <c r="B17" s="2">
        <v>1E-3</v>
      </c>
      <c r="C17" s="2">
        <v>0.39800000000000002</v>
      </c>
      <c r="D17" s="2">
        <v>1E-3</v>
      </c>
      <c r="E17" s="2">
        <f t="shared" si="0"/>
        <v>0.41972157702187168</v>
      </c>
      <c r="F17" s="2">
        <f t="shared" si="1"/>
        <v>-2.1721577021871663E-2</v>
      </c>
    </row>
    <row r="18" spans="1:9" x14ac:dyDescent="0.3">
      <c r="A18" s="2">
        <v>1.732</v>
      </c>
      <c r="B18" s="2">
        <v>1E-3</v>
      </c>
      <c r="C18" s="2">
        <v>0.41799999999999998</v>
      </c>
      <c r="D18" s="2">
        <v>1E-3</v>
      </c>
      <c r="E18" s="2">
        <f t="shared" si="0"/>
        <v>0.41183610246599744</v>
      </c>
      <c r="F18" s="2">
        <f t="shared" si="1"/>
        <v>6.1638975340025381E-3</v>
      </c>
    </row>
    <row r="19" spans="1:9" x14ac:dyDescent="0.3">
      <c r="A19" s="2">
        <v>1.859</v>
      </c>
      <c r="B19" s="2">
        <v>1E-3</v>
      </c>
      <c r="C19" s="2">
        <v>0.433</v>
      </c>
      <c r="D19" s="2">
        <v>1E-3</v>
      </c>
      <c r="E19" s="2">
        <f t="shared" si="0"/>
        <v>0.40440734228761599</v>
      </c>
      <c r="F19" s="2">
        <f t="shared" si="1"/>
        <v>2.8592657712384006E-2</v>
      </c>
    </row>
    <row r="20" spans="1:9" x14ac:dyDescent="0.3">
      <c r="A20" s="2">
        <v>2</v>
      </c>
      <c r="B20" s="2">
        <v>1E-3</v>
      </c>
      <c r="C20" s="2">
        <v>0.44500000000000001</v>
      </c>
      <c r="D20" s="2">
        <v>1E-3</v>
      </c>
      <c r="E20" s="2">
        <f t="shared" si="0"/>
        <v>0.3963412020270024</v>
      </c>
      <c r="F20" s="2">
        <f t="shared" si="1"/>
        <v>4.8658797972997603E-2</v>
      </c>
    </row>
    <row r="21" spans="1:9" x14ac:dyDescent="0.3">
      <c r="A21" s="2">
        <v>2.141</v>
      </c>
      <c r="B21" s="2">
        <v>1E-3</v>
      </c>
      <c r="C21" s="2">
        <v>0.45300000000000001</v>
      </c>
      <c r="D21" s="2">
        <v>1E-3</v>
      </c>
      <c r="E21" s="2">
        <f t="shared" si="0"/>
        <v>0.38846608347631922</v>
      </c>
      <c r="F21" s="2">
        <f t="shared" si="1"/>
        <v>6.453391652368079E-2</v>
      </c>
    </row>
    <row r="22" spans="1:9" x14ac:dyDescent="0.3">
      <c r="A22" s="2">
        <v>2.2080000000000002</v>
      </c>
      <c r="B22" s="2">
        <v>1E-3</v>
      </c>
      <c r="C22" s="2">
        <v>0.45800000000000002</v>
      </c>
      <c r="D22" s="2">
        <v>1E-3</v>
      </c>
      <c r="E22" s="2">
        <f t="shared" si="0"/>
        <v>0.38479095618526193</v>
      </c>
      <c r="F22" s="2">
        <f t="shared" si="1"/>
        <v>7.3209043814738084E-2</v>
      </c>
    </row>
    <row r="23" spans="1:9" x14ac:dyDescent="0.3">
      <c r="A23" s="2">
        <v>2.48</v>
      </c>
      <c r="B23" s="2">
        <v>1E-3</v>
      </c>
      <c r="C23" s="2">
        <v>0.46</v>
      </c>
      <c r="D23" s="2">
        <v>1E-3</v>
      </c>
      <c r="E23" s="2">
        <f t="shared" si="0"/>
        <v>0.37031401540709863</v>
      </c>
      <c r="F23" s="2">
        <f t="shared" si="1"/>
        <v>8.9685984592901391E-2</v>
      </c>
    </row>
    <row r="24" spans="1:9" x14ac:dyDescent="0.3">
      <c r="A24" s="2">
        <v>2.6190000000000002</v>
      </c>
      <c r="B24" s="2">
        <v>1E-3</v>
      </c>
      <c r="C24" s="2">
        <v>0.45600000000000002</v>
      </c>
      <c r="D24" s="2">
        <v>1E-3</v>
      </c>
      <c r="E24" s="2">
        <f t="shared" si="0"/>
        <v>0.3631903278659302</v>
      </c>
      <c r="F24" s="2">
        <f t="shared" si="1"/>
        <v>9.2809672134069821E-2</v>
      </c>
    </row>
    <row r="25" spans="1:9" x14ac:dyDescent="0.3">
      <c r="A25" s="2">
        <v>2.7189999999999999</v>
      </c>
      <c r="B25" s="2">
        <v>1E-3</v>
      </c>
      <c r="C25" s="2">
        <v>0.45100000000000001</v>
      </c>
      <c r="D25" s="2">
        <v>1E-3</v>
      </c>
      <c r="E25" s="2">
        <f t="shared" si="0"/>
        <v>0.35818019144294833</v>
      </c>
      <c r="F25" s="2">
        <f t="shared" si="1"/>
        <v>9.2819808557051686E-2</v>
      </c>
    </row>
    <row r="26" spans="1:9" x14ac:dyDescent="0.3">
      <c r="A26" s="2">
        <v>2.8220000000000001</v>
      </c>
      <c r="B26" s="2">
        <v>1E-3</v>
      </c>
      <c r="C26" s="2">
        <v>0.44600000000000001</v>
      </c>
      <c r="D26" s="2">
        <v>1E-3</v>
      </c>
      <c r="E26" s="2">
        <f t="shared" si="0"/>
        <v>0.3531202004251125</v>
      </c>
      <c r="F26" s="2">
        <f t="shared" si="1"/>
        <v>9.2879799574887512E-2</v>
      </c>
      <c r="H26" s="11" t="s">
        <v>11</v>
      </c>
      <c r="I26" s="2" t="s">
        <v>21</v>
      </c>
    </row>
    <row r="27" spans="1:9" x14ac:dyDescent="0.3">
      <c r="A27" s="2">
        <v>2.992</v>
      </c>
      <c r="B27" s="2">
        <v>1E-3</v>
      </c>
      <c r="C27" s="2">
        <v>0.436</v>
      </c>
      <c r="D27" s="2">
        <v>1E-3</v>
      </c>
      <c r="E27" s="2">
        <f t="shared" si="0"/>
        <v>0.34499171848762278</v>
      </c>
      <c r="F27" s="2">
        <f t="shared" si="1"/>
        <v>9.100828151237722E-2</v>
      </c>
    </row>
    <row r="28" spans="1:9" x14ac:dyDescent="0.3">
      <c r="A28" s="2">
        <v>3.1629999999999998</v>
      </c>
      <c r="B28" s="2">
        <v>1E-3</v>
      </c>
      <c r="C28" s="2">
        <v>0.42399999999999999</v>
      </c>
      <c r="D28" s="2">
        <v>1E-3</v>
      </c>
      <c r="E28" s="2">
        <f t="shared" si="0"/>
        <v>0.33709555541782499</v>
      </c>
      <c r="F28" s="2">
        <f t="shared" si="1"/>
        <v>8.6904444582175E-2</v>
      </c>
    </row>
    <row r="29" spans="1:9" x14ac:dyDescent="0.3">
      <c r="A29" s="2">
        <v>3.3109999999999999</v>
      </c>
      <c r="B29" s="2">
        <v>1E-3</v>
      </c>
      <c r="C29" s="2">
        <v>0.41199999999999998</v>
      </c>
      <c r="D29" s="2">
        <v>1E-3</v>
      </c>
      <c r="E29" s="2">
        <f t="shared" si="0"/>
        <v>0.33048826182746915</v>
      </c>
      <c r="F29" s="2">
        <f t="shared" si="1"/>
        <v>8.1511738172530823E-2</v>
      </c>
    </row>
    <row r="30" spans="1:9" x14ac:dyDescent="0.3">
      <c r="A30" s="2">
        <v>3.5430000000000001</v>
      </c>
      <c r="B30" s="2">
        <v>1E-3</v>
      </c>
      <c r="C30" s="2">
        <v>0.39300000000000002</v>
      </c>
      <c r="D30" s="2">
        <v>1E-3</v>
      </c>
      <c r="E30" s="2">
        <f t="shared" si="0"/>
        <v>0.32055441454910316</v>
      </c>
      <c r="F30" s="2">
        <f t="shared" si="1"/>
        <v>7.2445585450896854E-2</v>
      </c>
    </row>
    <row r="31" spans="1:9" x14ac:dyDescent="0.3">
      <c r="A31" s="2">
        <v>3.7749999999999999</v>
      </c>
      <c r="B31" s="2">
        <v>1E-3</v>
      </c>
      <c r="C31" s="2">
        <v>0.374</v>
      </c>
      <c r="D31" s="2">
        <v>1E-3</v>
      </c>
      <c r="E31" s="2">
        <f t="shared" si="0"/>
        <v>0.31113772196694417</v>
      </c>
      <c r="F31" s="2">
        <f t="shared" si="1"/>
        <v>6.286227803305583E-2</v>
      </c>
    </row>
    <row r="32" spans="1:9" x14ac:dyDescent="0.3">
      <c r="A32" s="2">
        <v>4.484</v>
      </c>
      <c r="B32" s="2">
        <v>1E-3</v>
      </c>
      <c r="C32" s="2">
        <v>0.34200000000000003</v>
      </c>
      <c r="D32" s="2">
        <v>1E-3</v>
      </c>
      <c r="E32" s="2">
        <f t="shared" si="0"/>
        <v>0.2855651495327638</v>
      </c>
      <c r="F32" s="2">
        <f t="shared" si="1"/>
        <v>5.6434850467236231E-2</v>
      </c>
    </row>
    <row r="33" spans="1:6" x14ac:dyDescent="0.3">
      <c r="A33" s="2">
        <v>4.8659999999999997</v>
      </c>
      <c r="B33" s="2">
        <v>1E-3</v>
      </c>
      <c r="C33" s="2">
        <v>0.29599999999999999</v>
      </c>
      <c r="D33" s="2">
        <v>1E-3</v>
      </c>
      <c r="E33" s="2">
        <f t="shared" si="0"/>
        <v>0.27378915703969398</v>
      </c>
      <c r="F33" s="2">
        <f t="shared" si="1"/>
        <v>2.221084296030601E-2</v>
      </c>
    </row>
    <row r="34" spans="1:6" x14ac:dyDescent="0.3">
      <c r="A34" s="7">
        <v>5.07</v>
      </c>
      <c r="B34" s="2">
        <v>1E-3</v>
      </c>
      <c r="C34" s="2">
        <v>0.28599999999999998</v>
      </c>
      <c r="D34" s="2">
        <v>1E-3</v>
      </c>
      <c r="E34" s="2">
        <f t="shared" ref="E34:E65" si="2">$I$4*A34^2+$J$4*A34+$K$4</f>
        <v>0.26807471171656483</v>
      </c>
      <c r="F34" s="2">
        <f t="shared" ref="F34:F65" si="3">C34-E34</f>
        <v>1.7925288283435148E-2</v>
      </c>
    </row>
    <row r="35" spans="1:6" x14ac:dyDescent="0.3">
      <c r="A35" s="2">
        <v>5.2069999999999999</v>
      </c>
      <c r="B35" s="2">
        <v>1E-3</v>
      </c>
      <c r="C35" s="2">
        <v>0.27900000000000003</v>
      </c>
      <c r="D35" s="2">
        <v>1E-3</v>
      </c>
      <c r="E35" s="2">
        <f t="shared" si="2"/>
        <v>0.26446150392960899</v>
      </c>
      <c r="F35" s="2">
        <f t="shared" si="3"/>
        <v>1.4538496070391038E-2</v>
      </c>
    </row>
    <row r="36" spans="1:6" x14ac:dyDescent="0.3">
      <c r="A36" s="2">
        <v>5.3959999999999999</v>
      </c>
      <c r="B36" s="2">
        <v>1E-3</v>
      </c>
      <c r="C36" s="2">
        <v>0.27</v>
      </c>
      <c r="D36" s="2">
        <v>1E-3</v>
      </c>
      <c r="E36" s="2">
        <f t="shared" si="2"/>
        <v>0.25977286111019304</v>
      </c>
      <c r="F36" s="2">
        <f t="shared" si="3"/>
        <v>1.0227138889806975E-2</v>
      </c>
    </row>
    <row r="37" spans="1:6" x14ac:dyDescent="0.3">
      <c r="A37" s="2">
        <v>5.48</v>
      </c>
      <c r="B37" s="2">
        <v>1E-3</v>
      </c>
      <c r="C37" s="2">
        <v>0.26600000000000001</v>
      </c>
      <c r="D37" s="2">
        <v>1E-3</v>
      </c>
      <c r="E37" s="2">
        <f t="shared" si="2"/>
        <v>0.2577991881044942</v>
      </c>
      <c r="F37" s="2">
        <f t="shared" si="3"/>
        <v>8.2008118955058107E-3</v>
      </c>
    </row>
    <row r="38" spans="1:6" x14ac:dyDescent="0.3">
      <c r="A38" s="7">
        <v>5.5819999999999999</v>
      </c>
      <c r="B38" s="2">
        <v>1E-3</v>
      </c>
      <c r="C38" s="2">
        <v>0.26200000000000001</v>
      </c>
      <c r="D38" s="2">
        <v>1E-3</v>
      </c>
      <c r="E38" s="2">
        <f t="shared" si="2"/>
        <v>0.25549372907224704</v>
      </c>
      <c r="F38" s="2">
        <f t="shared" si="3"/>
        <v>6.5062709277529662E-3</v>
      </c>
    </row>
    <row r="39" spans="1:6" ht="15" thickBot="1" x14ac:dyDescent="0.35">
      <c r="A39" s="13">
        <v>5.6689999999999996</v>
      </c>
      <c r="B39" s="13">
        <v>1E-3</v>
      </c>
      <c r="C39" s="13">
        <v>0.26</v>
      </c>
      <c r="D39" s="13">
        <v>1E-3</v>
      </c>
      <c r="E39" s="13">
        <f t="shared" si="2"/>
        <v>0.25360630239826543</v>
      </c>
      <c r="F39" s="13">
        <f t="shared" si="3"/>
        <v>6.3936976017345826E-3</v>
      </c>
    </row>
    <row r="40" spans="1:6" x14ac:dyDescent="0.3">
      <c r="A40" s="14">
        <v>5.7190000000000003</v>
      </c>
      <c r="B40" s="12">
        <v>1E-3</v>
      </c>
      <c r="C40" s="12">
        <v>0.25700000000000001</v>
      </c>
      <c r="D40" s="12">
        <v>1E-3</v>
      </c>
      <c r="E40" s="12">
        <f t="shared" si="2"/>
        <v>0.25255448269675707</v>
      </c>
      <c r="F40" s="12">
        <f t="shared" si="3"/>
        <v>4.4455173032429407E-3</v>
      </c>
    </row>
    <row r="41" spans="1:6" x14ac:dyDescent="0.3">
      <c r="A41" s="2">
        <v>5.8209999999999997</v>
      </c>
      <c r="B41" s="2">
        <v>1E-3</v>
      </c>
      <c r="C41" s="2">
        <v>0.254</v>
      </c>
      <c r="D41" s="2">
        <v>1E-3</v>
      </c>
      <c r="E41" s="2">
        <f t="shared" si="2"/>
        <v>0.2504832536954279</v>
      </c>
      <c r="F41" s="2">
        <f t="shared" si="3"/>
        <v>3.5167463045721048E-3</v>
      </c>
    </row>
    <row r="42" spans="1:6" x14ac:dyDescent="0.3">
      <c r="A42" s="2">
        <v>5.9089999999999998</v>
      </c>
      <c r="B42" s="2">
        <v>1E-3</v>
      </c>
      <c r="C42" s="2">
        <v>0.251</v>
      </c>
      <c r="D42" s="2">
        <v>1E-3</v>
      </c>
      <c r="E42" s="2">
        <f t="shared" si="2"/>
        <v>0.24877663603616634</v>
      </c>
      <c r="F42" s="2">
        <f t="shared" si="3"/>
        <v>2.2233639638336578E-3</v>
      </c>
    </row>
    <row r="43" spans="1:6" x14ac:dyDescent="0.3">
      <c r="A43" s="2">
        <v>5.992</v>
      </c>
      <c r="B43" s="2">
        <v>1E-3</v>
      </c>
      <c r="C43" s="2">
        <v>0.249</v>
      </c>
      <c r="D43" s="2">
        <v>1E-3</v>
      </c>
      <c r="E43" s="2">
        <f t="shared" si="2"/>
        <v>0.24723517026821301</v>
      </c>
      <c r="F43" s="2">
        <f t="shared" si="3"/>
        <v>1.7648297317869877E-3</v>
      </c>
    </row>
    <row r="44" spans="1:6" x14ac:dyDescent="0.3">
      <c r="A44" s="2">
        <v>6.1280000000000001</v>
      </c>
      <c r="B44" s="2">
        <v>1E-3</v>
      </c>
      <c r="C44" s="2">
        <v>0.245</v>
      </c>
      <c r="D44" s="2">
        <v>1E-3</v>
      </c>
      <c r="E44" s="2">
        <f t="shared" si="2"/>
        <v>0.24485248116164993</v>
      </c>
      <c r="F44" s="2">
        <f t="shared" si="3"/>
        <v>1.4751883835006918E-4</v>
      </c>
    </row>
    <row r="45" spans="1:6" x14ac:dyDescent="0.3">
      <c r="A45" s="2">
        <v>6.2309999999999999</v>
      </c>
      <c r="B45" s="2">
        <v>1E-3</v>
      </c>
      <c r="C45" s="2">
        <v>0.24299999999999999</v>
      </c>
      <c r="D45" s="2">
        <v>1E-3</v>
      </c>
      <c r="E45" s="2">
        <f t="shared" si="2"/>
        <v>0.24316620776077041</v>
      </c>
      <c r="F45" s="2">
        <f t="shared" si="3"/>
        <v>-1.6620776077042043E-4</v>
      </c>
    </row>
    <row r="46" spans="1:6" x14ac:dyDescent="0.3">
      <c r="A46" s="2">
        <v>6.2990000000000004</v>
      </c>
      <c r="B46" s="2">
        <v>1E-3</v>
      </c>
      <c r="C46" s="2">
        <v>0.24199999999999999</v>
      </c>
      <c r="D46" s="2">
        <v>1E-3</v>
      </c>
      <c r="E46" s="2">
        <f t="shared" si="2"/>
        <v>0.24210880227677256</v>
      </c>
      <c r="F46" s="2">
        <f t="shared" si="3"/>
        <v>-1.0880227677256826E-4</v>
      </c>
    </row>
    <row r="47" spans="1:6" x14ac:dyDescent="0.3">
      <c r="A47" s="2">
        <v>6.4009999999999998</v>
      </c>
      <c r="B47" s="2">
        <v>1E-3</v>
      </c>
      <c r="C47" s="2">
        <v>0.24</v>
      </c>
      <c r="D47" s="2">
        <v>1E-3</v>
      </c>
      <c r="E47" s="2">
        <f t="shared" si="2"/>
        <v>0.24060599761825707</v>
      </c>
      <c r="F47" s="2">
        <f t="shared" si="3"/>
        <v>-6.0599761825708143E-4</v>
      </c>
    </row>
    <row r="48" spans="1:6" x14ac:dyDescent="0.3">
      <c r="A48" s="2">
        <v>6.5030000000000001</v>
      </c>
      <c r="B48" s="2">
        <v>1E-3</v>
      </c>
      <c r="C48" s="2">
        <v>0.23799999999999999</v>
      </c>
      <c r="D48" s="2">
        <v>1E-3</v>
      </c>
      <c r="E48" s="2">
        <f t="shared" si="2"/>
        <v>0.23920315724071922</v>
      </c>
      <c r="F48" s="2">
        <f t="shared" si="3"/>
        <v>-1.2031572407192326E-3</v>
      </c>
    </row>
    <row r="49" spans="1:6" x14ac:dyDescent="0.3">
      <c r="A49" s="2">
        <v>6.6059999999999999</v>
      </c>
      <c r="B49" s="2">
        <v>1E-3</v>
      </c>
      <c r="C49" s="2">
        <v>0.23599999999999999</v>
      </c>
      <c r="D49" s="2">
        <v>1E-3</v>
      </c>
      <c r="E49" s="2">
        <f t="shared" si="2"/>
        <v>0.23788800267420707</v>
      </c>
      <c r="F49" s="2">
        <f t="shared" si="3"/>
        <v>-1.8880026742070788E-3</v>
      </c>
    </row>
    <row r="50" spans="1:6" x14ac:dyDescent="0.3">
      <c r="A50" s="2">
        <v>6.64</v>
      </c>
      <c r="B50" s="2">
        <v>1E-3</v>
      </c>
      <c r="C50" s="2">
        <v>0.23599999999999999</v>
      </c>
      <c r="D50" s="2">
        <v>1E-3</v>
      </c>
      <c r="E50" s="2">
        <f t="shared" si="2"/>
        <v>0.23747625160733882</v>
      </c>
      <c r="F50" s="2">
        <f t="shared" si="3"/>
        <v>-1.4762516073388299E-3</v>
      </c>
    </row>
    <row r="51" spans="1:6" x14ac:dyDescent="0.3">
      <c r="A51" s="2">
        <v>6.7080000000000002</v>
      </c>
      <c r="B51" s="2">
        <v>1E-3</v>
      </c>
      <c r="C51" s="2">
        <v>0.23599999999999999</v>
      </c>
      <c r="D51" s="2">
        <v>1E-3</v>
      </c>
      <c r="E51" s="2">
        <f t="shared" si="2"/>
        <v>0.23668607090059468</v>
      </c>
      <c r="F51" s="2">
        <f t="shared" si="3"/>
        <v>-6.86070900594693E-4</v>
      </c>
    </row>
    <row r="52" spans="1:6" x14ac:dyDescent="0.3">
      <c r="A52" s="2">
        <v>6.7759999999999998</v>
      </c>
      <c r="B52" s="2">
        <v>1E-3</v>
      </c>
      <c r="C52" s="2">
        <v>0.23499999999999999</v>
      </c>
      <c r="D52" s="2">
        <v>1E-3</v>
      </c>
      <c r="E52" s="2">
        <f t="shared" si="2"/>
        <v>0.23594031876317401</v>
      </c>
      <c r="F52" s="2">
        <f t="shared" si="3"/>
        <v>-9.4031876317401952E-4</v>
      </c>
    </row>
    <row r="53" spans="1:6" x14ac:dyDescent="0.3">
      <c r="A53" s="2">
        <v>6.8789999999999996</v>
      </c>
      <c r="B53" s="2">
        <v>1E-3</v>
      </c>
      <c r="C53" s="2">
        <v>0.23300000000000001</v>
      </c>
      <c r="D53" s="2">
        <v>1E-3</v>
      </c>
      <c r="E53" s="2">
        <f t="shared" si="2"/>
        <v>0.23489533870808144</v>
      </c>
      <c r="F53" s="2">
        <f t="shared" si="3"/>
        <v>-1.8953387080814232E-3</v>
      </c>
    </row>
    <row r="54" spans="1:6" x14ac:dyDescent="0.3">
      <c r="A54" s="2">
        <v>6.9809999999999999</v>
      </c>
      <c r="B54" s="2">
        <v>1E-3</v>
      </c>
      <c r="C54" s="2">
        <v>0.23200000000000001</v>
      </c>
      <c r="D54" s="2">
        <v>1E-3</v>
      </c>
      <c r="E54" s="2">
        <f t="shared" si="2"/>
        <v>0.23396095839237963</v>
      </c>
      <c r="F54" s="2">
        <f t="shared" si="3"/>
        <v>-1.9609583923796137E-3</v>
      </c>
    </row>
    <row r="55" spans="1:6" x14ac:dyDescent="0.3">
      <c r="A55" s="2">
        <v>7.0830000000000002</v>
      </c>
      <c r="B55" s="2">
        <v>1E-3</v>
      </c>
      <c r="C55" s="2">
        <v>0.23100000000000001</v>
      </c>
      <c r="D55" s="2">
        <v>1E-3</v>
      </c>
      <c r="E55" s="2">
        <f t="shared" si="2"/>
        <v>0.23312654235765551</v>
      </c>
      <c r="F55" s="2">
        <f t="shared" si="3"/>
        <v>-2.1265423576554976E-3</v>
      </c>
    </row>
    <row r="56" spans="1:6" x14ac:dyDescent="0.3">
      <c r="A56" s="2">
        <v>7.1859999999999999</v>
      </c>
      <c r="B56" s="2">
        <v>1E-3</v>
      </c>
      <c r="C56" s="2">
        <v>0.23100000000000001</v>
      </c>
      <c r="D56" s="2">
        <v>1E-3</v>
      </c>
      <c r="E56" s="2">
        <f t="shared" si="2"/>
        <v>0.23238538492163163</v>
      </c>
      <c r="F56" s="2">
        <f t="shared" si="3"/>
        <v>-1.3853849216316216E-3</v>
      </c>
    </row>
    <row r="57" spans="1:6" x14ac:dyDescent="0.3">
      <c r="A57" s="2">
        <v>7.2539999999999996</v>
      </c>
      <c r="B57" s="2">
        <v>1E-3</v>
      </c>
      <c r="C57" s="2">
        <v>0.23100000000000001</v>
      </c>
      <c r="D57" s="2">
        <v>1E-3</v>
      </c>
      <c r="E57" s="2">
        <f t="shared" si="2"/>
        <v>0.23195193949210169</v>
      </c>
      <c r="F57" s="2">
        <f t="shared" si="3"/>
        <v>-9.5193949210167772E-4</v>
      </c>
    </row>
    <row r="58" spans="1:6" x14ac:dyDescent="0.3">
      <c r="A58" s="2">
        <v>7.3559999999999999</v>
      </c>
      <c r="B58" s="2">
        <v>1E-3</v>
      </c>
      <c r="C58" s="2">
        <v>0.22900000000000001</v>
      </c>
      <c r="D58" s="2">
        <v>1E-3</v>
      </c>
      <c r="E58" s="2">
        <f t="shared" si="2"/>
        <v>0.23138507491528798</v>
      </c>
      <c r="F58" s="2">
        <f t="shared" si="3"/>
        <v>-2.3850749152879713E-3</v>
      </c>
    </row>
    <row r="59" spans="1:6" x14ac:dyDescent="0.3">
      <c r="A59" s="2">
        <v>7.391</v>
      </c>
      <c r="B59" s="2">
        <v>1E-3</v>
      </c>
      <c r="C59" s="2">
        <v>0.22900000000000001</v>
      </c>
      <c r="D59" s="2">
        <v>1E-3</v>
      </c>
      <c r="E59" s="2">
        <f t="shared" si="2"/>
        <v>0.23121359835092997</v>
      </c>
      <c r="F59" s="2">
        <f t="shared" si="3"/>
        <v>-2.2135983509299628E-3</v>
      </c>
    </row>
    <row r="60" spans="1:6" x14ac:dyDescent="0.3">
      <c r="A60" s="2">
        <v>7.4589999999999996</v>
      </c>
      <c r="B60" s="2">
        <v>1E-3</v>
      </c>
      <c r="C60" s="2">
        <v>0.22900000000000001</v>
      </c>
      <c r="D60" s="2">
        <v>1E-3</v>
      </c>
      <c r="E60" s="2">
        <f t="shared" si="2"/>
        <v>0.23091409199068369</v>
      </c>
      <c r="F60" s="2">
        <f t="shared" si="3"/>
        <v>-1.9140919906836806E-3</v>
      </c>
    </row>
    <row r="61" spans="1:6" x14ac:dyDescent="0.3">
      <c r="A61" s="2">
        <v>7.5609999999999999</v>
      </c>
      <c r="B61" s="2">
        <v>1E-3</v>
      </c>
      <c r="C61" s="2">
        <v>0.22900000000000001</v>
      </c>
      <c r="D61" s="2">
        <v>1E-3</v>
      </c>
      <c r="E61" s="2">
        <f t="shared" si="2"/>
        <v>0.23054813601779561</v>
      </c>
      <c r="F61" s="2">
        <f t="shared" si="3"/>
        <v>-1.5481360177956038E-3</v>
      </c>
    </row>
    <row r="62" spans="1:6" x14ac:dyDescent="0.3">
      <c r="A62" s="2">
        <v>7.63</v>
      </c>
      <c r="B62" s="2">
        <v>1E-3</v>
      </c>
      <c r="C62" s="2">
        <v>0.22900000000000001</v>
      </c>
      <c r="D62" s="2">
        <v>1E-3</v>
      </c>
      <c r="E62" s="2">
        <f t="shared" si="2"/>
        <v>0.23035726146362806</v>
      </c>
      <c r="F62" s="2">
        <f t="shared" si="3"/>
        <v>-1.3572614636280511E-3</v>
      </c>
    </row>
    <row r="63" spans="1:6" x14ac:dyDescent="0.3">
      <c r="A63" s="2">
        <v>7.8680000000000003</v>
      </c>
      <c r="B63" s="2">
        <v>1E-3</v>
      </c>
      <c r="C63" s="2">
        <v>0.23</v>
      </c>
      <c r="D63" s="2">
        <v>1E-3</v>
      </c>
      <c r="E63" s="2">
        <f t="shared" si="2"/>
        <v>0.2300499009323646</v>
      </c>
      <c r="F63" s="2">
        <f t="shared" si="3"/>
        <v>-4.9900932364593809E-5</v>
      </c>
    </row>
    <row r="64" spans="1:6" x14ac:dyDescent="0.3">
      <c r="A64" s="2">
        <v>7.9370000000000003</v>
      </c>
      <c r="B64" s="2">
        <v>1E-3</v>
      </c>
      <c r="C64" s="2">
        <v>0.23</v>
      </c>
      <c r="D64" s="2">
        <v>1E-3</v>
      </c>
      <c r="E64" s="2">
        <f t="shared" si="2"/>
        <v>0.23006255803563141</v>
      </c>
      <c r="F64" s="2">
        <f t="shared" si="3"/>
        <v>-6.2558035631404829E-5</v>
      </c>
    </row>
    <row r="65" spans="1:6" x14ac:dyDescent="0.3">
      <c r="A65" s="2">
        <v>8.0730000000000004</v>
      </c>
      <c r="B65" s="2">
        <v>1E-3</v>
      </c>
      <c r="C65" s="2">
        <v>0.23</v>
      </c>
      <c r="D65" s="2">
        <v>1E-3</v>
      </c>
      <c r="E65" s="2">
        <f t="shared" si="2"/>
        <v>0.23022144443889053</v>
      </c>
      <c r="F65" s="2">
        <f t="shared" si="3"/>
        <v>-2.2144443889052234E-4</v>
      </c>
    </row>
    <row r="66" spans="1:6" x14ac:dyDescent="0.3">
      <c r="A66" s="2">
        <v>8.1760000000000002</v>
      </c>
      <c r="B66" s="2">
        <v>1E-3</v>
      </c>
      <c r="C66" s="2">
        <v>0.23</v>
      </c>
      <c r="D66" s="2">
        <v>1E-3</v>
      </c>
      <c r="E66" s="2">
        <f t="shared" ref="E66:E91" si="4">$I$4*A66^2+$J$4*A66+$K$4</f>
        <v>0.23046004072559673</v>
      </c>
      <c r="F66" s="2">
        <f t="shared" ref="F66:F91" si="5">C66-E66</f>
        <v>-4.6004072559671649E-4</v>
      </c>
    </row>
    <row r="67" spans="1:6" x14ac:dyDescent="0.3">
      <c r="A67" s="2">
        <v>8.2439999999999998</v>
      </c>
      <c r="B67" s="2">
        <v>1E-3</v>
      </c>
      <c r="C67" s="2">
        <v>0.23100000000000001</v>
      </c>
      <c r="D67" s="2">
        <v>1E-3</v>
      </c>
      <c r="E67" s="2">
        <f t="shared" si="4"/>
        <v>0.23067342299650989</v>
      </c>
      <c r="F67" s="2">
        <f t="shared" si="5"/>
        <v>3.2657700349011942E-4</v>
      </c>
    </row>
    <row r="68" spans="1:6" x14ac:dyDescent="0.3">
      <c r="A68" s="2">
        <v>8.3460000000000001</v>
      </c>
      <c r="B68" s="2">
        <v>1E-3</v>
      </c>
      <c r="C68" s="2">
        <v>0.23100000000000001</v>
      </c>
      <c r="D68" s="2">
        <v>1E-3</v>
      </c>
      <c r="E68" s="2">
        <f t="shared" si="4"/>
        <v>0.2310767999703609</v>
      </c>
      <c r="F68" s="2">
        <f t="shared" si="5"/>
        <v>-7.6799970360891257E-5</v>
      </c>
    </row>
    <row r="69" spans="1:6" x14ac:dyDescent="0.3">
      <c r="A69" s="2">
        <v>8.4139999999999997</v>
      </c>
      <c r="B69" s="2">
        <v>1E-3</v>
      </c>
      <c r="C69" s="2">
        <v>0.23100000000000001</v>
      </c>
      <c r="D69" s="2">
        <v>1E-3</v>
      </c>
      <c r="E69" s="2">
        <f t="shared" si="4"/>
        <v>0.23140125366458253</v>
      </c>
      <c r="F69" s="2">
        <f t="shared" si="5"/>
        <v>-4.0125366458251821E-4</v>
      </c>
    </row>
    <row r="70" spans="1:6" x14ac:dyDescent="0.3">
      <c r="A70" s="2">
        <v>8.4990000000000006</v>
      </c>
      <c r="B70" s="2">
        <v>1E-3</v>
      </c>
      <c r="C70" s="2">
        <v>0.23200000000000001</v>
      </c>
      <c r="D70" s="2">
        <v>1E-3</v>
      </c>
      <c r="E70" s="2">
        <f t="shared" si="4"/>
        <v>0.23186929845797061</v>
      </c>
      <c r="F70" s="2">
        <f t="shared" si="5"/>
        <v>1.3070154202940443E-4</v>
      </c>
    </row>
    <row r="71" spans="1:6" x14ac:dyDescent="0.3">
      <c r="A71" s="2">
        <v>8.5020000000000007</v>
      </c>
      <c r="B71" s="2">
        <v>1E-3</v>
      </c>
      <c r="C71" s="2">
        <v>0.23300000000000001</v>
      </c>
      <c r="D71" s="2">
        <v>1E-3</v>
      </c>
      <c r="E71" s="2">
        <f t="shared" si="4"/>
        <v>0.23188708597558116</v>
      </c>
      <c r="F71" s="2">
        <f t="shared" si="5"/>
        <v>1.1129140244188485E-3</v>
      </c>
    </row>
    <row r="72" spans="1:6" x14ac:dyDescent="0.3">
      <c r="A72" s="2">
        <v>8.5850000000000009</v>
      </c>
      <c r="B72" s="2">
        <v>1E-3</v>
      </c>
      <c r="C72" s="2">
        <v>0.23300000000000001</v>
      </c>
      <c r="D72" s="2">
        <v>1E-3</v>
      </c>
      <c r="E72" s="2">
        <f t="shared" si="4"/>
        <v>0.2324134991568505</v>
      </c>
      <c r="F72" s="2">
        <f t="shared" si="5"/>
        <v>5.8650084314951223E-4</v>
      </c>
    </row>
    <row r="73" spans="1:6" x14ac:dyDescent="0.3">
      <c r="A73" s="2">
        <v>8.6539999999999999</v>
      </c>
      <c r="B73" s="2">
        <v>1E-3</v>
      </c>
      <c r="C73" s="2">
        <v>0.23300000000000001</v>
      </c>
      <c r="D73" s="2">
        <v>1E-3</v>
      </c>
      <c r="E73" s="2">
        <f t="shared" si="4"/>
        <v>0.23290150544050991</v>
      </c>
      <c r="F73" s="2">
        <f t="shared" si="5"/>
        <v>9.8494559490097666E-5</v>
      </c>
    </row>
    <row r="74" spans="1:6" x14ac:dyDescent="0.3">
      <c r="A74" s="2">
        <v>8.8940000000000001</v>
      </c>
      <c r="B74" s="2">
        <v>1E-3</v>
      </c>
      <c r="C74" s="2">
        <v>0.23599999999999999</v>
      </c>
      <c r="D74" s="2">
        <v>1E-3</v>
      </c>
      <c r="E74" s="2">
        <f t="shared" si="4"/>
        <v>0.23495519268205706</v>
      </c>
      <c r="F74" s="2">
        <f t="shared" si="5"/>
        <v>1.0448073179429307E-3</v>
      </c>
    </row>
    <row r="75" spans="1:6" x14ac:dyDescent="0.3">
      <c r="A75" s="2">
        <v>8.9619999999999997</v>
      </c>
      <c r="B75" s="2">
        <v>1E-3</v>
      </c>
      <c r="C75" s="2">
        <v>0.23899999999999999</v>
      </c>
      <c r="D75" s="2">
        <v>1E-3</v>
      </c>
      <c r="E75" s="2">
        <f t="shared" si="4"/>
        <v>0.23563768837611992</v>
      </c>
      <c r="F75" s="2">
        <f t="shared" si="5"/>
        <v>3.3623116238800654E-3</v>
      </c>
    </row>
    <row r="76" spans="1:6" x14ac:dyDescent="0.3">
      <c r="A76" s="2">
        <v>9.1310000000000002</v>
      </c>
      <c r="B76" s="2">
        <v>1E-3</v>
      </c>
      <c r="C76" s="2">
        <v>0.24</v>
      </c>
      <c r="D76" s="2">
        <v>1E-3</v>
      </c>
      <c r="E76" s="2">
        <f t="shared" si="4"/>
        <v>0.23752631062087015</v>
      </c>
      <c r="F76" s="2">
        <f t="shared" si="5"/>
        <v>2.4736893791298398E-3</v>
      </c>
    </row>
    <row r="77" spans="1:6" x14ac:dyDescent="0.3">
      <c r="A77" s="2">
        <v>9.2349999999999994</v>
      </c>
      <c r="B77" s="2">
        <v>1E-3</v>
      </c>
      <c r="C77" s="2">
        <v>0.24099999999999999</v>
      </c>
      <c r="D77" s="2">
        <v>1E-3</v>
      </c>
      <c r="E77" s="2">
        <f t="shared" si="4"/>
        <v>0.23882493847702674</v>
      </c>
      <c r="F77" s="2">
        <f t="shared" si="5"/>
        <v>2.1750615229732539E-3</v>
      </c>
    </row>
    <row r="78" spans="1:6" x14ac:dyDescent="0.3">
      <c r="A78" s="2">
        <v>9.3030000000000008</v>
      </c>
      <c r="B78" s="2">
        <v>1E-3</v>
      </c>
      <c r="C78" s="2">
        <v>0.24199999999999999</v>
      </c>
      <c r="D78" s="2">
        <v>1E-3</v>
      </c>
      <c r="E78" s="2">
        <f t="shared" si="4"/>
        <v>0.23973023037902008</v>
      </c>
      <c r="F78" s="2">
        <f t="shared" si="5"/>
        <v>2.2697696209799112E-3</v>
      </c>
    </row>
    <row r="79" spans="1:6" x14ac:dyDescent="0.3">
      <c r="A79" s="2">
        <v>9.4060000000000006</v>
      </c>
      <c r="B79" s="2">
        <v>1E-3</v>
      </c>
      <c r="C79" s="2">
        <v>0.24299999999999999</v>
      </c>
      <c r="D79" s="2">
        <v>1E-3</v>
      </c>
      <c r="E79" s="2">
        <f t="shared" si="4"/>
        <v>0.24118609644245148</v>
      </c>
      <c r="F79" s="2">
        <f t="shared" si="5"/>
        <v>1.813903557548513E-3</v>
      </c>
    </row>
    <row r="80" spans="1:6" x14ac:dyDescent="0.3">
      <c r="A80" s="2">
        <v>9.577</v>
      </c>
      <c r="B80" s="2">
        <v>1E-3</v>
      </c>
      <c r="C80" s="2">
        <v>0.246</v>
      </c>
      <c r="D80" s="2">
        <v>1E-3</v>
      </c>
      <c r="E80" s="2">
        <f t="shared" si="4"/>
        <v>0.24382820938096977</v>
      </c>
      <c r="F80" s="2">
        <f t="shared" si="5"/>
        <v>2.1717906190302227E-3</v>
      </c>
    </row>
    <row r="81" spans="1:6" x14ac:dyDescent="0.3">
      <c r="A81" s="2">
        <v>9.7140000000000004</v>
      </c>
      <c r="B81" s="2">
        <v>1E-3</v>
      </c>
      <c r="C81" s="2">
        <v>0.249</v>
      </c>
      <c r="D81" s="2">
        <v>1E-3</v>
      </c>
      <c r="E81" s="2">
        <f t="shared" si="4"/>
        <v>0.24614770487814824</v>
      </c>
      <c r="F81" s="2">
        <f t="shared" si="5"/>
        <v>2.8522951218517556E-3</v>
      </c>
    </row>
    <row r="82" spans="1:6" x14ac:dyDescent="0.3">
      <c r="A82" s="2">
        <v>9.8859999999999992</v>
      </c>
      <c r="B82" s="2">
        <v>1E-3</v>
      </c>
      <c r="C82" s="2">
        <v>0.251</v>
      </c>
      <c r="D82" s="2">
        <v>1E-3</v>
      </c>
      <c r="E82" s="2">
        <f t="shared" si="4"/>
        <v>0.24931510197571638</v>
      </c>
      <c r="F82" s="2">
        <f t="shared" si="5"/>
        <v>1.6848980242836209E-3</v>
      </c>
    </row>
    <row r="83" spans="1:6" x14ac:dyDescent="0.3">
      <c r="A83" s="2">
        <v>9.9540000000000006</v>
      </c>
      <c r="B83" s="2">
        <v>1E-3</v>
      </c>
      <c r="C83" s="2">
        <v>0.252</v>
      </c>
      <c r="D83" s="2">
        <v>1E-3</v>
      </c>
      <c r="E83" s="2">
        <f t="shared" si="4"/>
        <v>0.25064573209284957</v>
      </c>
      <c r="F83" s="2">
        <f t="shared" si="5"/>
        <v>1.3542679071504304E-3</v>
      </c>
    </row>
    <row r="84" spans="1:6" x14ac:dyDescent="0.3">
      <c r="A84" s="2">
        <v>10.055999999999999</v>
      </c>
      <c r="B84" s="2">
        <v>1E-3</v>
      </c>
      <c r="C84" s="2">
        <v>0.253</v>
      </c>
      <c r="D84" s="2">
        <v>1E-3</v>
      </c>
      <c r="E84" s="2">
        <f t="shared" si="4"/>
        <v>0.25272498083603051</v>
      </c>
      <c r="F84" s="2">
        <f t="shared" si="5"/>
        <v>2.7501916396949211E-4</v>
      </c>
    </row>
    <row r="85" spans="1:6" x14ac:dyDescent="0.3">
      <c r="A85" s="2">
        <v>10.191000000000001</v>
      </c>
      <c r="B85" s="2">
        <v>1E-3</v>
      </c>
      <c r="C85" s="2">
        <v>0.255</v>
      </c>
      <c r="D85" s="2">
        <v>1E-3</v>
      </c>
      <c r="E85" s="2">
        <f t="shared" si="4"/>
        <v>0.25563063575515221</v>
      </c>
      <c r="F85" s="2">
        <f t="shared" si="5"/>
        <v>-6.3063575515220904E-4</v>
      </c>
    </row>
    <row r="86" spans="1:6" x14ac:dyDescent="0.3">
      <c r="A86" s="2">
        <v>10.298</v>
      </c>
      <c r="B86" s="2">
        <v>1E-3</v>
      </c>
      <c r="C86" s="2">
        <v>0.25900000000000001</v>
      </c>
      <c r="D86" s="2">
        <v>1E-3</v>
      </c>
      <c r="E86" s="2">
        <f t="shared" si="4"/>
        <v>0.2580580343931328</v>
      </c>
      <c r="F86" s="2">
        <f t="shared" si="5"/>
        <v>9.419656068672122E-4</v>
      </c>
    </row>
    <row r="87" spans="1:6" x14ac:dyDescent="0.3">
      <c r="A87" s="2">
        <v>10.500999999999999</v>
      </c>
      <c r="B87" s="2">
        <v>1E-3</v>
      </c>
      <c r="C87" s="2">
        <v>0.26200000000000001</v>
      </c>
      <c r="D87" s="2">
        <v>1E-3</v>
      </c>
      <c r="E87" s="2">
        <f t="shared" si="4"/>
        <v>0.26296560974607142</v>
      </c>
      <c r="F87" s="2">
        <f t="shared" si="5"/>
        <v>-9.6560974607140526E-4</v>
      </c>
    </row>
    <row r="88" spans="1:6" x14ac:dyDescent="0.3">
      <c r="A88" s="2">
        <v>10.603999999999999</v>
      </c>
      <c r="B88" s="2">
        <v>1E-3</v>
      </c>
      <c r="C88" s="2">
        <v>0.26400000000000001</v>
      </c>
      <c r="D88" s="2">
        <v>1E-3</v>
      </c>
      <c r="E88" s="2">
        <f t="shared" si="4"/>
        <v>0.26560707677902884</v>
      </c>
      <c r="F88" s="2">
        <f t="shared" si="5"/>
        <v>-1.6070767790288265E-3</v>
      </c>
    </row>
    <row r="89" spans="1:6" x14ac:dyDescent="0.3">
      <c r="A89" s="2">
        <v>10.707000000000001</v>
      </c>
      <c r="B89" s="2">
        <v>1E-3</v>
      </c>
      <c r="C89" s="2">
        <v>0.26700000000000002</v>
      </c>
      <c r="D89" s="2">
        <v>1E-3</v>
      </c>
      <c r="E89" s="2">
        <f t="shared" si="4"/>
        <v>0.26835047778515908</v>
      </c>
      <c r="F89" s="2">
        <f t="shared" si="5"/>
        <v>-1.3504777851590655E-3</v>
      </c>
    </row>
    <row r="90" spans="1:6" x14ac:dyDescent="0.3">
      <c r="A90" s="2">
        <v>10.808999999999999</v>
      </c>
      <c r="B90" s="2">
        <v>1E-3</v>
      </c>
      <c r="C90" s="2">
        <v>0.26900000000000002</v>
      </c>
      <c r="D90" s="2">
        <v>1E-3</v>
      </c>
      <c r="E90" s="2">
        <f t="shared" si="4"/>
        <v>0.27116769813202746</v>
      </c>
      <c r="F90" s="2">
        <f t="shared" si="5"/>
        <v>-2.1676981320274402E-3</v>
      </c>
    </row>
    <row r="91" spans="1:6" x14ac:dyDescent="0.3">
      <c r="A91" s="2">
        <v>10.975</v>
      </c>
      <c r="B91" s="2">
        <v>1E-3</v>
      </c>
      <c r="C91" s="2">
        <v>0.27200000000000002</v>
      </c>
      <c r="D91" s="2">
        <v>1E-3</v>
      </c>
      <c r="E91" s="2">
        <f t="shared" si="4"/>
        <v>0.27596631216309642</v>
      </c>
      <c r="F91" s="2">
        <f t="shared" si="5"/>
        <v>-3.9663121630963971E-3</v>
      </c>
    </row>
  </sheetData>
  <mergeCells count="1">
    <mergeCell ref="H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475D-FABE-447D-A5A2-77A25D8F5E9F}">
  <dimension ref="A1:N82"/>
  <sheetViews>
    <sheetView topLeftCell="A33" zoomScale="85" zoomScaleNormal="85" workbookViewId="0">
      <selection activeCell="M2" sqref="M2:N4"/>
    </sheetView>
  </sheetViews>
  <sheetFormatPr defaultRowHeight="14.4" x14ac:dyDescent="0.3"/>
  <cols>
    <col min="1" max="1" width="19.6640625" style="1" bestFit="1" customWidth="1"/>
    <col min="2" max="2" width="19.6640625" style="1" customWidth="1"/>
    <col min="3" max="4" width="24.6640625" style="1" customWidth="1"/>
    <col min="5" max="5" width="21.6640625" style="1" customWidth="1"/>
    <col min="6" max="6" width="20.44140625" style="1" customWidth="1"/>
    <col min="7" max="7" width="8.88671875" style="1"/>
    <col min="8" max="8" width="13.21875" style="1" customWidth="1"/>
    <col min="9" max="9" width="12" style="1" customWidth="1"/>
    <col min="10" max="10" width="12.44140625" style="1" customWidth="1"/>
    <col min="11" max="11" width="11.33203125" style="1" customWidth="1"/>
    <col min="12" max="12" width="15" style="1" bestFit="1" customWidth="1"/>
    <col min="13" max="13" width="13" style="1" bestFit="1" customWidth="1"/>
    <col min="14" max="14" width="13.109375" style="1" bestFit="1" customWidth="1"/>
    <col min="15" max="15" width="9.88671875" style="1" bestFit="1" customWidth="1"/>
    <col min="16" max="18" width="13" style="1" bestFit="1" customWidth="1"/>
    <col min="19" max="16384" width="8.88671875" style="1"/>
  </cols>
  <sheetData>
    <row r="1" spans="1:14" x14ac:dyDescent="0.3">
      <c r="A1" s="6" t="s">
        <v>3</v>
      </c>
      <c r="B1" s="11" t="s">
        <v>22</v>
      </c>
      <c r="C1" s="6" t="s">
        <v>4</v>
      </c>
      <c r="D1" s="11" t="s">
        <v>23</v>
      </c>
      <c r="E1" s="6" t="s">
        <v>5</v>
      </c>
      <c r="F1" s="6" t="s">
        <v>6</v>
      </c>
    </row>
    <row r="2" spans="1:14" x14ac:dyDescent="0.3">
      <c r="A2" s="2">
        <v>-1.732</v>
      </c>
      <c r="B2" s="2">
        <v>1E-3</v>
      </c>
      <c r="C2" s="2">
        <v>3.0999999999999999E-3</v>
      </c>
      <c r="D2" s="2">
        <v>1E-3</v>
      </c>
      <c r="E2" s="2">
        <f>A2*$I$3+$J$3</f>
        <v>-0.55917565016946347</v>
      </c>
      <c r="F2" s="2">
        <f>C2-E2</f>
        <v>0.56227565016946346</v>
      </c>
      <c r="H2" s="15" t="s">
        <v>10</v>
      </c>
      <c r="I2" s="15"/>
      <c r="J2" s="15"/>
      <c r="K2" s="15"/>
      <c r="M2" s="9" t="s">
        <v>19</v>
      </c>
      <c r="N2" s="2">
        <f>-J3/I3</f>
        <v>13.055373860389322</v>
      </c>
    </row>
    <row r="3" spans="1:14" x14ac:dyDescent="0.3">
      <c r="A3" s="2">
        <v>-0.69199999999999995</v>
      </c>
      <c r="B3" s="2">
        <v>1E-3</v>
      </c>
      <c r="C3" s="2">
        <v>3.3E-3</v>
      </c>
      <c r="D3" s="2">
        <v>1E-3</v>
      </c>
      <c r="E3" s="2">
        <f t="shared" ref="E3:E66" si="0">A3*$I$3+$J$3</f>
        <v>-0.51984867557162695</v>
      </c>
      <c r="F3" s="2">
        <f t="shared" ref="F3:F66" si="1">C3-E3</f>
        <v>0.52314867557162692</v>
      </c>
      <c r="H3" s="6" t="s">
        <v>12</v>
      </c>
      <c r="I3" s="2">
        <f t="array" ref="I3:J5">LINEST(C65:C82,A65:A82,1,1)</f>
        <v>3.7814398651765842E-2</v>
      </c>
      <c r="J3" s="2">
        <v>-0.49368111170460499</v>
      </c>
      <c r="K3" s="8" t="s">
        <v>14</v>
      </c>
      <c r="M3" s="9" t="s">
        <v>20</v>
      </c>
      <c r="N3" s="2">
        <v>12.129899999999999</v>
      </c>
    </row>
    <row r="4" spans="1:14" x14ac:dyDescent="0.3">
      <c r="A4" s="2">
        <v>0.60199999999999998</v>
      </c>
      <c r="B4" s="2">
        <v>1E-3</v>
      </c>
      <c r="C4" s="2">
        <v>3.2000000000000002E-3</v>
      </c>
      <c r="D4" s="2">
        <v>1E-3</v>
      </c>
      <c r="E4" s="2">
        <f t="shared" si="0"/>
        <v>-0.47091684371624198</v>
      </c>
      <c r="F4" s="2">
        <f t="shared" si="1"/>
        <v>0.47411684371624196</v>
      </c>
      <c r="H4" s="6" t="s">
        <v>13</v>
      </c>
      <c r="I4" s="2">
        <v>9.2086287522801573E-5</v>
      </c>
      <c r="J4" s="2">
        <v>1.8422142207004531E-3</v>
      </c>
      <c r="K4" s="8" t="s">
        <v>15</v>
      </c>
      <c r="M4" s="9" t="s">
        <v>18</v>
      </c>
      <c r="N4" s="10">
        <f>ABS(N2-N3)/N3</f>
        <v>7.6296907673544107E-2</v>
      </c>
    </row>
    <row r="5" spans="1:14" x14ac:dyDescent="0.3">
      <c r="A5" s="2">
        <v>1.7</v>
      </c>
      <c r="B5" s="2">
        <v>1E-3</v>
      </c>
      <c r="C5" s="2">
        <v>3.2000000000000002E-3</v>
      </c>
      <c r="D5" s="2">
        <v>1E-3</v>
      </c>
      <c r="E5" s="2">
        <f t="shared" si="0"/>
        <v>-0.42939663399660305</v>
      </c>
      <c r="F5" s="2">
        <f t="shared" si="1"/>
        <v>0.43259663399660303</v>
      </c>
      <c r="H5" s="6" t="s">
        <v>7</v>
      </c>
      <c r="I5" s="2">
        <v>0.99990512444938717</v>
      </c>
      <c r="J5" s="2">
        <v>2.1038576955917967E-4</v>
      </c>
      <c r="K5" s="8" t="s">
        <v>16</v>
      </c>
    </row>
    <row r="6" spans="1:14" x14ac:dyDescent="0.3">
      <c r="A6" s="2">
        <v>2.5939999999999999</v>
      </c>
      <c r="B6" s="2">
        <v>1E-3</v>
      </c>
      <c r="C6" s="2">
        <v>3.0999999999999999E-3</v>
      </c>
      <c r="D6" s="2">
        <v>1E-3</v>
      </c>
      <c r="E6" s="2">
        <f t="shared" si="0"/>
        <v>-0.39559056160192441</v>
      </c>
      <c r="F6" s="2">
        <f t="shared" si="1"/>
        <v>0.3986905616019244</v>
      </c>
    </row>
    <row r="7" spans="1:14" x14ac:dyDescent="0.3">
      <c r="A7" s="2">
        <v>3.76</v>
      </c>
      <c r="B7" s="2">
        <v>1E-3</v>
      </c>
      <c r="C7" s="2">
        <v>3.2000000000000002E-3</v>
      </c>
      <c r="D7" s="2">
        <v>1E-3</v>
      </c>
      <c r="E7" s="2">
        <f t="shared" si="0"/>
        <v>-0.35149897277396547</v>
      </c>
      <c r="F7" s="2">
        <f t="shared" si="1"/>
        <v>0.35469897277396545</v>
      </c>
    </row>
    <row r="8" spans="1:14" x14ac:dyDescent="0.3">
      <c r="A8" s="2">
        <v>4.7889999999999997</v>
      </c>
      <c r="B8" s="2">
        <v>1E-3</v>
      </c>
      <c r="C8" s="2">
        <v>3.2000000000000002E-3</v>
      </c>
      <c r="D8" s="2">
        <v>1E-3</v>
      </c>
      <c r="E8" s="2">
        <f t="shared" si="0"/>
        <v>-0.3125879565612984</v>
      </c>
      <c r="F8" s="2">
        <f t="shared" si="1"/>
        <v>0.31578795656129838</v>
      </c>
    </row>
    <row r="9" spans="1:14" x14ac:dyDescent="0.3">
      <c r="A9" s="2">
        <v>5.681</v>
      </c>
      <c r="B9" s="2">
        <v>1E-3</v>
      </c>
      <c r="C9" s="2">
        <v>3.2000000000000002E-3</v>
      </c>
      <c r="D9" s="2">
        <v>1E-3</v>
      </c>
      <c r="E9" s="2">
        <f t="shared" si="0"/>
        <v>-0.27885751296392325</v>
      </c>
      <c r="F9" s="2">
        <f t="shared" si="1"/>
        <v>0.28205751296392323</v>
      </c>
    </row>
    <row r="10" spans="1:14" x14ac:dyDescent="0.3">
      <c r="A10" s="2">
        <v>6.8040000000000003</v>
      </c>
      <c r="B10" s="2">
        <v>1E-3</v>
      </c>
      <c r="C10" s="2">
        <v>3.2000000000000002E-3</v>
      </c>
      <c r="D10" s="2">
        <v>1E-3</v>
      </c>
      <c r="E10" s="2">
        <f t="shared" si="0"/>
        <v>-0.23639194327799018</v>
      </c>
      <c r="F10" s="2">
        <f t="shared" si="1"/>
        <v>0.23959194327799019</v>
      </c>
    </row>
    <row r="11" spans="1:14" x14ac:dyDescent="0.3">
      <c r="A11" s="2">
        <v>7.5609999999999999</v>
      </c>
      <c r="B11" s="2">
        <v>1E-3</v>
      </c>
      <c r="C11" s="2">
        <v>3.3E-3</v>
      </c>
      <c r="D11" s="2">
        <v>1E-3</v>
      </c>
      <c r="E11" s="2">
        <f t="shared" si="0"/>
        <v>-0.20776644349860346</v>
      </c>
      <c r="F11" s="2">
        <f t="shared" si="1"/>
        <v>0.21106644349860346</v>
      </c>
    </row>
    <row r="12" spans="1:14" x14ac:dyDescent="0.3">
      <c r="A12" s="2">
        <v>8.7680000000000007</v>
      </c>
      <c r="B12" s="2">
        <v>1E-3</v>
      </c>
      <c r="C12" s="2">
        <v>3.3E-3</v>
      </c>
      <c r="D12" s="2">
        <v>1E-3</v>
      </c>
      <c r="E12" s="2">
        <f t="shared" si="0"/>
        <v>-0.16212446432592209</v>
      </c>
      <c r="F12" s="2">
        <f t="shared" si="1"/>
        <v>0.16542446432592209</v>
      </c>
    </row>
    <row r="13" spans="1:14" x14ac:dyDescent="0.3">
      <c r="A13" s="2">
        <v>9.7270000000000003</v>
      </c>
      <c r="B13" s="2">
        <v>1E-3</v>
      </c>
      <c r="C13" s="2">
        <v>3.3999999999999998E-3</v>
      </c>
      <c r="D13" s="2">
        <v>1E-3</v>
      </c>
      <c r="E13" s="2">
        <f t="shared" si="0"/>
        <v>-0.12586045601887863</v>
      </c>
      <c r="F13" s="2">
        <f t="shared" si="1"/>
        <v>0.12926045601887862</v>
      </c>
    </row>
    <row r="14" spans="1:14" x14ac:dyDescent="0.3">
      <c r="A14" s="2">
        <v>10.792999999999999</v>
      </c>
      <c r="B14" s="2">
        <v>1E-3</v>
      </c>
      <c r="C14" s="2">
        <v>3.2000000000000002E-3</v>
      </c>
      <c r="D14" s="2">
        <v>1E-3</v>
      </c>
      <c r="E14" s="2">
        <f t="shared" si="0"/>
        <v>-8.5550307056096286E-2</v>
      </c>
      <c r="F14" s="2">
        <f t="shared" si="1"/>
        <v>8.8750307056096281E-2</v>
      </c>
    </row>
    <row r="15" spans="1:14" x14ac:dyDescent="0.3">
      <c r="A15" s="2">
        <v>11.784000000000001</v>
      </c>
      <c r="B15" s="2">
        <v>1E-3</v>
      </c>
      <c r="C15" s="2">
        <v>3.3E-3</v>
      </c>
      <c r="D15" s="2">
        <v>1E-3</v>
      </c>
      <c r="E15" s="2">
        <f t="shared" si="0"/>
        <v>-4.8076237992196291E-2</v>
      </c>
      <c r="F15" s="2">
        <f t="shared" si="1"/>
        <v>5.1376237992196289E-2</v>
      </c>
    </row>
    <row r="16" spans="1:14" x14ac:dyDescent="0.3">
      <c r="A16" s="2">
        <v>12.73</v>
      </c>
      <c r="B16" s="2">
        <v>1E-3</v>
      </c>
      <c r="C16" s="2">
        <v>4.4999999999999997E-3</v>
      </c>
      <c r="D16" s="2">
        <v>1E-3</v>
      </c>
      <c r="E16" s="2">
        <f t="shared" si="0"/>
        <v>-1.2303816867625827E-2</v>
      </c>
      <c r="F16" s="2">
        <f t="shared" si="1"/>
        <v>1.6803816867625828E-2</v>
      </c>
    </row>
    <row r="17" spans="1:6" x14ac:dyDescent="0.3">
      <c r="A17" s="2">
        <v>12.927</v>
      </c>
      <c r="B17" s="2">
        <v>1E-3</v>
      </c>
      <c r="C17" s="2">
        <v>5.1000000000000004E-3</v>
      </c>
      <c r="D17" s="2">
        <v>1E-3</v>
      </c>
      <c r="E17" s="2">
        <f t="shared" si="0"/>
        <v>-4.8543803332279922E-3</v>
      </c>
      <c r="F17" s="2">
        <f t="shared" si="1"/>
        <v>9.9543803332279926E-3</v>
      </c>
    </row>
    <row r="18" spans="1:6" x14ac:dyDescent="0.3">
      <c r="A18" s="2">
        <v>13.185</v>
      </c>
      <c r="B18" s="2">
        <v>1E-3</v>
      </c>
      <c r="C18" s="2">
        <v>6.4999999999999997E-3</v>
      </c>
      <c r="D18" s="2">
        <v>1E-3</v>
      </c>
      <c r="E18" s="2">
        <f t="shared" si="0"/>
        <v>4.9017345189276695E-3</v>
      </c>
      <c r="F18" s="2">
        <f t="shared" si="1"/>
        <v>1.5982654810723302E-3</v>
      </c>
    </row>
    <row r="19" spans="1:6" x14ac:dyDescent="0.3">
      <c r="A19" s="2">
        <v>13.377000000000001</v>
      </c>
      <c r="B19" s="2">
        <v>1E-3</v>
      </c>
      <c r="C19" s="2">
        <v>8.0999999999999996E-3</v>
      </c>
      <c r="D19" s="2">
        <v>1E-3</v>
      </c>
      <c r="E19" s="2">
        <f t="shared" si="0"/>
        <v>1.2162099060066656E-2</v>
      </c>
      <c r="F19" s="2">
        <f t="shared" si="1"/>
        <v>-4.0620990600666561E-3</v>
      </c>
    </row>
    <row r="20" spans="1:6" x14ac:dyDescent="0.3">
      <c r="A20" s="2">
        <v>13.628</v>
      </c>
      <c r="B20" s="2">
        <v>1E-3</v>
      </c>
      <c r="C20" s="2">
        <v>1.1299999999999999E-2</v>
      </c>
      <c r="D20" s="2">
        <v>1E-3</v>
      </c>
      <c r="E20" s="2">
        <f t="shared" si="0"/>
        <v>2.1653513121659917E-2</v>
      </c>
      <c r="F20" s="2">
        <f t="shared" si="1"/>
        <v>-1.0353513121659918E-2</v>
      </c>
    </row>
    <row r="21" spans="1:6" x14ac:dyDescent="0.3">
      <c r="A21" s="2">
        <v>13.874000000000001</v>
      </c>
      <c r="B21" s="2">
        <v>1E-3</v>
      </c>
      <c r="C21" s="2">
        <v>1.6E-2</v>
      </c>
      <c r="D21" s="2">
        <v>1E-3</v>
      </c>
      <c r="E21" s="2">
        <f t="shared" si="0"/>
        <v>3.0955855189994275E-2</v>
      </c>
      <c r="F21" s="2">
        <f t="shared" si="1"/>
        <v>-1.4955855189994274E-2</v>
      </c>
    </row>
    <row r="22" spans="1:6" x14ac:dyDescent="0.3">
      <c r="A22" s="2">
        <v>14.048</v>
      </c>
      <c r="B22" s="2">
        <v>1E-3</v>
      </c>
      <c r="C22" s="2">
        <v>2.1499999999999998E-2</v>
      </c>
      <c r="D22" s="2">
        <v>1E-3</v>
      </c>
      <c r="E22" s="2">
        <f t="shared" si="0"/>
        <v>3.7535560555401581E-2</v>
      </c>
      <c r="F22" s="2">
        <f t="shared" si="1"/>
        <v>-1.6035560555401583E-2</v>
      </c>
    </row>
    <row r="23" spans="1:6" x14ac:dyDescent="0.3">
      <c r="A23" s="2">
        <v>14.157</v>
      </c>
      <c r="B23" s="2">
        <v>1E-3</v>
      </c>
      <c r="C23" s="2">
        <v>2.7E-2</v>
      </c>
      <c r="D23" s="2">
        <v>1E-3</v>
      </c>
      <c r="E23" s="2">
        <f t="shared" si="0"/>
        <v>4.1657330008444016E-2</v>
      </c>
      <c r="F23" s="2">
        <f t="shared" si="1"/>
        <v>-1.4657330008444016E-2</v>
      </c>
    </row>
    <row r="24" spans="1:6" x14ac:dyDescent="0.3">
      <c r="A24" s="2">
        <v>14.266999999999999</v>
      </c>
      <c r="B24" s="2">
        <v>1E-3</v>
      </c>
      <c r="C24" s="2">
        <v>3.27E-2</v>
      </c>
      <c r="D24" s="2">
        <v>1E-3</v>
      </c>
      <c r="E24" s="2">
        <f t="shared" si="0"/>
        <v>4.5816913860138253E-2</v>
      </c>
      <c r="F24" s="2">
        <f t="shared" si="1"/>
        <v>-1.3116913860138253E-2</v>
      </c>
    </row>
    <row r="25" spans="1:6" x14ac:dyDescent="0.3">
      <c r="A25" s="2">
        <v>14.439</v>
      </c>
      <c r="B25" s="2">
        <v>1E-3</v>
      </c>
      <c r="C25" s="2">
        <v>4.07E-2</v>
      </c>
      <c r="D25" s="2">
        <v>1E-3</v>
      </c>
      <c r="E25" s="2">
        <f t="shared" si="0"/>
        <v>5.2320990428241954E-2</v>
      </c>
      <c r="F25" s="2">
        <f t="shared" si="1"/>
        <v>-1.1620990428241953E-2</v>
      </c>
    </row>
    <row r="26" spans="1:6" x14ac:dyDescent="0.3">
      <c r="A26" s="2">
        <v>14.537000000000001</v>
      </c>
      <c r="B26" s="2">
        <v>1E-3</v>
      </c>
      <c r="C26" s="2">
        <v>4.53E-2</v>
      </c>
      <c r="D26" s="2">
        <v>1E-3</v>
      </c>
      <c r="E26" s="2">
        <f t="shared" si="0"/>
        <v>5.6026801496115108E-2</v>
      </c>
      <c r="F26" s="2">
        <f t="shared" si="1"/>
        <v>-1.0726801496115108E-2</v>
      </c>
    </row>
    <row r="27" spans="1:6" x14ac:dyDescent="0.3">
      <c r="A27" s="2">
        <v>14.673</v>
      </c>
      <c r="B27" s="2">
        <v>1E-3</v>
      </c>
      <c r="C27" s="2">
        <v>5.1400000000000001E-2</v>
      </c>
      <c r="D27" s="2">
        <v>1E-3</v>
      </c>
      <c r="E27" s="2">
        <f t="shared" si="0"/>
        <v>6.1169559712755228E-2</v>
      </c>
      <c r="F27" s="2">
        <f t="shared" si="1"/>
        <v>-9.7695597127552269E-3</v>
      </c>
    </row>
    <row r="28" spans="1:6" x14ac:dyDescent="0.3">
      <c r="A28" s="2">
        <v>14.791</v>
      </c>
      <c r="B28" s="2">
        <v>1E-3</v>
      </c>
      <c r="C28" s="2">
        <v>5.6500000000000002E-2</v>
      </c>
      <c r="D28" s="2">
        <v>1E-3</v>
      </c>
      <c r="E28" s="2">
        <f t="shared" si="0"/>
        <v>6.5631658753663558E-2</v>
      </c>
      <c r="F28" s="2">
        <f t="shared" si="1"/>
        <v>-9.131658753663556E-3</v>
      </c>
    </row>
    <row r="29" spans="1:6" x14ac:dyDescent="0.3">
      <c r="A29" s="2">
        <v>14.907999999999999</v>
      </c>
      <c r="B29" s="2">
        <v>1E-3</v>
      </c>
      <c r="C29" s="2">
        <v>6.0999999999999999E-2</v>
      </c>
      <c r="D29" s="2">
        <v>1E-3</v>
      </c>
      <c r="E29" s="2">
        <f t="shared" si="0"/>
        <v>7.0055943395920195E-2</v>
      </c>
      <c r="F29" s="2">
        <f t="shared" si="1"/>
        <v>-9.0559433959201963E-3</v>
      </c>
    </row>
    <row r="30" spans="1:6" x14ac:dyDescent="0.3">
      <c r="A30" s="2">
        <v>15.026999999999999</v>
      </c>
      <c r="B30" s="2">
        <v>1E-3</v>
      </c>
      <c r="C30" s="2">
        <v>6.6199999999999995E-2</v>
      </c>
      <c r="D30" s="2">
        <v>1E-3</v>
      </c>
      <c r="E30" s="2">
        <f t="shared" si="0"/>
        <v>7.4555856835480327E-2</v>
      </c>
      <c r="F30" s="2">
        <f t="shared" si="1"/>
        <v>-8.3558568354803325E-3</v>
      </c>
    </row>
    <row r="31" spans="1:6" x14ac:dyDescent="0.3">
      <c r="A31" s="2">
        <v>15.206</v>
      </c>
      <c r="B31" s="2">
        <v>1E-3</v>
      </c>
      <c r="C31" s="2">
        <v>7.3899999999999993E-2</v>
      </c>
      <c r="D31" s="2">
        <v>1E-3</v>
      </c>
      <c r="E31" s="2">
        <f t="shared" si="0"/>
        <v>8.1324634194146428E-2</v>
      </c>
      <c r="F31" s="2">
        <f t="shared" si="1"/>
        <v>-7.4246341941464344E-3</v>
      </c>
    </row>
    <row r="32" spans="1:6" x14ac:dyDescent="0.3">
      <c r="A32" s="2">
        <v>15.266999999999999</v>
      </c>
      <c r="B32" s="2">
        <v>1E-3</v>
      </c>
      <c r="C32" s="2">
        <v>7.6399999999999996E-2</v>
      </c>
      <c r="D32" s="2">
        <v>1E-3</v>
      </c>
      <c r="E32" s="2">
        <f t="shared" si="0"/>
        <v>8.3631312511904088E-2</v>
      </c>
      <c r="F32" s="2">
        <f t="shared" si="1"/>
        <v>-7.2313125119040922E-3</v>
      </c>
    </row>
    <row r="33" spans="1:6" x14ac:dyDescent="0.3">
      <c r="A33" s="2">
        <v>15.387</v>
      </c>
      <c r="B33" s="2">
        <v>1E-3</v>
      </c>
      <c r="C33" s="2">
        <v>8.1600000000000006E-2</v>
      </c>
      <c r="D33" s="2">
        <v>1E-3</v>
      </c>
      <c r="E33" s="2">
        <f t="shared" si="0"/>
        <v>8.8169040350116024E-2</v>
      </c>
      <c r="F33" s="2">
        <f t="shared" si="1"/>
        <v>-6.5690403501160177E-3</v>
      </c>
    </row>
    <row r="34" spans="1:6" x14ac:dyDescent="0.3">
      <c r="A34" s="2">
        <v>15.507999999999999</v>
      </c>
      <c r="B34" s="2">
        <v>1E-3</v>
      </c>
      <c r="C34" s="2">
        <v>8.6800000000000002E-2</v>
      </c>
      <c r="D34" s="2">
        <v>1E-3</v>
      </c>
      <c r="E34" s="2">
        <f t="shared" si="0"/>
        <v>9.2744582586979651E-2</v>
      </c>
      <c r="F34" s="2">
        <f t="shared" si="1"/>
        <v>-5.9445825869796493E-3</v>
      </c>
    </row>
    <row r="35" spans="1:6" x14ac:dyDescent="0.3">
      <c r="A35" s="2">
        <v>15.69</v>
      </c>
      <c r="B35" s="2">
        <v>1E-3</v>
      </c>
      <c r="C35" s="2">
        <v>9.4500000000000001E-2</v>
      </c>
      <c r="D35" s="2">
        <v>1E-3</v>
      </c>
      <c r="E35" s="2">
        <f t="shared" si="0"/>
        <v>9.962680314160105E-2</v>
      </c>
      <c r="F35" s="2">
        <f t="shared" si="1"/>
        <v>-5.1268031416010496E-3</v>
      </c>
    </row>
    <row r="36" spans="1:6" x14ac:dyDescent="0.3">
      <c r="A36" s="2">
        <v>15.855</v>
      </c>
      <c r="B36" s="2">
        <v>1E-3</v>
      </c>
      <c r="C36" s="2">
        <v>0.1016</v>
      </c>
      <c r="D36" s="2">
        <v>1E-3</v>
      </c>
      <c r="E36" s="2">
        <f t="shared" si="0"/>
        <v>0.10586617891914246</v>
      </c>
      <c r="F36" s="2">
        <f t="shared" si="1"/>
        <v>-4.2661789191424659E-3</v>
      </c>
    </row>
    <row r="37" spans="1:6" x14ac:dyDescent="0.3">
      <c r="A37" s="2">
        <v>15.935</v>
      </c>
      <c r="B37" s="2">
        <v>1E-3</v>
      </c>
      <c r="C37" s="2">
        <v>0.10489999999999999</v>
      </c>
      <c r="D37" s="2">
        <v>1E-3</v>
      </c>
      <c r="E37" s="2">
        <f t="shared" si="0"/>
        <v>0.10889133081128372</v>
      </c>
      <c r="F37" s="2">
        <f t="shared" si="1"/>
        <v>-3.991330811283722E-3</v>
      </c>
    </row>
    <row r="38" spans="1:6" x14ac:dyDescent="0.3">
      <c r="A38" s="2">
        <v>15.996</v>
      </c>
      <c r="B38" s="2">
        <v>1E-3</v>
      </c>
      <c r="C38" s="2">
        <v>0.10730000000000001</v>
      </c>
      <c r="D38" s="2">
        <v>1E-3</v>
      </c>
      <c r="E38" s="2">
        <f t="shared" si="0"/>
        <v>0.11119800912904138</v>
      </c>
      <c r="F38" s="2">
        <f t="shared" si="1"/>
        <v>-3.8980091290413688E-3</v>
      </c>
    </row>
    <row r="39" spans="1:6" x14ac:dyDescent="0.3">
      <c r="A39" s="2">
        <v>16.113</v>
      </c>
      <c r="B39" s="2">
        <v>1E-3</v>
      </c>
      <c r="C39" s="2">
        <v>0.11219999999999999</v>
      </c>
      <c r="D39" s="2">
        <v>1E-3</v>
      </c>
      <c r="E39" s="2">
        <f t="shared" si="0"/>
        <v>0.11562229377129801</v>
      </c>
      <c r="F39" s="2">
        <f t="shared" si="1"/>
        <v>-3.4222937712980184E-3</v>
      </c>
    </row>
    <row r="40" spans="1:6" x14ac:dyDescent="0.3">
      <c r="A40" s="2">
        <v>16.187999999999999</v>
      </c>
      <c r="B40" s="2">
        <v>1E-3</v>
      </c>
      <c r="C40" s="2">
        <v>0.1149</v>
      </c>
      <c r="D40" s="2">
        <v>1E-3</v>
      </c>
      <c r="E40" s="2">
        <f t="shared" si="0"/>
        <v>0.11845837367018036</v>
      </c>
      <c r="F40" s="2">
        <f t="shared" si="1"/>
        <v>-3.5583736701803592E-3</v>
      </c>
    </row>
    <row r="41" spans="1:6" x14ac:dyDescent="0.3">
      <c r="A41" s="2">
        <v>16.305</v>
      </c>
      <c r="B41" s="2">
        <v>1E-3</v>
      </c>
      <c r="C41" s="2">
        <v>0.1202</v>
      </c>
      <c r="D41" s="2">
        <v>1E-3</v>
      </c>
      <c r="E41" s="2">
        <f t="shared" si="0"/>
        <v>0.122882658312437</v>
      </c>
      <c r="F41" s="2">
        <f t="shared" si="1"/>
        <v>-2.6826583124369974E-3</v>
      </c>
    </row>
    <row r="42" spans="1:6" x14ac:dyDescent="0.3">
      <c r="A42" s="2">
        <v>16.427</v>
      </c>
      <c r="B42" s="2">
        <v>1E-3</v>
      </c>
      <c r="C42" s="2">
        <v>0.12520000000000001</v>
      </c>
      <c r="D42" s="2">
        <v>1E-3</v>
      </c>
      <c r="E42" s="2">
        <f t="shared" si="0"/>
        <v>0.12749601494795243</v>
      </c>
      <c r="F42" s="2">
        <f t="shared" si="1"/>
        <v>-2.2960149479524239E-3</v>
      </c>
    </row>
    <row r="43" spans="1:6" x14ac:dyDescent="0.3">
      <c r="A43" s="2">
        <v>16.613</v>
      </c>
      <c r="B43" s="2">
        <v>1E-3</v>
      </c>
      <c r="C43" s="2">
        <v>0.1328</v>
      </c>
      <c r="D43" s="2">
        <v>1E-3</v>
      </c>
      <c r="E43" s="2">
        <f t="shared" si="0"/>
        <v>0.13452949309718093</v>
      </c>
      <c r="F43" s="2">
        <f t="shared" si="1"/>
        <v>-1.7294930971809286E-3</v>
      </c>
    </row>
    <row r="44" spans="1:6" x14ac:dyDescent="0.3">
      <c r="A44" s="2">
        <v>16.727</v>
      </c>
      <c r="B44" s="2">
        <v>1E-3</v>
      </c>
      <c r="C44" s="2">
        <v>0.13739999999999999</v>
      </c>
      <c r="D44" s="2">
        <v>1E-3</v>
      </c>
      <c r="E44" s="2">
        <f t="shared" si="0"/>
        <v>0.13884033454348227</v>
      </c>
      <c r="F44" s="2">
        <f t="shared" si="1"/>
        <v>-1.4403345434822745E-3</v>
      </c>
    </row>
    <row r="45" spans="1:6" x14ac:dyDescent="0.3">
      <c r="A45" s="2">
        <v>16.8</v>
      </c>
      <c r="B45" s="2">
        <v>1E-3</v>
      </c>
      <c r="C45" s="2">
        <v>0.1404</v>
      </c>
      <c r="D45" s="2">
        <v>1E-3</v>
      </c>
      <c r="E45" s="2">
        <f t="shared" si="0"/>
        <v>0.14160078564506112</v>
      </c>
      <c r="F45" s="2">
        <f t="shared" si="1"/>
        <v>-1.2007856450611254E-3</v>
      </c>
    </row>
    <row r="46" spans="1:6" x14ac:dyDescent="0.3">
      <c r="A46" s="7">
        <v>16.986999999999998</v>
      </c>
      <c r="B46" s="2">
        <v>1E-3</v>
      </c>
      <c r="C46" s="2">
        <v>0.14779999999999999</v>
      </c>
      <c r="D46" s="2">
        <v>1E-3</v>
      </c>
      <c r="E46" s="2">
        <f t="shared" si="0"/>
        <v>0.14867207819294131</v>
      </c>
      <c r="F46" s="2">
        <f t="shared" si="1"/>
        <v>-8.7207819294132793E-4</v>
      </c>
    </row>
    <row r="47" spans="1:6" x14ac:dyDescent="0.3">
      <c r="A47" s="2">
        <v>17.173999999999999</v>
      </c>
      <c r="B47" s="2">
        <v>1E-3</v>
      </c>
      <c r="C47" s="2">
        <v>0.15509999999999999</v>
      </c>
      <c r="D47" s="2">
        <v>1E-3</v>
      </c>
      <c r="E47" s="2">
        <f t="shared" si="0"/>
        <v>0.15574337074082151</v>
      </c>
      <c r="F47" s="2">
        <f t="shared" si="1"/>
        <v>-6.4337074082151946E-4</v>
      </c>
    </row>
    <row r="48" spans="1:6" x14ac:dyDescent="0.3">
      <c r="A48" s="2">
        <v>17.291</v>
      </c>
      <c r="B48" s="2">
        <v>1E-3</v>
      </c>
      <c r="C48" s="2">
        <v>0.15970000000000001</v>
      </c>
      <c r="D48" s="2">
        <v>1E-3</v>
      </c>
      <c r="E48" s="2">
        <f t="shared" si="0"/>
        <v>0.16016765538307814</v>
      </c>
      <c r="F48" s="2">
        <f t="shared" si="1"/>
        <v>-4.6765538307813603E-4</v>
      </c>
    </row>
    <row r="49" spans="1:6" x14ac:dyDescent="0.3">
      <c r="A49" s="2">
        <v>17.363</v>
      </c>
      <c r="B49" s="2">
        <v>1E-3</v>
      </c>
      <c r="C49" s="2">
        <v>0.16250000000000001</v>
      </c>
      <c r="D49" s="2">
        <v>1E-3</v>
      </c>
      <c r="E49" s="2">
        <f t="shared" si="0"/>
        <v>0.16289029208600531</v>
      </c>
      <c r="F49" s="2">
        <f t="shared" si="1"/>
        <v>-3.9029208600530052E-4</v>
      </c>
    </row>
    <row r="50" spans="1:6" x14ac:dyDescent="0.3">
      <c r="A50" s="2">
        <v>17.437000000000001</v>
      </c>
      <c r="B50" s="2">
        <v>1E-3</v>
      </c>
      <c r="C50" s="2">
        <v>0.16539999999999999</v>
      </c>
      <c r="D50" s="2">
        <v>1E-3</v>
      </c>
      <c r="E50" s="2">
        <f t="shared" si="0"/>
        <v>0.16568855758623607</v>
      </c>
      <c r="F50" s="2">
        <f t="shared" si="1"/>
        <v>-2.885575862360823E-4</v>
      </c>
    </row>
    <row r="51" spans="1:6" x14ac:dyDescent="0.3">
      <c r="A51" s="2">
        <v>17.552</v>
      </c>
      <c r="B51" s="2">
        <v>1E-3</v>
      </c>
      <c r="C51" s="2">
        <v>0.1699</v>
      </c>
      <c r="D51" s="2">
        <v>1E-3</v>
      </c>
      <c r="E51" s="2">
        <f t="shared" si="0"/>
        <v>0.17003721343118899</v>
      </c>
      <c r="F51" s="2">
        <f t="shared" si="1"/>
        <v>-1.3721343118899831E-4</v>
      </c>
    </row>
    <row r="52" spans="1:6" x14ac:dyDescent="0.3">
      <c r="A52" s="7">
        <v>17.678000000000001</v>
      </c>
      <c r="B52" s="2">
        <v>1E-3</v>
      </c>
      <c r="C52" s="2">
        <v>0.1749</v>
      </c>
      <c r="D52" s="2">
        <v>1E-3</v>
      </c>
      <c r="E52" s="2">
        <f t="shared" si="0"/>
        <v>0.17480182766131164</v>
      </c>
      <c r="F52" s="2">
        <f t="shared" si="1"/>
        <v>9.8172338688362615E-5</v>
      </c>
    </row>
    <row r="53" spans="1:6" x14ac:dyDescent="0.3">
      <c r="A53" s="2">
        <v>17.741</v>
      </c>
      <c r="B53" s="2">
        <v>1E-3</v>
      </c>
      <c r="C53" s="2">
        <v>0.17710000000000001</v>
      </c>
      <c r="D53" s="2">
        <v>1E-3</v>
      </c>
      <c r="E53" s="2">
        <f t="shared" si="0"/>
        <v>0.17718413477637279</v>
      </c>
      <c r="F53" s="2">
        <f t="shared" si="1"/>
        <v>-8.4134776372785103E-5</v>
      </c>
    </row>
    <row r="54" spans="1:6" x14ac:dyDescent="0.3">
      <c r="A54" s="2">
        <v>17.806000000000001</v>
      </c>
      <c r="B54" s="2">
        <v>1E-3</v>
      </c>
      <c r="C54" s="2">
        <v>0.17960000000000001</v>
      </c>
      <c r="D54" s="2">
        <v>1E-3</v>
      </c>
      <c r="E54" s="2">
        <f t="shared" si="0"/>
        <v>0.17964207068873767</v>
      </c>
      <c r="F54" s="2">
        <f t="shared" si="1"/>
        <v>-4.2070688737655404E-5</v>
      </c>
    </row>
    <row r="55" spans="1:6" x14ac:dyDescent="0.3">
      <c r="A55" s="2">
        <v>17.867999999999999</v>
      </c>
      <c r="B55" s="2">
        <v>1E-3</v>
      </c>
      <c r="C55" s="2">
        <v>0.18210000000000001</v>
      </c>
      <c r="D55" s="2">
        <v>1E-3</v>
      </c>
      <c r="E55" s="2">
        <f t="shared" si="0"/>
        <v>0.18198656340514702</v>
      </c>
      <c r="F55" s="2">
        <f t="shared" si="1"/>
        <v>1.1343659485299473E-4</v>
      </c>
    </row>
    <row r="56" spans="1:6" x14ac:dyDescent="0.3">
      <c r="A56" s="2">
        <v>17.997</v>
      </c>
      <c r="B56" s="2">
        <v>1E-3</v>
      </c>
      <c r="C56" s="2">
        <v>0.187</v>
      </c>
      <c r="D56" s="2">
        <v>1E-3</v>
      </c>
      <c r="E56" s="2">
        <f t="shared" si="0"/>
        <v>0.18686462083122485</v>
      </c>
      <c r="F56" s="2">
        <f t="shared" si="1"/>
        <v>1.3537916877515155E-4</v>
      </c>
    </row>
    <row r="57" spans="1:6" x14ac:dyDescent="0.3">
      <c r="A57" s="2">
        <v>18.059999999999999</v>
      </c>
      <c r="B57" s="2">
        <v>1E-3</v>
      </c>
      <c r="C57" s="2">
        <v>0.18940000000000001</v>
      </c>
      <c r="D57" s="2">
        <v>1E-3</v>
      </c>
      <c r="E57" s="2">
        <f t="shared" si="0"/>
        <v>0.18924692794628611</v>
      </c>
      <c r="F57" s="2">
        <f t="shared" si="1"/>
        <v>1.5307205371389854E-4</v>
      </c>
    </row>
    <row r="58" spans="1:6" x14ac:dyDescent="0.3">
      <c r="A58" s="2">
        <v>18.125</v>
      </c>
      <c r="B58" s="2">
        <v>1E-3</v>
      </c>
      <c r="C58" s="2">
        <v>0.19189999999999999</v>
      </c>
      <c r="D58" s="2">
        <v>1E-3</v>
      </c>
      <c r="E58" s="2">
        <f t="shared" si="0"/>
        <v>0.19170486385865088</v>
      </c>
      <c r="F58" s="2">
        <f t="shared" si="1"/>
        <v>1.951361413491115E-4</v>
      </c>
    </row>
    <row r="59" spans="1:6" x14ac:dyDescent="0.3">
      <c r="A59" s="2">
        <v>18.317</v>
      </c>
      <c r="B59" s="2">
        <v>1E-3</v>
      </c>
      <c r="C59" s="2">
        <v>0.19919999999999999</v>
      </c>
      <c r="D59" s="2">
        <v>1E-3</v>
      </c>
      <c r="E59" s="2">
        <f t="shared" si="0"/>
        <v>0.19896522839978997</v>
      </c>
      <c r="F59" s="2">
        <f t="shared" si="1"/>
        <v>2.3477160021001531E-4</v>
      </c>
    </row>
    <row r="60" spans="1:6" x14ac:dyDescent="0.3">
      <c r="A60" s="2">
        <v>18.437000000000001</v>
      </c>
      <c r="B60" s="2">
        <v>1E-3</v>
      </c>
      <c r="C60" s="2">
        <v>0.2039</v>
      </c>
      <c r="D60" s="2">
        <v>1E-3</v>
      </c>
      <c r="E60" s="2">
        <f t="shared" si="0"/>
        <v>0.20350295623800191</v>
      </c>
      <c r="F60" s="2">
        <f t="shared" si="1"/>
        <v>3.9704376199808933E-4</v>
      </c>
    </row>
    <row r="61" spans="1:6" x14ac:dyDescent="0.3">
      <c r="A61" s="2">
        <v>18.510999999999999</v>
      </c>
      <c r="B61" s="2">
        <v>1E-3</v>
      </c>
      <c r="C61" s="2">
        <v>0.20649999999999999</v>
      </c>
      <c r="D61" s="2">
        <v>1E-3</v>
      </c>
      <c r="E61" s="2">
        <f t="shared" si="0"/>
        <v>0.20630122173823245</v>
      </c>
      <c r="F61" s="2">
        <f t="shared" si="1"/>
        <v>1.9877826176753488E-4</v>
      </c>
    </row>
    <row r="62" spans="1:6" x14ac:dyDescent="0.3">
      <c r="A62" s="2">
        <v>18.64</v>
      </c>
      <c r="B62" s="2">
        <v>1E-3</v>
      </c>
      <c r="C62" s="2">
        <v>0.21129999999999999</v>
      </c>
      <c r="D62" s="2">
        <v>1E-3</v>
      </c>
      <c r="E62" s="2">
        <f t="shared" si="0"/>
        <v>0.21117927916431029</v>
      </c>
      <c r="F62" s="2">
        <f t="shared" si="1"/>
        <v>1.2072083568970271E-4</v>
      </c>
    </row>
    <row r="63" spans="1:6" x14ac:dyDescent="0.3">
      <c r="A63" s="2">
        <v>18.768999999999998</v>
      </c>
      <c r="B63" s="2">
        <v>1E-3</v>
      </c>
      <c r="C63" s="2">
        <v>0.2162</v>
      </c>
      <c r="D63" s="2">
        <v>1E-3</v>
      </c>
      <c r="E63" s="2">
        <f t="shared" si="0"/>
        <v>0.216057336590388</v>
      </c>
      <c r="F63" s="2">
        <f t="shared" si="1"/>
        <v>1.426634096119983E-4</v>
      </c>
    </row>
    <row r="64" spans="1:6" ht="15" thickBot="1" x14ac:dyDescent="0.35">
      <c r="A64" s="13">
        <v>18.899999999999999</v>
      </c>
      <c r="B64" s="13">
        <v>1E-3</v>
      </c>
      <c r="C64" s="13">
        <v>0.22109999999999999</v>
      </c>
      <c r="D64" s="13">
        <v>1E-3</v>
      </c>
      <c r="E64" s="13">
        <f t="shared" si="0"/>
        <v>0.22101102281376933</v>
      </c>
      <c r="F64" s="13">
        <f t="shared" si="1"/>
        <v>8.8977186230659866E-5</v>
      </c>
    </row>
    <row r="65" spans="1:6" x14ac:dyDescent="0.3">
      <c r="A65" s="14">
        <v>19.096</v>
      </c>
      <c r="B65" s="12">
        <v>1E-3</v>
      </c>
      <c r="C65" s="12">
        <v>0.2286</v>
      </c>
      <c r="D65" s="12">
        <v>1E-3</v>
      </c>
      <c r="E65" s="12">
        <f t="shared" si="0"/>
        <v>0.22842264494951553</v>
      </c>
      <c r="F65" s="12">
        <f t="shared" si="1"/>
        <v>1.7735505048446787E-4</v>
      </c>
    </row>
    <row r="66" spans="1:6" x14ac:dyDescent="0.3">
      <c r="A66" s="2">
        <v>19.225999999999999</v>
      </c>
      <c r="B66" s="2">
        <v>1E-3</v>
      </c>
      <c r="C66" s="2">
        <v>0.23350000000000001</v>
      </c>
      <c r="D66" s="2">
        <v>1E-3</v>
      </c>
      <c r="E66" s="2">
        <f t="shared" si="0"/>
        <v>0.23333851677424505</v>
      </c>
      <c r="F66" s="2">
        <f t="shared" si="1"/>
        <v>1.6148322575496032E-4</v>
      </c>
    </row>
    <row r="67" spans="1:6" x14ac:dyDescent="0.3">
      <c r="A67" s="2">
        <v>19.292000000000002</v>
      </c>
      <c r="B67" s="2">
        <v>1E-3</v>
      </c>
      <c r="C67" s="2">
        <v>0.2359</v>
      </c>
      <c r="D67" s="2">
        <v>1E-3</v>
      </c>
      <c r="E67" s="2">
        <f t="shared" ref="E67:E82" si="2">A67*$I$3+$J$3</f>
        <v>0.23583426708526173</v>
      </c>
      <c r="F67" s="2">
        <f t="shared" ref="F67:F82" si="3">C67-E67</f>
        <v>6.5732914738270143E-5</v>
      </c>
    </row>
    <row r="68" spans="1:6" x14ac:dyDescent="0.3">
      <c r="A68" s="2">
        <v>19.417999999999999</v>
      </c>
      <c r="B68" s="2">
        <v>1E-3</v>
      </c>
      <c r="C68" s="2">
        <v>0.2407</v>
      </c>
      <c r="D68" s="2">
        <v>1E-3</v>
      </c>
      <c r="E68" s="2">
        <f t="shared" si="2"/>
        <v>0.24059888131538415</v>
      </c>
      <c r="F68" s="2">
        <f t="shared" si="3"/>
        <v>1.0111868461584739E-4</v>
      </c>
    </row>
    <row r="69" spans="1:6" x14ac:dyDescent="0.3">
      <c r="A69" s="2">
        <v>19.555</v>
      </c>
      <c r="B69" s="2">
        <v>1E-3</v>
      </c>
      <c r="C69" s="2">
        <v>0.24560000000000001</v>
      </c>
      <c r="D69" s="2">
        <v>1E-3</v>
      </c>
      <c r="E69" s="2">
        <f t="shared" si="2"/>
        <v>0.24577945393067607</v>
      </c>
      <c r="F69" s="2">
        <f t="shared" si="3"/>
        <v>-1.7945393067606008E-4</v>
      </c>
    </row>
    <row r="70" spans="1:6" x14ac:dyDescent="0.3">
      <c r="A70" s="2">
        <v>19.687000000000001</v>
      </c>
      <c r="B70" s="2">
        <v>1E-3</v>
      </c>
      <c r="C70" s="2">
        <v>0.25059999999999999</v>
      </c>
      <c r="D70" s="2">
        <v>1E-3</v>
      </c>
      <c r="E70" s="2">
        <f t="shared" si="2"/>
        <v>0.2507709545527092</v>
      </c>
      <c r="F70" s="2">
        <f t="shared" si="3"/>
        <v>-1.7095455270921267E-4</v>
      </c>
    </row>
    <row r="71" spans="1:6" x14ac:dyDescent="0.3">
      <c r="A71" s="7">
        <v>19.756</v>
      </c>
      <c r="B71" s="2">
        <v>1E-3</v>
      </c>
      <c r="C71" s="2">
        <v>0.25319999999999998</v>
      </c>
      <c r="D71" s="2">
        <v>1E-3</v>
      </c>
      <c r="E71" s="2">
        <f t="shared" si="2"/>
        <v>0.25338014805968095</v>
      </c>
      <c r="F71" s="2">
        <f t="shared" si="3"/>
        <v>-1.8014805968097347E-4</v>
      </c>
    </row>
    <row r="72" spans="1:6" x14ac:dyDescent="0.3">
      <c r="A72" s="2">
        <v>19.824999999999999</v>
      </c>
      <c r="B72" s="2">
        <v>1E-3</v>
      </c>
      <c r="C72" s="2">
        <v>0.25569999999999998</v>
      </c>
      <c r="D72" s="2">
        <v>1E-3</v>
      </c>
      <c r="E72" s="2">
        <f t="shared" si="2"/>
        <v>0.25598934156665282</v>
      </c>
      <c r="F72" s="2">
        <f t="shared" si="3"/>
        <v>-2.8934156665283428E-4</v>
      </c>
    </row>
    <row r="73" spans="1:6" x14ac:dyDescent="0.3">
      <c r="A73" s="2">
        <v>19.95</v>
      </c>
      <c r="B73" s="2">
        <v>1E-3</v>
      </c>
      <c r="C73" s="2">
        <v>0.26050000000000001</v>
      </c>
      <c r="D73" s="2">
        <v>1E-3</v>
      </c>
      <c r="E73" s="2">
        <f t="shared" si="2"/>
        <v>0.26071614139812355</v>
      </c>
      <c r="F73" s="2">
        <f t="shared" si="3"/>
        <v>-2.1614139812353717E-4</v>
      </c>
    </row>
    <row r="74" spans="1:6" x14ac:dyDescent="0.3">
      <c r="A74" s="7">
        <v>20.02</v>
      </c>
      <c r="B74" s="7">
        <v>0.01</v>
      </c>
      <c r="C74" s="2">
        <v>0.26319999999999999</v>
      </c>
      <c r="D74" s="2">
        <v>1E-3</v>
      </c>
      <c r="E74" s="2">
        <f t="shared" si="2"/>
        <v>0.2633631493037471</v>
      </c>
      <c r="F74" s="2">
        <f t="shared" si="3"/>
        <v>-1.6314930374711212E-4</v>
      </c>
    </row>
    <row r="75" spans="1:6" x14ac:dyDescent="0.3">
      <c r="A75" s="2">
        <v>20.149999999999999</v>
      </c>
      <c r="B75" s="7">
        <v>0.01</v>
      </c>
      <c r="C75" s="2">
        <v>0.26850000000000002</v>
      </c>
      <c r="D75" s="2">
        <v>1E-3</v>
      </c>
      <c r="E75" s="2">
        <f t="shared" si="2"/>
        <v>0.26827902112847662</v>
      </c>
      <c r="F75" s="2">
        <f t="shared" si="3"/>
        <v>2.209788715233918E-4</v>
      </c>
    </row>
    <row r="76" spans="1:6" x14ac:dyDescent="0.3">
      <c r="A76" s="2">
        <v>20.29</v>
      </c>
      <c r="B76" s="7">
        <v>0.01</v>
      </c>
      <c r="C76" s="2">
        <v>0.2737</v>
      </c>
      <c r="D76" s="2">
        <v>1E-3</v>
      </c>
      <c r="E76" s="2">
        <f t="shared" si="2"/>
        <v>0.27357303693972396</v>
      </c>
      <c r="F76" s="2">
        <f t="shared" si="3"/>
        <v>1.2696306027604187E-4</v>
      </c>
    </row>
    <row r="77" spans="1:6" x14ac:dyDescent="0.3">
      <c r="A77" s="2">
        <v>20.36</v>
      </c>
      <c r="B77" s="7">
        <v>0.01</v>
      </c>
      <c r="C77" s="2">
        <v>0.2762</v>
      </c>
      <c r="D77" s="2">
        <v>1E-3</v>
      </c>
      <c r="E77" s="2">
        <f t="shared" si="2"/>
        <v>0.27622004484534751</v>
      </c>
      <c r="F77" s="2">
        <f t="shared" si="3"/>
        <v>-2.0044845347511053E-5</v>
      </c>
    </row>
    <row r="78" spans="1:6" x14ac:dyDescent="0.3">
      <c r="A78" s="2">
        <v>20.49</v>
      </c>
      <c r="B78" s="7">
        <v>0.01</v>
      </c>
      <c r="C78" s="2">
        <v>0.28149999999999997</v>
      </c>
      <c r="D78" s="2">
        <v>1E-3</v>
      </c>
      <c r="E78" s="2">
        <f t="shared" si="2"/>
        <v>0.28113591667007704</v>
      </c>
      <c r="F78" s="2">
        <f t="shared" si="3"/>
        <v>3.6408332992293735E-4</v>
      </c>
    </row>
    <row r="79" spans="1:6" x14ac:dyDescent="0.3">
      <c r="A79" s="2">
        <v>20.56</v>
      </c>
      <c r="B79" s="7">
        <v>0.01</v>
      </c>
      <c r="C79" s="2">
        <v>0.28399999999999997</v>
      </c>
      <c r="D79" s="2">
        <v>1E-3</v>
      </c>
      <c r="E79" s="2">
        <f t="shared" si="2"/>
        <v>0.2837829245757007</v>
      </c>
      <c r="F79" s="2">
        <f t="shared" si="3"/>
        <v>2.170754242992734E-4</v>
      </c>
    </row>
    <row r="80" spans="1:6" x14ac:dyDescent="0.3">
      <c r="A80" s="2">
        <v>20.63</v>
      </c>
      <c r="B80" s="7">
        <v>0.01</v>
      </c>
      <c r="C80" s="2">
        <v>0.28639999999999999</v>
      </c>
      <c r="D80" s="2">
        <v>1E-3</v>
      </c>
      <c r="E80" s="2">
        <f t="shared" si="2"/>
        <v>0.28642993248132426</v>
      </c>
      <c r="F80" s="2">
        <f t="shared" si="3"/>
        <v>-2.9932481324268512E-5</v>
      </c>
    </row>
    <row r="81" spans="1:6" x14ac:dyDescent="0.3">
      <c r="A81" s="2">
        <v>20.76</v>
      </c>
      <c r="B81" s="7">
        <v>0.01</v>
      </c>
      <c r="C81" s="2">
        <v>0.29149999999999998</v>
      </c>
      <c r="D81" s="2">
        <v>1E-3</v>
      </c>
      <c r="E81" s="2">
        <f t="shared" si="2"/>
        <v>0.29134580430605389</v>
      </c>
      <c r="F81" s="2">
        <f t="shared" si="3"/>
        <v>1.5419569394609089E-4</v>
      </c>
    </row>
    <row r="82" spans="1:6" x14ac:dyDescent="0.3">
      <c r="A82" s="2">
        <v>20.9</v>
      </c>
      <c r="B82" s="7">
        <v>0.01</v>
      </c>
      <c r="C82" s="2">
        <v>0.29630000000000001</v>
      </c>
      <c r="D82" s="2">
        <v>1E-3</v>
      </c>
      <c r="E82" s="2">
        <f t="shared" si="2"/>
        <v>0.296639820117301</v>
      </c>
      <c r="F82" s="2">
        <f t="shared" si="3"/>
        <v>-3.3982011730099293E-4</v>
      </c>
    </row>
  </sheetData>
  <mergeCells count="1">
    <mergeCell ref="H2:K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B64E-E440-49D1-98F4-8A1739F15DFD}">
  <dimension ref="B33:T37"/>
  <sheetViews>
    <sheetView tabSelected="1" topLeftCell="A27" zoomScaleNormal="100" workbookViewId="0">
      <selection activeCell="L14" sqref="L14"/>
    </sheetView>
  </sheetViews>
  <sheetFormatPr defaultRowHeight="14.4" x14ac:dyDescent="0.3"/>
  <cols>
    <col min="2" max="2" width="12" customWidth="1"/>
    <col min="3" max="3" width="9.44140625" bestFit="1" customWidth="1"/>
    <col min="4" max="5" width="9" bestFit="1" customWidth="1"/>
    <col min="6" max="6" width="7.21875" customWidth="1"/>
    <col min="8" max="8" width="8.88671875" customWidth="1"/>
    <col min="15" max="15" width="14.88671875" bestFit="1" customWidth="1"/>
    <col min="16" max="16" width="9" bestFit="1" customWidth="1"/>
    <col min="20" max="20" width="9" bestFit="1" customWidth="1"/>
  </cols>
  <sheetData>
    <row r="33" spans="2:20" x14ac:dyDescent="0.3">
      <c r="B33" s="15" t="s">
        <v>2</v>
      </c>
      <c r="C33" s="15"/>
      <c r="D33" s="15"/>
      <c r="E33" s="15"/>
      <c r="G33" s="11" t="s">
        <v>0</v>
      </c>
      <c r="H33" s="2">
        <v>7.8834080000000002</v>
      </c>
    </row>
    <row r="34" spans="2:20" x14ac:dyDescent="0.3">
      <c r="B34" s="11" t="s">
        <v>8</v>
      </c>
      <c r="C34" s="4">
        <f t="array" ref="C34:E36">LINEST('E excitação'!C40:C91,'E excitação'!A40:A91^{1,2},1,1)</f>
        <v>4.8041273057274373E-3</v>
      </c>
      <c r="D34" s="5">
        <v>-7.5745795787791878E-2</v>
      </c>
      <c r="E34" s="5">
        <v>0.52861628437967645</v>
      </c>
      <c r="G34" s="11" t="s">
        <v>1</v>
      </c>
      <c r="H34" s="2">
        <v>0.28505799999999998</v>
      </c>
      <c r="N34" s="15" t="s">
        <v>10</v>
      </c>
      <c r="O34" s="15"/>
      <c r="P34" s="15"/>
      <c r="Q34" s="15"/>
      <c r="S34" s="11" t="s">
        <v>19</v>
      </c>
      <c r="T34" s="2">
        <f>-P35/O35</f>
        <v>13.055373860389322</v>
      </c>
    </row>
    <row r="35" spans="2:20" x14ac:dyDescent="0.3">
      <c r="B35" s="11" t="s">
        <v>9</v>
      </c>
      <c r="C35" s="4">
        <v>1.1942973649027417E-4</v>
      </c>
      <c r="D35" s="5">
        <v>1.9889295374816178E-3</v>
      </c>
      <c r="E35" s="5">
        <v>8.067710187402535E-3</v>
      </c>
      <c r="G35" s="11" t="s">
        <v>17</v>
      </c>
      <c r="H35" s="2">
        <v>8.3000000000000007</v>
      </c>
      <c r="N35" s="11" t="s">
        <v>12</v>
      </c>
      <c r="O35" s="2">
        <f t="array" ref="O35:P37">LINEST('E ionização'!C65:C82,'E ionização'!A65:A82,1,1)</f>
        <v>3.7814398651765842E-2</v>
      </c>
      <c r="P35" s="2">
        <v>-0.49368111170460499</v>
      </c>
      <c r="Q35" s="11" t="s">
        <v>14</v>
      </c>
      <c r="S35" s="11" t="s">
        <v>20</v>
      </c>
      <c r="T35" s="2">
        <v>12.129899999999999</v>
      </c>
    </row>
    <row r="36" spans="2:20" x14ac:dyDescent="0.3">
      <c r="B36" s="11" t="s">
        <v>7</v>
      </c>
      <c r="C36" s="5">
        <v>0.97809664988513267</v>
      </c>
      <c r="D36" s="2">
        <v>1.8122801136947145E-3</v>
      </c>
      <c r="E36" s="2" t="e">
        <v>#N/A</v>
      </c>
      <c r="G36" s="11" t="s">
        <v>18</v>
      </c>
      <c r="H36" s="10">
        <f>ABS(H33-H35)/H35</f>
        <v>5.0191807228915718E-2</v>
      </c>
      <c r="N36" s="11" t="s">
        <v>13</v>
      </c>
      <c r="O36" s="2">
        <v>9.2086287522801573E-5</v>
      </c>
      <c r="P36" s="2">
        <v>1.8422142207004531E-3</v>
      </c>
      <c r="Q36" s="11" t="s">
        <v>15</v>
      </c>
      <c r="S36" s="11" t="s">
        <v>18</v>
      </c>
      <c r="T36" s="10">
        <f>ABS(T34-T35)/T35</f>
        <v>7.6296907673544107E-2</v>
      </c>
    </row>
    <row r="37" spans="2:20" x14ac:dyDescent="0.3">
      <c r="N37" s="11" t="s">
        <v>7</v>
      </c>
      <c r="O37" s="2">
        <v>0.99990512444938717</v>
      </c>
      <c r="P37" s="2">
        <v>2.1038576955917967E-4</v>
      </c>
      <c r="Q37" s="11" t="s">
        <v>16</v>
      </c>
    </row>
  </sheetData>
  <mergeCells count="2">
    <mergeCell ref="B33:E33"/>
    <mergeCell ref="N34:Q3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 excitação</vt:lpstr>
      <vt:lpstr>E ionização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2022-05-26T09:24:58Z</cp:lastPrinted>
  <dcterms:created xsi:type="dcterms:W3CDTF">2022-04-03T19:11:38Z</dcterms:created>
  <dcterms:modified xsi:type="dcterms:W3CDTF">2022-05-26T09:25:01Z</dcterms:modified>
</cp:coreProperties>
</file>