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OneDrive - Universidade do Porto\Ambiente de Trabalho\GIT\"/>
    </mc:Choice>
  </mc:AlternateContent>
  <xr:revisionPtr revIDLastSave="0" documentId="13_ncr:1_{962BC666-B471-4FCC-AB25-4E8195B4C25D}" xr6:coauthVersionLast="47" xr6:coauthVersionMax="47" xr10:uidLastSave="{00000000-0000-0000-0000-000000000000}"/>
  <bookViews>
    <workbookView xWindow="-108" yWindow="-108" windowWidth="23256" windowHeight="12456" xr2:uid="{FB603AAF-03AE-4A56-BE8E-5B256B97D4E4}"/>
  </bookViews>
  <sheets>
    <sheet name="Superfície Plana" sheetId="2" r:id="rId1"/>
    <sheet name="Superfície Curv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7" i="2" l="1" a="1"/>
  <c r="C18" i="2" s="1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E4" i="2"/>
  <c r="F3" i="2"/>
  <c r="E3" i="2"/>
  <c r="F11" i="1"/>
  <c r="F12" i="1"/>
  <c r="E11" i="1"/>
  <c r="E12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F3" i="1"/>
  <c r="E3" i="1"/>
  <c r="B17" i="2" l="1"/>
  <c r="B19" i="2"/>
  <c r="C19" i="2"/>
  <c r="C17" i="2"/>
  <c r="B18" i="2"/>
  <c r="B17" i="1" a="1"/>
  <c r="B17" i="1" s="1"/>
  <c r="P6" i="2" l="1"/>
  <c r="P11" i="2"/>
  <c r="P7" i="2"/>
  <c r="P3" i="2"/>
  <c r="P8" i="2"/>
  <c r="P4" i="2"/>
  <c r="B23" i="2"/>
  <c r="P9" i="2"/>
  <c r="P5" i="2"/>
  <c r="P10" i="2"/>
  <c r="P2" i="2"/>
  <c r="B23" i="1"/>
  <c r="C18" i="1"/>
  <c r="C19" i="1"/>
  <c r="C17" i="1"/>
  <c r="P7" i="1" s="1"/>
  <c r="B18" i="1"/>
  <c r="B19" i="1"/>
  <c r="S2" i="2" l="1"/>
  <c r="R2" i="2"/>
  <c r="Q2" i="2"/>
  <c r="Q11" i="2"/>
  <c r="R11" i="2"/>
  <c r="S11" i="2"/>
  <c r="R9" i="2"/>
  <c r="S9" i="2"/>
  <c r="Q9" i="2"/>
  <c r="Q7" i="2"/>
  <c r="S7" i="2"/>
  <c r="R7" i="2"/>
  <c r="S10" i="2"/>
  <c r="R10" i="2"/>
  <c r="Q10" i="2"/>
  <c r="R5" i="2"/>
  <c r="S5" i="2"/>
  <c r="Q5" i="2"/>
  <c r="S6" i="2"/>
  <c r="R6" i="2"/>
  <c r="Q6" i="2"/>
  <c r="S4" i="2"/>
  <c r="R4" i="2"/>
  <c r="Q4" i="2"/>
  <c r="S8" i="2"/>
  <c r="R8" i="2"/>
  <c r="Q8" i="2"/>
  <c r="Q3" i="2"/>
  <c r="S3" i="2"/>
  <c r="R3" i="2"/>
  <c r="P11" i="1"/>
  <c r="P3" i="1"/>
  <c r="S3" i="1" s="1"/>
  <c r="P10" i="1"/>
  <c r="R10" i="1" s="1"/>
  <c r="Q11" i="1"/>
  <c r="R11" i="1"/>
  <c r="S11" i="1"/>
  <c r="P2" i="1"/>
  <c r="R2" i="1" s="1"/>
  <c r="P6" i="1"/>
  <c r="Q6" i="1" s="1"/>
  <c r="S7" i="1"/>
  <c r="P4" i="1"/>
  <c r="S4" i="1" s="1"/>
  <c r="P5" i="1"/>
  <c r="S5" i="1" s="1"/>
  <c r="P9" i="1"/>
  <c r="Q9" i="1" s="1"/>
  <c r="Q7" i="1"/>
  <c r="P8" i="1"/>
  <c r="Q8" i="1" s="1"/>
  <c r="R7" i="1"/>
  <c r="R3" i="1" l="1"/>
  <c r="Q3" i="1"/>
  <c r="S10" i="1"/>
  <c r="Q10" i="1"/>
  <c r="S6" i="1"/>
  <c r="S2" i="1"/>
  <c r="R6" i="1"/>
  <c r="Q2" i="1"/>
  <c r="R4" i="1"/>
  <c r="R9" i="1"/>
  <c r="S8" i="1"/>
  <c r="Q4" i="1"/>
  <c r="R8" i="1"/>
  <c r="S9" i="1"/>
  <c r="Q5" i="1"/>
  <c r="R5" i="1"/>
</calcChain>
</file>

<file path=xl/sharedStrings.xml><?xml version="1.0" encoding="utf-8"?>
<sst xmlns="http://schemas.openxmlformats.org/spreadsheetml/2006/main" count="42" uniqueCount="22">
  <si>
    <t>u(θi)</t>
  </si>
  <si>
    <t>Parâmetros de ajuste:</t>
  </si>
  <si>
    <t>m</t>
  </si>
  <si>
    <t>b</t>
  </si>
  <si>
    <r>
      <t>s</t>
    </r>
    <r>
      <rPr>
        <vertAlign val="subscript"/>
        <sz val="12"/>
        <color theme="1"/>
        <rFont val="Calibri"/>
        <family val="2"/>
        <scheme val="minor"/>
      </rPr>
      <t>m</t>
    </r>
  </si>
  <si>
    <r>
      <t>s</t>
    </r>
    <r>
      <rPr>
        <vertAlign val="subscript"/>
        <sz val="12"/>
        <color theme="1"/>
        <rFont val="Calibri"/>
        <family val="2"/>
        <scheme val="minor"/>
      </rPr>
      <t>b</t>
    </r>
  </si>
  <si>
    <r>
      <t>r</t>
    </r>
    <r>
      <rPr>
        <vertAlign val="superscript"/>
        <sz val="12"/>
        <color theme="1"/>
        <rFont val="Calibri"/>
        <family val="2"/>
        <scheme val="minor"/>
      </rPr>
      <t>2</t>
    </r>
  </si>
  <si>
    <r>
      <t>s</t>
    </r>
    <r>
      <rPr>
        <vertAlign val="subscript"/>
        <sz val="12"/>
        <color theme="1"/>
        <rFont val="Calibri"/>
        <family val="2"/>
        <scheme val="minor"/>
      </rPr>
      <t>y</t>
    </r>
  </si>
  <si>
    <r>
      <t>θ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(°)</t>
    </r>
  </si>
  <si>
    <r>
      <t>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(°)</t>
    </r>
  </si>
  <si>
    <r>
      <t>u(θ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</si>
  <si>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r>
      <t>u(θ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</si>
  <si>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sen(θ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</t>
    </r>
  </si>
  <si>
    <r>
      <t>sen(θ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)</t>
    </r>
  </si>
  <si>
    <t>fit</t>
  </si>
  <si>
    <t>resíduos</t>
  </si>
  <si>
    <t>fit-sy</t>
  </si>
  <si>
    <t>fit+sy</t>
  </si>
  <si>
    <t>Superfície Plana</t>
  </si>
  <si>
    <r>
      <t>n</t>
    </r>
    <r>
      <rPr>
        <vertAlign val="subscript"/>
        <sz val="12"/>
        <rFont val="Calibri"/>
        <family val="2"/>
        <scheme val="minor"/>
      </rPr>
      <t>i</t>
    </r>
    <r>
      <rPr>
        <sz val="12"/>
        <rFont val="Calibri"/>
        <family val="2"/>
        <scheme val="minor"/>
      </rPr>
      <t xml:space="preserve"> = n</t>
    </r>
    <r>
      <rPr>
        <vertAlign val="subscript"/>
        <sz val="12"/>
        <rFont val="Calibri"/>
        <family val="2"/>
        <scheme val="minor"/>
      </rPr>
      <t>ar</t>
    </r>
  </si>
  <si>
    <r>
      <t>n</t>
    </r>
    <r>
      <rPr>
        <vertAlign val="subscript"/>
        <sz val="12"/>
        <rFont val="Calibri"/>
        <family val="2"/>
        <scheme val="minor"/>
      </rPr>
      <t>t</t>
    </r>
    <r>
      <rPr>
        <sz val="12"/>
        <rFont val="Calibri"/>
        <family val="2"/>
        <scheme val="minor"/>
      </rPr>
      <t xml:space="preserve">  = n</t>
    </r>
    <r>
      <rPr>
        <vertAlign val="subscript"/>
        <sz val="12"/>
        <rFont val="Calibri"/>
        <family val="2"/>
        <scheme val="minor"/>
      </rPr>
      <t>acrílico</t>
    </r>
  </si>
  <si>
    <t>Superfície Curva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</si>
</sst>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vertAlign val="subscript"/>
      <sz val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0" fontId="0" fillId="0" borderId="1" xfId="0" applyBorder="1"/>
    <xf numFmtId="165" fontId="1" fillId="0" borderId="5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2" fontId="1" fillId="0" borderId="1" xfId="0" applyNumberFormat="1" applyFont="1" applyBorder="1"/>
    <xf numFmtId="0" fontId="0" fillId="2" borderId="1" xfId="0" applyFill="1" applyBorder="1"/>
    <xf numFmtId="165" fontId="0" fillId="0" borderId="0" xfId="0" applyNumberFormat="1"/>
    <xf numFmtId="0" fontId="0" fillId="2" borderId="0" xfId="0" applyFill="1"/>
    <xf numFmtId="0" fontId="1" fillId="2" borderId="5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0" fillId="0" borderId="0" xfId="0" applyFont="1"/>
    <xf numFmtId="0" fontId="8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983144155506175"/>
                  <c:y val="-0.6206185185185185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0,6556x + 0,338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'Superfície Plana'!$E$3:$E$10</c:f>
              <c:numCache>
                <c:formatCode>0.00</c:formatCode>
                <c:ptCount val="8"/>
                <c:pt idx="0">
                  <c:v>0</c:v>
                </c:pt>
                <c:pt idx="1">
                  <c:v>0.65028784015711683</c:v>
                </c:pt>
                <c:pt idx="2">
                  <c:v>-0.13235175009777303</c:v>
                </c:pt>
                <c:pt idx="3">
                  <c:v>-0.42818266949615102</c:v>
                </c:pt>
                <c:pt idx="4">
                  <c:v>0.85090352453411844</c:v>
                </c:pt>
                <c:pt idx="5">
                  <c:v>-0.99975517335861985</c:v>
                </c:pt>
                <c:pt idx="6">
                  <c:v>0.82682867949010341</c:v>
                </c:pt>
                <c:pt idx="7">
                  <c:v>-0.38778163540943045</c:v>
                </c:pt>
              </c:numCache>
            </c:numRef>
          </c:xVal>
          <c:yVal>
            <c:numRef>
              <c:f>'Superfície Plana'!$F$3:$F$10</c:f>
              <c:numCache>
                <c:formatCode>0.00</c:formatCode>
                <c:ptCount val="8"/>
                <c:pt idx="0">
                  <c:v>-0.53657291800043494</c:v>
                </c:pt>
                <c:pt idx="1">
                  <c:v>-0.96139749187955681</c:v>
                </c:pt>
                <c:pt idx="2">
                  <c:v>0.14987720966295234</c:v>
                </c:pt>
                <c:pt idx="3">
                  <c:v>-0.90557836200662389</c:v>
                </c:pt>
                <c:pt idx="4">
                  <c:v>0.76255845047960269</c:v>
                </c:pt>
                <c:pt idx="5">
                  <c:v>0.55142668124169059</c:v>
                </c:pt>
                <c:pt idx="6">
                  <c:v>0.99991186010726718</c:v>
                </c:pt>
                <c:pt idx="7">
                  <c:v>-0.42818266949615102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B4-42DA-BBB6-E485A3ECF9E0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'Superfície Plana'!$E$3:$E$10</c:f>
              <c:numCache>
                <c:formatCode>0.00</c:formatCode>
                <c:ptCount val="8"/>
                <c:pt idx="0">
                  <c:v>0</c:v>
                </c:pt>
                <c:pt idx="1">
                  <c:v>0.65028784015711683</c:v>
                </c:pt>
                <c:pt idx="2">
                  <c:v>-0.13235175009777303</c:v>
                </c:pt>
                <c:pt idx="3">
                  <c:v>-0.42818266949615102</c:v>
                </c:pt>
                <c:pt idx="4">
                  <c:v>0.85090352453411844</c:v>
                </c:pt>
                <c:pt idx="5">
                  <c:v>-0.99975517335861985</c:v>
                </c:pt>
                <c:pt idx="6">
                  <c:v>0.82682867949010341</c:v>
                </c:pt>
                <c:pt idx="7">
                  <c:v>-0.38778163540943045</c:v>
                </c:pt>
              </c:numCache>
            </c:numRef>
          </c:xVal>
          <c:yVal>
            <c:numRef>
              <c:f>'Superfície Plana'!$R$2:$R$9</c:f>
              <c:numCache>
                <c:formatCode>0.000</c:formatCode>
                <c:ptCount val="8"/>
                <c:pt idx="0">
                  <c:v>0.74516500799802321</c:v>
                </c:pt>
                <c:pt idx="1">
                  <c:v>0.92002270879054537</c:v>
                </c:pt>
                <c:pt idx="2">
                  <c:v>0.70957657886120962</c:v>
                </c:pt>
                <c:pt idx="3">
                  <c:v>0.63002978251201114</c:v>
                </c:pt>
                <c:pt idx="4">
                  <c:v>0.97396681653305717</c:v>
                </c:pt>
                <c:pt idx="5">
                  <c:v>0.47633806679813784</c:v>
                </c:pt>
                <c:pt idx="6">
                  <c:v>0.96749326468205588</c:v>
                </c:pt>
                <c:pt idx="7">
                  <c:v>0.64089332861236181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B4-42DA-BBB6-E485A3ECF9E0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'Superfície Plana'!$E$3:$E$10</c:f>
              <c:numCache>
                <c:formatCode>0.00</c:formatCode>
                <c:ptCount val="8"/>
                <c:pt idx="0">
                  <c:v>0</c:v>
                </c:pt>
                <c:pt idx="1">
                  <c:v>0.65028784015711683</c:v>
                </c:pt>
                <c:pt idx="2">
                  <c:v>-0.13235175009777303</c:v>
                </c:pt>
                <c:pt idx="3">
                  <c:v>-0.42818266949615102</c:v>
                </c:pt>
                <c:pt idx="4">
                  <c:v>0.85090352453411844</c:v>
                </c:pt>
                <c:pt idx="5">
                  <c:v>-0.99975517335861985</c:v>
                </c:pt>
                <c:pt idx="6">
                  <c:v>0.82682867949010341</c:v>
                </c:pt>
                <c:pt idx="7">
                  <c:v>-0.38778163540943045</c:v>
                </c:pt>
              </c:numCache>
            </c:numRef>
          </c:xVal>
          <c:yVal>
            <c:numRef>
              <c:f>'Superfície Plana'!$S$2:$S$9</c:f>
              <c:numCache>
                <c:formatCode>0.000</c:formatCode>
                <c:ptCount val="8"/>
                <c:pt idx="0">
                  <c:v>-0.86269569067164076</c:v>
                </c:pt>
                <c:pt idx="1">
                  <c:v>-0.68783798987911859</c:v>
                </c:pt>
                <c:pt idx="2">
                  <c:v>-0.89828411980845435</c:v>
                </c:pt>
                <c:pt idx="3">
                  <c:v>-0.97783091615765283</c:v>
                </c:pt>
                <c:pt idx="4">
                  <c:v>-0.6338938821366068</c:v>
                </c:pt>
                <c:pt idx="5">
                  <c:v>-1.1315226318715261</c:v>
                </c:pt>
                <c:pt idx="6">
                  <c:v>-0.64036743398760809</c:v>
                </c:pt>
                <c:pt idx="7">
                  <c:v>-0.96696737005730216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CB4-42DA-BBB6-E485A3ECF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1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0997637779512734"/>
          <c:y val="0.51343941048440411"/>
          <c:w val="0.24298941004544272"/>
          <c:h val="0.318400820092260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58918170825867167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'Superfície Plana'!$E$3:$E$10</c:f>
              <c:numCache>
                <c:formatCode>0.00</c:formatCode>
                <c:ptCount val="8"/>
                <c:pt idx="0">
                  <c:v>0</c:v>
                </c:pt>
                <c:pt idx="1">
                  <c:v>0.65028784015711683</c:v>
                </c:pt>
                <c:pt idx="2">
                  <c:v>-0.13235175009777303</c:v>
                </c:pt>
                <c:pt idx="3">
                  <c:v>-0.42818266949615102</c:v>
                </c:pt>
                <c:pt idx="4">
                  <c:v>0.85090352453411844</c:v>
                </c:pt>
                <c:pt idx="5">
                  <c:v>-0.99975517335861985</c:v>
                </c:pt>
                <c:pt idx="6">
                  <c:v>0.82682867949010341</c:v>
                </c:pt>
                <c:pt idx="7">
                  <c:v>-0.38778163540943045</c:v>
                </c:pt>
              </c:numCache>
            </c:numRef>
          </c:xVal>
          <c:yVal>
            <c:numRef>
              <c:f>'Superfície Plana'!$Q$2:$Q$9</c:f>
              <c:numCache>
                <c:formatCode>General</c:formatCode>
                <c:ptCount val="8"/>
                <c:pt idx="0">
                  <c:v>-0.47780757666362611</c:v>
                </c:pt>
                <c:pt idx="1">
                  <c:v>-1.0774898513352702</c:v>
                </c:pt>
                <c:pt idx="2">
                  <c:v>0.24423098013657465</c:v>
                </c:pt>
                <c:pt idx="3">
                  <c:v>-0.73167779518380305</c:v>
                </c:pt>
                <c:pt idx="4">
                  <c:v>0.59252198328137751</c:v>
                </c:pt>
                <c:pt idx="5">
                  <c:v>0.87901896377838473</c:v>
                </c:pt>
                <c:pt idx="6">
                  <c:v>0.83634894476004329</c:v>
                </c:pt>
                <c:pt idx="7">
                  <c:v>-0.26514564877368085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9-4850-8AD3-CC5039351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197636992623623"/>
          <c:y val="0.69706669284068001"/>
          <c:w val="0.14004591169223113"/>
          <c:h val="5.9560785511229376E-2"/>
        </c:manualLayout>
      </c:layout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Sen(</a:t>
            </a:r>
            <a:r>
              <a:rPr lang="el-GR"/>
              <a:t>θ</a:t>
            </a:r>
            <a:r>
              <a:rPr lang="pt-PT"/>
              <a:t>t)[Sen(</a:t>
            </a:r>
            <a:r>
              <a:rPr lang="el-GR"/>
              <a:t>θ</a:t>
            </a:r>
            <a:r>
              <a:rPr lang="pt-PT"/>
              <a:t>i)]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3835565431505614"/>
          <c:y val="0.13699814814814815"/>
          <c:w val="0.81456248873941517"/>
          <c:h val="0.69051296296296305"/>
        </c:manualLayout>
      </c:layout>
      <c:scatterChart>
        <c:scatterStyle val="lineMarker"/>
        <c:varyColors val="0"/>
        <c:ser>
          <c:idx val="0"/>
          <c:order val="0"/>
          <c:tx>
            <c:v>regressao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983144155506175"/>
                  <c:y val="-0.6206185185185185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>
                        <a:solidFill>
                          <a:schemeClr val="accent1"/>
                        </a:solidFill>
                      </a:rPr>
                      <a:t>y = 0,6556x + 0,338</a:t>
                    </a:r>
                    <a:endParaRPr lang="en-US">
                      <a:solidFill>
                        <a:schemeClr val="accent1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'Superfície Curva'!$E$3:$E$10</c:f>
              <c:numCache>
                <c:formatCode>0.00</c:formatCode>
                <c:ptCount val="8"/>
                <c:pt idx="0">
                  <c:v>0</c:v>
                </c:pt>
                <c:pt idx="1">
                  <c:v>0.65028784015711683</c:v>
                </c:pt>
                <c:pt idx="2">
                  <c:v>-0.13235175009777303</c:v>
                </c:pt>
                <c:pt idx="3">
                  <c:v>-0.42818266949615102</c:v>
                </c:pt>
                <c:pt idx="4">
                  <c:v>0.85090352453411844</c:v>
                </c:pt>
                <c:pt idx="5">
                  <c:v>-0.99975517335861985</c:v>
                </c:pt>
                <c:pt idx="6">
                  <c:v>0.82682867949010341</c:v>
                </c:pt>
                <c:pt idx="7">
                  <c:v>-0.38778163540943045</c:v>
                </c:pt>
              </c:numCache>
            </c:numRef>
          </c:xVal>
          <c:yVal>
            <c:numRef>
              <c:f>'Superfície Curva'!$F$3:$F$10</c:f>
              <c:numCache>
                <c:formatCode>0.00</c:formatCode>
                <c:ptCount val="8"/>
                <c:pt idx="0">
                  <c:v>-0.53657291800043494</c:v>
                </c:pt>
                <c:pt idx="1">
                  <c:v>-0.96139749187955681</c:v>
                </c:pt>
                <c:pt idx="2">
                  <c:v>0.14987720966295234</c:v>
                </c:pt>
                <c:pt idx="3">
                  <c:v>-0.90557836200662389</c:v>
                </c:pt>
                <c:pt idx="4">
                  <c:v>0.76255845047960269</c:v>
                </c:pt>
                <c:pt idx="5">
                  <c:v>0.55142668124169059</c:v>
                </c:pt>
                <c:pt idx="6">
                  <c:v>0.99991186010726718</c:v>
                </c:pt>
                <c:pt idx="7">
                  <c:v>-0.42818266949615102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40A-4427-81E6-215BD5C868A0}"/>
            </c:ext>
          </c:extLst>
        </c:ser>
        <c:ser>
          <c:idx val="1"/>
          <c:order val="1"/>
          <c:tx>
            <c:v>+sy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'Superfície Curva'!$E$3:$E$10</c:f>
              <c:numCache>
                <c:formatCode>0.00</c:formatCode>
                <c:ptCount val="8"/>
                <c:pt idx="0">
                  <c:v>0</c:v>
                </c:pt>
                <c:pt idx="1">
                  <c:v>0.65028784015711683</c:v>
                </c:pt>
                <c:pt idx="2">
                  <c:v>-0.13235175009777303</c:v>
                </c:pt>
                <c:pt idx="3">
                  <c:v>-0.42818266949615102</c:v>
                </c:pt>
                <c:pt idx="4">
                  <c:v>0.85090352453411844</c:v>
                </c:pt>
                <c:pt idx="5">
                  <c:v>-0.99975517335861985</c:v>
                </c:pt>
                <c:pt idx="6">
                  <c:v>0.82682867949010341</c:v>
                </c:pt>
                <c:pt idx="7">
                  <c:v>-0.38778163540943045</c:v>
                </c:pt>
              </c:numCache>
            </c:numRef>
          </c:xVal>
          <c:yVal>
            <c:numRef>
              <c:f>'Superfície Curva'!$R$2:$R$9</c:f>
              <c:numCache>
                <c:formatCode>0.000</c:formatCode>
                <c:ptCount val="8"/>
                <c:pt idx="0">
                  <c:v>0.74516500799802321</c:v>
                </c:pt>
                <c:pt idx="1">
                  <c:v>0.92002270879054537</c:v>
                </c:pt>
                <c:pt idx="2">
                  <c:v>0.70957657886120962</c:v>
                </c:pt>
                <c:pt idx="3">
                  <c:v>0.63002978251201114</c:v>
                </c:pt>
                <c:pt idx="4">
                  <c:v>0.97396681653305717</c:v>
                </c:pt>
                <c:pt idx="5">
                  <c:v>0.47633806679813784</c:v>
                </c:pt>
                <c:pt idx="6">
                  <c:v>0.96749326468205588</c:v>
                </c:pt>
                <c:pt idx="7">
                  <c:v>0.64089332861236181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40A-4427-81E6-215BD5C868A0}"/>
            </c:ext>
          </c:extLst>
        </c:ser>
        <c:ser>
          <c:idx val="2"/>
          <c:order val="2"/>
          <c:tx>
            <c:v>-sy</c:v>
          </c:tx>
          <c:spPr>
            <a:ln w="63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'Superfície Curva'!$E$3:$E$10</c:f>
              <c:numCache>
                <c:formatCode>0.00</c:formatCode>
                <c:ptCount val="8"/>
                <c:pt idx="0">
                  <c:v>0</c:v>
                </c:pt>
                <c:pt idx="1">
                  <c:v>0.65028784015711683</c:v>
                </c:pt>
                <c:pt idx="2">
                  <c:v>-0.13235175009777303</c:v>
                </c:pt>
                <c:pt idx="3">
                  <c:v>-0.42818266949615102</c:v>
                </c:pt>
                <c:pt idx="4">
                  <c:v>0.85090352453411844</c:v>
                </c:pt>
                <c:pt idx="5">
                  <c:v>-0.99975517335861985</c:v>
                </c:pt>
                <c:pt idx="6">
                  <c:v>0.82682867949010341</c:v>
                </c:pt>
                <c:pt idx="7">
                  <c:v>-0.38778163540943045</c:v>
                </c:pt>
              </c:numCache>
            </c:numRef>
          </c:xVal>
          <c:yVal>
            <c:numRef>
              <c:f>'Superfície Curva'!$S$2:$S$9</c:f>
              <c:numCache>
                <c:formatCode>0.000</c:formatCode>
                <c:ptCount val="8"/>
                <c:pt idx="0">
                  <c:v>-0.86269569067164076</c:v>
                </c:pt>
                <c:pt idx="1">
                  <c:v>-0.68783798987911859</c:v>
                </c:pt>
                <c:pt idx="2">
                  <c:v>-0.89828411980845435</c:v>
                </c:pt>
                <c:pt idx="3">
                  <c:v>-0.97783091615765283</c:v>
                </c:pt>
                <c:pt idx="4">
                  <c:v>-0.6338938821366068</c:v>
                </c:pt>
                <c:pt idx="5">
                  <c:v>-1.1315226318715261</c:v>
                </c:pt>
                <c:pt idx="6">
                  <c:v>-0.64036743398760809</c:v>
                </c:pt>
                <c:pt idx="7">
                  <c:v>-0.96696737005730216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40A-4427-81E6-215BD5C8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94816"/>
        <c:axId val="1139095232"/>
      </c:scatterChart>
      <c:valAx>
        <c:axId val="1139094816"/>
        <c:scaling>
          <c:orientation val="minMax"/>
          <c:max val="1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</a:t>
                </a:r>
              </a:p>
            </c:rich>
          </c:tx>
          <c:layout>
            <c:manualLayout>
              <c:xMode val="edge"/>
              <c:yMode val="edge"/>
              <c:x val="0.46572755555555556"/>
              <c:y val="0.880089304444244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5232"/>
        <c:crossesAt val="-1"/>
        <c:crossBetween val="midCat"/>
      </c:valAx>
      <c:valAx>
        <c:axId val="1139095232"/>
        <c:scaling>
          <c:orientation val="minMax"/>
          <c:max val="1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t)</a:t>
                </a:r>
              </a:p>
            </c:rich>
          </c:tx>
          <c:layout>
            <c:manualLayout>
              <c:xMode val="edge"/>
              <c:yMode val="edge"/>
              <c:x val="2.2577777777777776E-2"/>
              <c:y val="0.371383244927927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139094816"/>
        <c:crossesAt val="-1.1000000000000001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0997637779512734"/>
          <c:y val="0.51343941048440411"/>
          <c:w val="0.24298941004544272"/>
          <c:h val="0.318400820092260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6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Resíduos </a:t>
            </a:r>
            <a:r>
              <a:rPr lang="pt-PT" sz="1600" b="0" i="0" baseline="0">
                <a:effectLst/>
              </a:rPr>
              <a:t>Sen(</a:t>
            </a:r>
            <a:r>
              <a:rPr lang="el-GR" sz="1600" b="0" i="0" baseline="0">
                <a:effectLst/>
              </a:rPr>
              <a:t>θ</a:t>
            </a:r>
            <a:r>
              <a:rPr lang="pt-PT" sz="1600" b="0" i="0" baseline="0">
                <a:effectLst/>
              </a:rPr>
              <a:t>t)</a:t>
            </a:r>
            <a:r>
              <a:rPr lang="en-US" sz="1600" b="0" i="0" baseline="0">
                <a:effectLst/>
              </a:rPr>
              <a:t>[Sen(</a:t>
            </a:r>
            <a:r>
              <a:rPr lang="el-GR" sz="1600" b="0" i="0" u="none" strike="noStrike" baseline="0">
                <a:effectLst/>
              </a:rPr>
              <a:t>θ</a:t>
            </a:r>
            <a:r>
              <a:rPr lang="pt-PT" sz="1600" b="0" i="0" u="none" strike="noStrike" baseline="0">
                <a:effectLst/>
              </a:rPr>
              <a:t>i</a:t>
            </a:r>
            <a:r>
              <a:rPr lang="en-US" sz="1600" b="0" i="0" baseline="0">
                <a:effectLst/>
              </a:rPr>
              <a:t>)]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6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5450022222222223"/>
          <c:y val="0.1715553661698935"/>
          <c:w val="0.80175777777777779"/>
          <c:h val="0.58918170825867167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'Superfície Curva'!$E$3:$E$10</c:f>
              <c:numCache>
                <c:formatCode>0.00</c:formatCode>
                <c:ptCount val="8"/>
                <c:pt idx="0">
                  <c:v>0</c:v>
                </c:pt>
                <c:pt idx="1">
                  <c:v>0.65028784015711683</c:v>
                </c:pt>
                <c:pt idx="2">
                  <c:v>-0.13235175009777303</c:v>
                </c:pt>
                <c:pt idx="3">
                  <c:v>-0.42818266949615102</c:v>
                </c:pt>
                <c:pt idx="4">
                  <c:v>0.85090352453411844</c:v>
                </c:pt>
                <c:pt idx="5">
                  <c:v>-0.99975517335861985</c:v>
                </c:pt>
                <c:pt idx="6">
                  <c:v>0.82682867949010341</c:v>
                </c:pt>
                <c:pt idx="7">
                  <c:v>-0.38778163540943045</c:v>
                </c:pt>
              </c:numCache>
            </c:numRef>
          </c:xVal>
          <c:yVal>
            <c:numRef>
              <c:f>'Superfície Curva'!$Q$2:$Q$9</c:f>
              <c:numCache>
                <c:formatCode>General</c:formatCode>
                <c:ptCount val="8"/>
                <c:pt idx="0">
                  <c:v>-0.47780757666362611</c:v>
                </c:pt>
                <c:pt idx="1">
                  <c:v>-1.0774898513352702</c:v>
                </c:pt>
                <c:pt idx="2">
                  <c:v>0.24423098013657465</c:v>
                </c:pt>
                <c:pt idx="3">
                  <c:v>-0.73167779518380305</c:v>
                </c:pt>
                <c:pt idx="4">
                  <c:v>0.59252198328137751</c:v>
                </c:pt>
                <c:pt idx="5">
                  <c:v>0.87901896377838473</c:v>
                </c:pt>
                <c:pt idx="6">
                  <c:v>0.83634894476004329</c:v>
                </c:pt>
                <c:pt idx="7">
                  <c:v>-0.26514564877368085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15-4009-91CB-124542BA7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7293743"/>
        <c:axId val="937298319"/>
      </c:scatterChart>
      <c:valAx>
        <c:axId val="937293743"/>
        <c:scaling>
          <c:orientation val="minMax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sen(</a:t>
                </a:r>
                <a:r>
                  <a:rPr lang="el-GR" sz="1600"/>
                  <a:t>θ</a:t>
                </a:r>
                <a:r>
                  <a:rPr lang="pt-PT" sz="1600"/>
                  <a:t>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7298319"/>
        <c:crossesAt val="-1"/>
        <c:crossBetween val="midCat"/>
      </c:valAx>
      <c:valAx>
        <c:axId val="937298319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600"/>
                  <a:t>Resíduos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37293743"/>
        <c:crossesAt val="-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197636992623623"/>
          <c:y val="0.69706669284068001"/>
          <c:w val="0.14004591169223113"/>
          <c:h val="5.9560785511229376E-2"/>
        </c:manualLayout>
      </c:layout>
      <c:overlay val="0"/>
      <c:spPr>
        <a:noFill/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309611</xdr:colOff>
      <xdr:row>0</xdr:row>
      <xdr:rowOff>0</xdr:rowOff>
    </xdr:from>
    <xdr:to>
      <xdr:col>14</xdr:col>
      <xdr:colOff>245231</xdr:colOff>
      <xdr:row>13</xdr:row>
      <xdr:rowOff>162540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F3ECDD4-D80D-4690-AE24-53EDBE7AC9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320040</xdr:colOff>
      <xdr:row>14</xdr:row>
      <xdr:rowOff>53340</xdr:rowOff>
    </xdr:from>
    <xdr:to>
      <xdr:col>14</xdr:col>
      <xdr:colOff>243840</xdr:colOff>
      <xdr:row>27</xdr:row>
      <xdr:rowOff>167640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3CFFDBE2-D107-441D-807A-E2A39FF7D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309611</xdr:colOff>
      <xdr:row>0</xdr:row>
      <xdr:rowOff>0</xdr:rowOff>
    </xdr:from>
    <xdr:to>
      <xdr:col>14</xdr:col>
      <xdr:colOff>245231</xdr:colOff>
      <xdr:row>13</xdr:row>
      <xdr:rowOff>162540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329F881-3225-4052-9F78-05DC956655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320040</xdr:colOff>
      <xdr:row>14</xdr:row>
      <xdr:rowOff>53340</xdr:rowOff>
    </xdr:from>
    <xdr:to>
      <xdr:col>14</xdr:col>
      <xdr:colOff>243840</xdr:colOff>
      <xdr:row>27</xdr:row>
      <xdr:rowOff>167640</xdr:rowOff>
    </xdr:to>
    <xdr:graphicFrame macro="">
      <xdr:nvGraphicFramePr>
        <xdr:cNvPr id="3" name="Gráfico 3">
          <a:extLst>
            <a:ext uri="{FF2B5EF4-FFF2-40B4-BE49-F238E27FC236}">
              <a16:creationId xmlns:a16="http://schemas.microsoft.com/office/drawing/2014/main" id="{34B5D8F0-962F-46B2-8EFF-57D114F29F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618EF-F52A-472E-B137-6860B6AEFBE1}">
  <dimension ref="A1:S25"/>
  <sheetViews>
    <sheetView tabSelected="1" zoomScaleNormal="100" workbookViewId="0">
      <selection sqref="A1:F1"/>
    </sheetView>
  </sheetViews>
  <sheetFormatPr defaultRowHeight="14.4" x14ac:dyDescent="0.3"/>
  <cols>
    <col min="1" max="1" width="8.5546875" customWidth="1"/>
    <col min="2" max="2" width="9.77734375" customWidth="1"/>
    <col min="3" max="3" width="7.77734375" bestFit="1" customWidth="1"/>
    <col min="4" max="4" width="9.77734375" customWidth="1"/>
    <col min="5" max="5" width="9.44140625" bestFit="1" customWidth="1"/>
    <col min="6" max="6" width="8.21875" customWidth="1"/>
    <col min="7" max="7" width="11.5546875" bestFit="1" customWidth="1"/>
  </cols>
  <sheetData>
    <row r="1" spans="1:19" x14ac:dyDescent="0.3">
      <c r="A1" s="15" t="s">
        <v>18</v>
      </c>
      <c r="B1" s="15"/>
      <c r="C1" s="15"/>
      <c r="D1" s="15"/>
      <c r="E1" s="15"/>
      <c r="F1" s="15"/>
      <c r="P1" s="9" t="s">
        <v>14</v>
      </c>
      <c r="Q1" s="9" t="s">
        <v>15</v>
      </c>
      <c r="R1" s="9" t="s">
        <v>17</v>
      </c>
      <c r="S1" s="9" t="s">
        <v>16</v>
      </c>
    </row>
    <row r="2" spans="1:19" ht="15.6" x14ac:dyDescent="0.3">
      <c r="A2" s="14" t="s">
        <v>8</v>
      </c>
      <c r="B2" s="14" t="s">
        <v>10</v>
      </c>
      <c r="C2" s="14" t="s">
        <v>9</v>
      </c>
      <c r="D2" s="14" t="s">
        <v>11</v>
      </c>
      <c r="E2" s="14" t="s">
        <v>13</v>
      </c>
      <c r="F2" s="14" t="s">
        <v>12</v>
      </c>
      <c r="G2" s="1"/>
      <c r="P2">
        <f>$B$17*E3+$C$17</f>
        <v>-5.8765341336808809E-2</v>
      </c>
      <c r="Q2">
        <f>F3-P2</f>
        <v>-0.47780757666362611</v>
      </c>
      <c r="R2" s="8">
        <f>P2+$C$19</f>
        <v>0.74516500799802321</v>
      </c>
      <c r="S2" s="8">
        <f>P2-$C$19</f>
        <v>-0.86269569067164076</v>
      </c>
    </row>
    <row r="3" spans="1:19" ht="15.6" x14ac:dyDescent="0.3">
      <c r="A3" s="19">
        <v>0</v>
      </c>
      <c r="B3" s="19"/>
      <c r="C3" s="19">
        <v>12</v>
      </c>
      <c r="D3" s="19"/>
      <c r="E3" s="19">
        <f>SIN(A3)</f>
        <v>0</v>
      </c>
      <c r="F3" s="19">
        <f>SIN(C3)</f>
        <v>-0.53657291800043494</v>
      </c>
      <c r="G3" s="2"/>
      <c r="P3">
        <f>$B$17*E4+$C$17</f>
        <v>0.11609235945571336</v>
      </c>
      <c r="Q3">
        <f>F4-P3</f>
        <v>-1.0774898513352702</v>
      </c>
      <c r="R3" s="8">
        <f>P3+$C$19</f>
        <v>0.92002270879054537</v>
      </c>
      <c r="S3" s="8">
        <f>P3-$C$19</f>
        <v>-0.68783798987911859</v>
      </c>
    </row>
    <row r="4" spans="1:19" ht="15.6" x14ac:dyDescent="0.3">
      <c r="A4" s="19">
        <v>15</v>
      </c>
      <c r="B4" s="19"/>
      <c r="C4" s="19">
        <v>17</v>
      </c>
      <c r="D4" s="19"/>
      <c r="E4" s="19">
        <f t="shared" ref="E4:E12" si="0">SIN(A4)</f>
        <v>0.65028784015711683</v>
      </c>
      <c r="F4" s="19">
        <f t="shared" ref="F4:F12" si="1">SIN(C4)</f>
        <v>-0.96139749187955681</v>
      </c>
      <c r="G4" s="2"/>
      <c r="P4">
        <f>$B$17*E5+$C$17</f>
        <v>-9.4353770473622312E-2</v>
      </c>
      <c r="Q4">
        <f>F5-P4</f>
        <v>0.24423098013657465</v>
      </c>
      <c r="R4" s="8">
        <f>P4+$C$19</f>
        <v>0.70957657886120962</v>
      </c>
      <c r="S4" s="8">
        <f>P4-$C$19</f>
        <v>-0.89828411980845435</v>
      </c>
    </row>
    <row r="5" spans="1:19" ht="15.6" x14ac:dyDescent="0.3">
      <c r="A5" s="19">
        <v>25</v>
      </c>
      <c r="B5" s="19"/>
      <c r="C5" s="19">
        <v>19</v>
      </c>
      <c r="D5" s="19"/>
      <c r="E5" s="19">
        <f t="shared" si="0"/>
        <v>-0.13235175009777303</v>
      </c>
      <c r="F5" s="19">
        <f t="shared" si="1"/>
        <v>0.14987720966295234</v>
      </c>
      <c r="G5" s="2"/>
      <c r="P5">
        <f>$B$17*E6+$C$17</f>
        <v>-0.17390056682282082</v>
      </c>
      <c r="Q5">
        <f>F6-P5</f>
        <v>-0.73167779518380305</v>
      </c>
      <c r="R5" s="8">
        <f>P5+$C$19</f>
        <v>0.63002978251201114</v>
      </c>
      <c r="S5" s="8">
        <f>P5-$C$19</f>
        <v>-0.97783091615765283</v>
      </c>
    </row>
    <row r="6" spans="1:19" ht="15.6" x14ac:dyDescent="0.3">
      <c r="A6" s="19">
        <v>35</v>
      </c>
      <c r="B6" s="19"/>
      <c r="C6" s="19">
        <v>24</v>
      </c>
      <c r="D6" s="19"/>
      <c r="E6" s="19">
        <f t="shared" si="0"/>
        <v>-0.42818266949615102</v>
      </c>
      <c r="F6" s="19">
        <f t="shared" si="1"/>
        <v>-0.90557836200662389</v>
      </c>
      <c r="G6" s="2"/>
      <c r="P6">
        <f>$B$17*E7+$C$17</f>
        <v>0.17003646719822518</v>
      </c>
      <c r="Q6">
        <f>F7-P6</f>
        <v>0.59252198328137751</v>
      </c>
      <c r="R6" s="8">
        <f>P6+$C$19</f>
        <v>0.97396681653305717</v>
      </c>
      <c r="S6" s="8">
        <f>P6-$C$19</f>
        <v>-0.6338938821366068</v>
      </c>
    </row>
    <row r="7" spans="1:19" ht="15.6" x14ac:dyDescent="0.3">
      <c r="A7" s="19">
        <v>45</v>
      </c>
      <c r="B7" s="19"/>
      <c r="C7" s="19">
        <v>26</v>
      </c>
      <c r="D7" s="19"/>
      <c r="E7" s="19">
        <f t="shared" si="0"/>
        <v>0.85090352453411844</v>
      </c>
      <c r="F7" s="19">
        <f t="shared" si="1"/>
        <v>0.76255845047960269</v>
      </c>
      <c r="G7" s="2"/>
      <c r="P7">
        <f>$B$17*E8+$C$17</f>
        <v>-0.32759228253669415</v>
      </c>
      <c r="Q7">
        <f>F8-P7</f>
        <v>0.87901896377838473</v>
      </c>
      <c r="R7" s="8">
        <f>P7+$C$19</f>
        <v>0.47633806679813784</v>
      </c>
      <c r="S7" s="8">
        <f>P7-$C$19</f>
        <v>-1.1315226318715261</v>
      </c>
    </row>
    <row r="8" spans="1:19" ht="15.6" x14ac:dyDescent="0.3">
      <c r="A8" s="19">
        <v>55</v>
      </c>
      <c r="B8" s="19"/>
      <c r="C8" s="19">
        <v>32</v>
      </c>
      <c r="D8" s="19"/>
      <c r="E8" s="19">
        <f t="shared" si="0"/>
        <v>-0.99975517335861985</v>
      </c>
      <c r="F8" s="19">
        <f t="shared" si="1"/>
        <v>0.55142668124169059</v>
      </c>
      <c r="G8" s="2"/>
      <c r="P8">
        <f>$B$17*E9+$C$17</f>
        <v>0.16356291534722392</v>
      </c>
      <c r="Q8">
        <f>F9-P8</f>
        <v>0.83634894476004329</v>
      </c>
      <c r="R8" s="8">
        <f>P8+$C$19</f>
        <v>0.96749326468205588</v>
      </c>
      <c r="S8" s="8">
        <f>P8-$C$19</f>
        <v>-0.64036743398760809</v>
      </c>
    </row>
    <row r="9" spans="1:19" ht="15.6" x14ac:dyDescent="0.3">
      <c r="A9" s="19">
        <v>65</v>
      </c>
      <c r="B9" s="19"/>
      <c r="C9" s="19">
        <v>33</v>
      </c>
      <c r="D9" s="20"/>
      <c r="E9" s="19">
        <f t="shared" si="0"/>
        <v>0.82682867949010341</v>
      </c>
      <c r="F9" s="19">
        <f t="shared" si="1"/>
        <v>0.99991186010726718</v>
      </c>
      <c r="G9" s="2"/>
      <c r="P9">
        <f>$B$17*E10+$C$17</f>
        <v>-0.1630370207224702</v>
      </c>
      <c r="Q9">
        <f>F10-P9</f>
        <v>-0.26514564877368085</v>
      </c>
      <c r="R9" s="8">
        <f>P9+$C$19</f>
        <v>0.64089332861236181</v>
      </c>
      <c r="S9" s="8">
        <f>P9-$C$19</f>
        <v>-0.96696737005730216</v>
      </c>
    </row>
    <row r="10" spans="1:19" ht="15.6" x14ac:dyDescent="0.3">
      <c r="A10" s="19">
        <v>75</v>
      </c>
      <c r="B10" s="19"/>
      <c r="C10" s="19">
        <v>35</v>
      </c>
      <c r="D10" s="20"/>
      <c r="E10" s="19">
        <f t="shared" si="0"/>
        <v>-0.38778163540943045</v>
      </c>
      <c r="F10" s="19">
        <f t="shared" si="1"/>
        <v>-0.42818266949615102</v>
      </c>
      <c r="G10" s="2"/>
      <c r="P10">
        <f t="shared" ref="P10:P11" si="2">$B$17*E11+$C$17</f>
        <v>-0.10611080309784854</v>
      </c>
      <c r="Q10">
        <f t="shared" ref="Q10:Q11" si="3">F11-P10</f>
        <v>-0.53742733025915101</v>
      </c>
      <c r="R10" s="8">
        <f t="shared" ref="R10:R11" si="4">P10+$C$19</f>
        <v>0.69781954623698339</v>
      </c>
      <c r="S10" s="8">
        <f t="shared" ref="S10:S11" si="5">P10-$C$19</f>
        <v>-0.91004115243268058</v>
      </c>
    </row>
    <row r="11" spans="1:19" ht="15.6" x14ac:dyDescent="0.3">
      <c r="A11" s="20">
        <v>85</v>
      </c>
      <c r="B11" s="20"/>
      <c r="C11" s="20">
        <v>37</v>
      </c>
      <c r="D11" s="20"/>
      <c r="E11" s="19">
        <f t="shared" si="0"/>
        <v>-0.17607561994858709</v>
      </c>
      <c r="F11" s="19">
        <f t="shared" si="1"/>
        <v>-0.6435381333569995</v>
      </c>
      <c r="P11">
        <f t="shared" si="2"/>
        <v>0.18162390087262609</v>
      </c>
      <c r="Q11">
        <f t="shared" si="3"/>
        <v>0.78217148541146164</v>
      </c>
      <c r="R11" s="8">
        <f t="shared" si="4"/>
        <v>0.98555425020745813</v>
      </c>
      <c r="S11" s="8">
        <f t="shared" si="5"/>
        <v>-0.62230644846220584</v>
      </c>
    </row>
    <row r="12" spans="1:19" x14ac:dyDescent="0.3">
      <c r="A12" s="19">
        <v>90</v>
      </c>
      <c r="B12" s="19"/>
      <c r="C12" s="19">
        <v>39</v>
      </c>
      <c r="D12" s="19"/>
      <c r="E12" s="19">
        <f t="shared" si="0"/>
        <v>0.89399666360055785</v>
      </c>
      <c r="F12" s="19">
        <f t="shared" si="1"/>
        <v>0.96379538628408779</v>
      </c>
    </row>
    <row r="14" spans="1:19" x14ac:dyDescent="0.3">
      <c r="A14" s="7" t="s">
        <v>0</v>
      </c>
      <c r="B14" s="3">
        <v>0.5</v>
      </c>
    </row>
    <row r="15" spans="1:19" ht="15" thickBot="1" x14ac:dyDescent="0.35"/>
    <row r="16" spans="1:19" ht="16.2" thickBot="1" x14ac:dyDescent="0.35">
      <c r="A16" s="16" t="s">
        <v>1</v>
      </c>
      <c r="B16" s="17"/>
      <c r="C16" s="17"/>
      <c r="D16" s="18"/>
    </row>
    <row r="17" spans="1:15" ht="15.6" x14ac:dyDescent="0.3">
      <c r="A17" s="10" t="s">
        <v>2</v>
      </c>
      <c r="B17" s="4">
        <f t="array" ref="B17:C19">LINEST(F3:F10,E3:E10,1,1)</f>
        <v>0.26889277331446731</v>
      </c>
      <c r="C17" s="4">
        <v>-5.8765341336808809E-2</v>
      </c>
      <c r="D17" s="12" t="s">
        <v>3</v>
      </c>
    </row>
    <row r="18" spans="1:15" ht="18" x14ac:dyDescent="0.3">
      <c r="A18" s="11" t="s">
        <v>4</v>
      </c>
      <c r="B18" s="5">
        <v>0.45201348489892473</v>
      </c>
      <c r="C18" s="5">
        <v>0.28504186543399035</v>
      </c>
      <c r="D18" s="13" t="s">
        <v>5</v>
      </c>
    </row>
    <row r="19" spans="1:15" ht="18" x14ac:dyDescent="0.3">
      <c r="A19" s="11" t="s">
        <v>6</v>
      </c>
      <c r="B19" s="5">
        <v>5.5695037395284828E-2</v>
      </c>
      <c r="C19" s="5">
        <v>0.80393034933483198</v>
      </c>
      <c r="D19" s="13" t="s">
        <v>7</v>
      </c>
    </row>
    <row r="20" spans="1:15" ht="15.6" x14ac:dyDescent="0.3">
      <c r="C20" s="1"/>
      <c r="D20" s="1"/>
    </row>
    <row r="21" spans="1:15" ht="18" x14ac:dyDescent="0.3">
      <c r="A21" s="22" t="s">
        <v>19</v>
      </c>
      <c r="B21" s="5">
        <v>1</v>
      </c>
      <c r="C21" s="1"/>
      <c r="D21" s="1"/>
    </row>
    <row r="22" spans="1:15" ht="15.6" x14ac:dyDescent="0.3">
      <c r="A22" s="21"/>
      <c r="C22" s="1"/>
      <c r="D22" s="1"/>
    </row>
    <row r="23" spans="1:15" ht="18" x14ac:dyDescent="0.3">
      <c r="A23" s="22" t="s">
        <v>20</v>
      </c>
      <c r="B23" s="6">
        <f>B21/B17</f>
        <v>3.7189545396614672</v>
      </c>
      <c r="D23" s="1"/>
    </row>
    <row r="24" spans="1:15" x14ac:dyDescent="0.3">
      <c r="A24" s="21"/>
    </row>
    <row r="25" spans="1:15" x14ac:dyDescent="0.3">
      <c r="O25">
        <v>7</v>
      </c>
    </row>
  </sheetData>
  <mergeCells count="2">
    <mergeCell ref="A1:F1"/>
    <mergeCell ref="A16:D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72FC-94AB-4B2A-A458-025F0DDF11B0}">
  <dimension ref="A1:S25"/>
  <sheetViews>
    <sheetView zoomScaleNormal="100" workbookViewId="0">
      <selection sqref="A1:F1"/>
    </sheetView>
  </sheetViews>
  <sheetFormatPr defaultRowHeight="14.4" x14ac:dyDescent="0.3"/>
  <cols>
    <col min="1" max="1" width="8.5546875" customWidth="1"/>
    <col min="2" max="2" width="9.77734375" customWidth="1"/>
    <col min="3" max="3" width="7.77734375" bestFit="1" customWidth="1"/>
    <col min="4" max="4" width="9.77734375" customWidth="1"/>
    <col min="5" max="5" width="9.44140625" bestFit="1" customWidth="1"/>
    <col min="6" max="6" width="8.21875" customWidth="1"/>
    <col min="7" max="7" width="11.5546875" bestFit="1" customWidth="1"/>
  </cols>
  <sheetData>
    <row r="1" spans="1:19" x14ac:dyDescent="0.3">
      <c r="A1" s="15" t="s">
        <v>21</v>
      </c>
      <c r="B1" s="15"/>
      <c r="C1" s="15"/>
      <c r="D1" s="15"/>
      <c r="E1" s="15"/>
      <c r="F1" s="15"/>
      <c r="P1" s="9" t="s">
        <v>14</v>
      </c>
      <c r="Q1" s="9" t="s">
        <v>15</v>
      </c>
      <c r="R1" s="9" t="s">
        <v>17</v>
      </c>
      <c r="S1" s="9" t="s">
        <v>16</v>
      </c>
    </row>
    <row r="2" spans="1:19" ht="15.6" x14ac:dyDescent="0.3">
      <c r="A2" s="14" t="s">
        <v>8</v>
      </c>
      <c r="B2" s="14" t="s">
        <v>10</v>
      </c>
      <c r="C2" s="14" t="s">
        <v>9</v>
      </c>
      <c r="D2" s="14" t="s">
        <v>11</v>
      </c>
      <c r="E2" s="14" t="s">
        <v>13</v>
      </c>
      <c r="F2" s="14" t="s">
        <v>12</v>
      </c>
      <c r="G2" s="1"/>
      <c r="P2">
        <f>$B$17*E3+$C$17</f>
        <v>-5.8765341336808809E-2</v>
      </c>
      <c r="Q2">
        <f>F3-P2</f>
        <v>-0.47780757666362611</v>
      </c>
      <c r="R2" s="8">
        <f>P2+$C$19</f>
        <v>0.74516500799802321</v>
      </c>
      <c r="S2" s="8">
        <f>P2-$C$19</f>
        <v>-0.86269569067164076</v>
      </c>
    </row>
    <row r="3" spans="1:19" ht="15.6" x14ac:dyDescent="0.3">
      <c r="A3" s="19">
        <v>0</v>
      </c>
      <c r="B3" s="19"/>
      <c r="C3" s="19">
        <v>12</v>
      </c>
      <c r="D3" s="19"/>
      <c r="E3" s="19">
        <f>SIN(A3)</f>
        <v>0</v>
      </c>
      <c r="F3" s="19">
        <f>SIN(C3)</f>
        <v>-0.53657291800043494</v>
      </c>
      <c r="G3" s="2"/>
      <c r="P3">
        <f>$B$17*E4+$C$17</f>
        <v>0.11609235945571336</v>
      </c>
      <c r="Q3">
        <f>F4-P3</f>
        <v>-1.0774898513352702</v>
      </c>
      <c r="R3" s="8">
        <f>P3+$C$19</f>
        <v>0.92002270879054537</v>
      </c>
      <c r="S3" s="8">
        <f>P3-$C$19</f>
        <v>-0.68783798987911859</v>
      </c>
    </row>
    <row r="4" spans="1:19" ht="15.6" x14ac:dyDescent="0.3">
      <c r="A4" s="19">
        <v>15</v>
      </c>
      <c r="B4" s="19"/>
      <c r="C4" s="19">
        <v>17</v>
      </c>
      <c r="D4" s="19"/>
      <c r="E4" s="19">
        <f t="shared" ref="E4:E12" si="0">SIN(A4)</f>
        <v>0.65028784015711683</v>
      </c>
      <c r="F4" s="19">
        <f t="shared" ref="F4:F12" si="1">SIN(C4)</f>
        <v>-0.96139749187955681</v>
      </c>
      <c r="G4" s="2"/>
      <c r="P4">
        <f>$B$17*E5+$C$17</f>
        <v>-9.4353770473622312E-2</v>
      </c>
      <c r="Q4">
        <f>F5-P4</f>
        <v>0.24423098013657465</v>
      </c>
      <c r="R4" s="8">
        <f>P4+$C$19</f>
        <v>0.70957657886120962</v>
      </c>
      <c r="S4" s="8">
        <f>P4-$C$19</f>
        <v>-0.89828411980845435</v>
      </c>
    </row>
    <row r="5" spans="1:19" ht="15.6" x14ac:dyDescent="0.3">
      <c r="A5" s="19">
        <v>25</v>
      </c>
      <c r="B5" s="19"/>
      <c r="C5" s="19">
        <v>19</v>
      </c>
      <c r="D5" s="19"/>
      <c r="E5" s="19">
        <f t="shared" si="0"/>
        <v>-0.13235175009777303</v>
      </c>
      <c r="F5" s="19">
        <f t="shared" si="1"/>
        <v>0.14987720966295234</v>
      </c>
      <c r="G5" s="2"/>
      <c r="P5">
        <f>$B$17*E6+$C$17</f>
        <v>-0.17390056682282082</v>
      </c>
      <c r="Q5">
        <f>F6-P5</f>
        <v>-0.73167779518380305</v>
      </c>
      <c r="R5" s="8">
        <f>P5+$C$19</f>
        <v>0.63002978251201114</v>
      </c>
      <c r="S5" s="8">
        <f>P5-$C$19</f>
        <v>-0.97783091615765283</v>
      </c>
    </row>
    <row r="6" spans="1:19" ht="15.6" x14ac:dyDescent="0.3">
      <c r="A6" s="19">
        <v>35</v>
      </c>
      <c r="B6" s="19"/>
      <c r="C6" s="19">
        <v>24</v>
      </c>
      <c r="D6" s="19"/>
      <c r="E6" s="19">
        <f t="shared" si="0"/>
        <v>-0.42818266949615102</v>
      </c>
      <c r="F6" s="19">
        <f t="shared" si="1"/>
        <v>-0.90557836200662389</v>
      </c>
      <c r="G6" s="2"/>
      <c r="P6">
        <f>$B$17*E7+$C$17</f>
        <v>0.17003646719822518</v>
      </c>
      <c r="Q6">
        <f>F7-P6</f>
        <v>0.59252198328137751</v>
      </c>
      <c r="R6" s="8">
        <f>P6+$C$19</f>
        <v>0.97396681653305717</v>
      </c>
      <c r="S6" s="8">
        <f>P6-$C$19</f>
        <v>-0.6338938821366068</v>
      </c>
    </row>
    <row r="7" spans="1:19" ht="15.6" x14ac:dyDescent="0.3">
      <c r="A7" s="19">
        <v>45</v>
      </c>
      <c r="B7" s="19"/>
      <c r="C7" s="19">
        <v>26</v>
      </c>
      <c r="D7" s="19"/>
      <c r="E7" s="19">
        <f t="shared" si="0"/>
        <v>0.85090352453411844</v>
      </c>
      <c r="F7" s="19">
        <f t="shared" si="1"/>
        <v>0.76255845047960269</v>
      </c>
      <c r="G7" s="2"/>
      <c r="P7">
        <f>$B$17*E8+$C$17</f>
        <v>-0.32759228253669415</v>
      </c>
      <c r="Q7">
        <f>F8-P7</f>
        <v>0.87901896377838473</v>
      </c>
      <c r="R7" s="8">
        <f>P7+$C$19</f>
        <v>0.47633806679813784</v>
      </c>
      <c r="S7" s="8">
        <f>P7-$C$19</f>
        <v>-1.1315226318715261</v>
      </c>
    </row>
    <row r="8" spans="1:19" ht="15.6" x14ac:dyDescent="0.3">
      <c r="A8" s="19">
        <v>55</v>
      </c>
      <c r="B8" s="19"/>
      <c r="C8" s="19">
        <v>32</v>
      </c>
      <c r="D8" s="19"/>
      <c r="E8" s="19">
        <f t="shared" si="0"/>
        <v>-0.99975517335861985</v>
      </c>
      <c r="F8" s="19">
        <f t="shared" si="1"/>
        <v>0.55142668124169059</v>
      </c>
      <c r="G8" s="2"/>
      <c r="P8">
        <f>$B$17*E9+$C$17</f>
        <v>0.16356291534722392</v>
      </c>
      <c r="Q8">
        <f>F9-P8</f>
        <v>0.83634894476004329</v>
      </c>
      <c r="R8" s="8">
        <f>P8+$C$19</f>
        <v>0.96749326468205588</v>
      </c>
      <c r="S8" s="8">
        <f>P8-$C$19</f>
        <v>-0.64036743398760809</v>
      </c>
    </row>
    <row r="9" spans="1:19" ht="15.6" x14ac:dyDescent="0.3">
      <c r="A9" s="19">
        <v>65</v>
      </c>
      <c r="B9" s="19"/>
      <c r="C9" s="19">
        <v>33</v>
      </c>
      <c r="D9" s="20"/>
      <c r="E9" s="19">
        <f t="shared" si="0"/>
        <v>0.82682867949010341</v>
      </c>
      <c r="F9" s="19">
        <f t="shared" si="1"/>
        <v>0.99991186010726718</v>
      </c>
      <c r="G9" s="2"/>
      <c r="P9">
        <f>$B$17*E10+$C$17</f>
        <v>-0.1630370207224702</v>
      </c>
      <c r="Q9">
        <f>F10-P9</f>
        <v>-0.26514564877368085</v>
      </c>
      <c r="R9" s="8">
        <f>P9+$C$19</f>
        <v>0.64089332861236181</v>
      </c>
      <c r="S9" s="8">
        <f>P9-$C$19</f>
        <v>-0.96696737005730216</v>
      </c>
    </row>
    <row r="10" spans="1:19" ht="15.6" x14ac:dyDescent="0.3">
      <c r="A10" s="19">
        <v>75</v>
      </c>
      <c r="B10" s="19"/>
      <c r="C10" s="19">
        <v>35</v>
      </c>
      <c r="D10" s="20"/>
      <c r="E10" s="19">
        <f t="shared" si="0"/>
        <v>-0.38778163540943045</v>
      </c>
      <c r="F10" s="19">
        <f t="shared" si="1"/>
        <v>-0.42818266949615102</v>
      </c>
      <c r="G10" s="2"/>
      <c r="P10">
        <f t="shared" ref="P10:P11" si="2">$B$17*E11+$C$17</f>
        <v>-0.10611080309784854</v>
      </c>
      <c r="Q10">
        <f t="shared" ref="Q10:Q11" si="3">F11-P10</f>
        <v>-0.53742733025915101</v>
      </c>
      <c r="R10" s="8">
        <f t="shared" ref="R10:R11" si="4">P10+$C$19</f>
        <v>0.69781954623698339</v>
      </c>
      <c r="S10" s="8">
        <f t="shared" ref="S10:S11" si="5">P10-$C$19</f>
        <v>-0.91004115243268058</v>
      </c>
    </row>
    <row r="11" spans="1:19" ht="15.6" x14ac:dyDescent="0.3">
      <c r="A11" s="20">
        <v>85</v>
      </c>
      <c r="B11" s="20"/>
      <c r="C11" s="20">
        <v>37</v>
      </c>
      <c r="D11" s="20"/>
      <c r="E11" s="19">
        <f t="shared" si="0"/>
        <v>-0.17607561994858709</v>
      </c>
      <c r="F11" s="19">
        <f t="shared" si="1"/>
        <v>-0.6435381333569995</v>
      </c>
      <c r="P11">
        <f t="shared" si="2"/>
        <v>0.18162390087262609</v>
      </c>
      <c r="Q11">
        <f t="shared" si="3"/>
        <v>0.78217148541146164</v>
      </c>
      <c r="R11" s="8">
        <f t="shared" si="4"/>
        <v>0.98555425020745813</v>
      </c>
      <c r="S11" s="8">
        <f t="shared" si="5"/>
        <v>-0.62230644846220584</v>
      </c>
    </row>
    <row r="12" spans="1:19" x14ac:dyDescent="0.3">
      <c r="A12" s="19">
        <v>90</v>
      </c>
      <c r="B12" s="19"/>
      <c r="C12" s="19">
        <v>39</v>
      </c>
      <c r="D12" s="19"/>
      <c r="E12" s="19">
        <f t="shared" si="0"/>
        <v>0.89399666360055785</v>
      </c>
      <c r="F12" s="19">
        <f t="shared" si="1"/>
        <v>0.96379538628408779</v>
      </c>
    </row>
    <row r="14" spans="1:19" x14ac:dyDescent="0.3">
      <c r="A14" s="7" t="s">
        <v>0</v>
      </c>
      <c r="B14" s="3">
        <v>0.5</v>
      </c>
    </row>
    <row r="15" spans="1:19" ht="15" thickBot="1" x14ac:dyDescent="0.35"/>
    <row r="16" spans="1:19" ht="16.2" thickBot="1" x14ac:dyDescent="0.35">
      <c r="A16" s="16" t="s">
        <v>1</v>
      </c>
      <c r="B16" s="17"/>
      <c r="C16" s="17"/>
      <c r="D16" s="18"/>
    </row>
    <row r="17" spans="1:15" ht="15.6" x14ac:dyDescent="0.3">
      <c r="A17" s="10" t="s">
        <v>2</v>
      </c>
      <c r="B17" s="4">
        <f t="array" ref="B17:C19">LINEST(F3:F10,E3:E10,1,1)</f>
        <v>0.26889277331446731</v>
      </c>
      <c r="C17" s="4">
        <v>-5.8765341336808809E-2</v>
      </c>
      <c r="D17" s="12" t="s">
        <v>3</v>
      </c>
    </row>
    <row r="18" spans="1:15" ht="18" x14ac:dyDescent="0.3">
      <c r="A18" s="11" t="s">
        <v>4</v>
      </c>
      <c r="B18" s="5">
        <v>0.45201348489892473</v>
      </c>
      <c r="C18" s="5">
        <v>0.28504186543399035</v>
      </c>
      <c r="D18" s="13" t="s">
        <v>5</v>
      </c>
    </row>
    <row r="19" spans="1:15" ht="18" x14ac:dyDescent="0.3">
      <c r="A19" s="11" t="s">
        <v>6</v>
      </c>
      <c r="B19" s="5">
        <v>5.5695037395284828E-2</v>
      </c>
      <c r="C19" s="5">
        <v>0.80393034933483198</v>
      </c>
      <c r="D19" s="13" t="s">
        <v>7</v>
      </c>
    </row>
    <row r="20" spans="1:15" ht="15.6" x14ac:dyDescent="0.3">
      <c r="C20" s="1"/>
      <c r="D20" s="1"/>
    </row>
    <row r="21" spans="1:15" ht="18" x14ac:dyDescent="0.3">
      <c r="A21" s="22" t="s">
        <v>19</v>
      </c>
      <c r="B21" s="5">
        <v>1</v>
      </c>
      <c r="C21" s="1"/>
      <c r="D21" s="1"/>
    </row>
    <row r="22" spans="1:15" ht="15.6" x14ac:dyDescent="0.3">
      <c r="A22" s="21"/>
      <c r="C22" s="1"/>
      <c r="D22" s="1"/>
    </row>
    <row r="23" spans="1:15" ht="18" x14ac:dyDescent="0.3">
      <c r="A23" s="22" t="s">
        <v>20</v>
      </c>
      <c r="B23" s="6">
        <f>B21/B17</f>
        <v>3.7189545396614672</v>
      </c>
      <c r="D23" s="1"/>
    </row>
    <row r="24" spans="1:15" x14ac:dyDescent="0.3">
      <c r="A24" s="21"/>
    </row>
    <row r="25" spans="1:15" x14ac:dyDescent="0.3">
      <c r="O25">
        <v>7</v>
      </c>
    </row>
  </sheetData>
  <mergeCells count="2">
    <mergeCell ref="A16:D16"/>
    <mergeCell ref="A1:F1"/>
  </mergeCells>
  <phoneticPr fontId="5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AC9AE00E36404AA0D09428E6D89785" ma:contentTypeVersion="4" ma:contentTypeDescription="Criar um novo documento." ma:contentTypeScope="" ma:versionID="90a733a5ab80369601faf008bc080d09">
  <xsd:schema xmlns:xsd="http://www.w3.org/2001/XMLSchema" xmlns:xs="http://www.w3.org/2001/XMLSchema" xmlns:p="http://schemas.microsoft.com/office/2006/metadata/properties" xmlns:ns3="c5de1c3e-7813-4da7-ba52-5366b85aaf02" targetNamespace="http://schemas.microsoft.com/office/2006/metadata/properties" ma:root="true" ma:fieldsID="b20cf44b89237f95aaad323f9088c9f4" ns3:_="">
    <xsd:import namespace="c5de1c3e-7813-4da7-ba52-5366b85aaf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e1c3e-7813-4da7-ba52-5366b85aa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E7295F-EC5E-43B5-90FB-59A1A459F71F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c5de1c3e-7813-4da7-ba52-5366b85aaf02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1035FE3-FFA6-4B27-8A73-A608733C49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A959BF-B3E4-420A-A6BB-208B3C6127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e1c3e-7813-4da7-ba52-5366b85aa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Superfície Plana</vt:lpstr>
      <vt:lpstr>Superfície Curva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Sérgio Sousa</cp:lastModifiedBy>
  <dcterms:created xsi:type="dcterms:W3CDTF">2022-04-06T09:16:21Z</dcterms:created>
  <dcterms:modified xsi:type="dcterms:W3CDTF">2022-04-06T11:06:54Z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0x010100A6AC9AE00E36404AA0D09428E6D89785</vt:lpwstr>
  </property>
</Properties>
</file>