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ergi\Downloads\"/>
    </mc:Choice>
  </mc:AlternateContent>
  <xr:revisionPtr revIDLastSave="0" documentId="13_ncr:1_{932380BB-1B11-4D49-9A91-EB3DEA2FF9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8z+H23ko/6SHvhtbjsphlzXBcBQ=="/>
    </ext>
  </extLst>
</workbook>
</file>

<file path=xl/calcChain.xml><?xml version="1.0" encoding="utf-8"?>
<calcChain xmlns="http://schemas.openxmlformats.org/spreadsheetml/2006/main">
  <c r="F3" i="1" l="1"/>
  <c r="I26" i="1" s="1"/>
  <c r="F2" i="1"/>
  <c r="H29" i="1" s="1"/>
  <c r="J29" i="1" s="1"/>
  <c r="H14" i="1" l="1"/>
  <c r="J14" i="1" s="1"/>
  <c r="I19" i="1"/>
  <c r="H24" i="1"/>
  <c r="J24" i="1" s="1"/>
  <c r="I29" i="1"/>
  <c r="I14" i="1"/>
  <c r="H17" i="1"/>
  <c r="J17" i="1" s="1"/>
  <c r="I24" i="1"/>
  <c r="H27" i="1"/>
  <c r="J27" i="1" s="1"/>
  <c r="H13" i="1"/>
  <c r="J13" i="1" s="1"/>
  <c r="H12" i="1"/>
  <c r="J12" i="1" s="1"/>
  <c r="I17" i="1"/>
  <c r="H20" i="1"/>
  <c r="J20" i="1" s="1"/>
  <c r="I27" i="1"/>
  <c r="H30" i="1"/>
  <c r="J30" i="1" s="1"/>
  <c r="I30" i="1"/>
  <c r="H15" i="1"/>
  <c r="J15" i="1" s="1"/>
  <c r="I20" i="1"/>
  <c r="H25" i="1"/>
  <c r="J25" i="1" s="1"/>
  <c r="I15" i="1"/>
  <c r="H18" i="1"/>
  <c r="J18" i="1" s="1"/>
  <c r="I25" i="1"/>
  <c r="H28" i="1"/>
  <c r="J28" i="1" s="1"/>
  <c r="H31" i="1"/>
  <c r="J31" i="1" s="1"/>
  <c r="I12" i="1"/>
  <c r="H23" i="1"/>
  <c r="J23" i="1" s="1"/>
  <c r="I28" i="1"/>
  <c r="I13" i="1"/>
  <c r="H16" i="1"/>
  <c r="J16" i="1" s="1"/>
  <c r="I23" i="1"/>
  <c r="H26" i="1"/>
  <c r="J26" i="1" s="1"/>
  <c r="I31" i="1"/>
  <c r="I18" i="1"/>
  <c r="I16" i="1"/>
  <c r="H19" i="1"/>
  <c r="J19" i="1" s="1"/>
</calcChain>
</file>

<file path=xl/sharedStrings.xml><?xml version="1.0" encoding="utf-8"?>
<sst xmlns="http://schemas.openxmlformats.org/spreadsheetml/2006/main" count="34" uniqueCount="34">
  <si>
    <t>f /Hz</t>
  </si>
  <si>
    <t>T /s</t>
  </si>
  <si>
    <t>u(f) /Hz</t>
  </si>
  <si>
    <t>u(T) /s</t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</si>
  <si>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in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</si>
  <si>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in</t>
    </r>
    <r>
      <rPr>
        <sz val="11"/>
        <color theme="1"/>
        <rFont val="Calibri"/>
      </rPr>
      <t>) /V</t>
    </r>
  </si>
  <si>
    <t>SEM REGULADOR</t>
  </si>
  <si>
    <r>
      <rPr>
        <sz val="11"/>
        <color theme="1"/>
        <rFont val="Calibri"/>
      </rPr>
      <t>C /</t>
    </r>
    <r>
      <rPr>
        <sz val="11"/>
        <color theme="1"/>
        <rFont val="Calibri"/>
      </rPr>
      <t>μF</t>
    </r>
  </si>
  <si>
    <r>
      <rPr>
        <sz val="11"/>
        <color theme="1"/>
        <rFont val="Calibri"/>
      </rPr>
      <t>R /</t>
    </r>
    <r>
      <rPr>
        <sz val="11"/>
        <color theme="1"/>
        <rFont val="Calibri"/>
      </rPr>
      <t>Ω</t>
    </r>
    <r>
      <rPr>
        <sz val="11"/>
        <color theme="1"/>
        <rFont val="Calibri"/>
      </rPr>
      <t xml:space="preserve"> </t>
    </r>
    <r>
      <rPr>
        <sz val="11"/>
        <color theme="1"/>
        <rFont val="Calibri"/>
      </rPr>
      <t>± 5%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</si>
  <si>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</si>
  <si>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 /V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</si>
  <si>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ripple|teórico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</si>
  <si>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ripple|teórico</t>
    </r>
    <r>
      <rPr>
        <sz val="11"/>
        <color theme="1"/>
        <rFont val="Calibri"/>
      </rPr>
      <t>) /V</t>
    </r>
  </si>
  <si>
    <r>
      <rPr>
        <sz val="11"/>
        <color theme="1"/>
        <rFont val="Calibri"/>
      </rPr>
      <t>Erro% 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</si>
  <si>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C /</t>
    </r>
    <r>
      <rPr>
        <sz val="11"/>
        <color theme="1"/>
        <rFont val="Calibri"/>
      </rPr>
      <t>μF</t>
    </r>
  </si>
  <si>
    <r>
      <rPr>
        <sz val="11"/>
        <color theme="1"/>
        <rFont val="Calibri"/>
      </rPr>
      <t>R /</t>
    </r>
    <r>
      <rPr>
        <sz val="11"/>
        <color theme="1"/>
        <rFont val="Calibri"/>
      </rPr>
      <t>Ω</t>
    </r>
    <r>
      <rPr>
        <sz val="11"/>
        <color theme="1"/>
        <rFont val="Calibri"/>
      </rPr>
      <t xml:space="preserve"> </t>
    </r>
    <r>
      <rPr>
        <sz val="11"/>
        <color theme="1"/>
        <rFont val="Calibri"/>
      </rPr>
      <t>± 5%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</si>
  <si>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</si>
  <si>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 /V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</si>
  <si>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ripple|teórico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</si>
  <si>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ripple|teórico</t>
    </r>
    <r>
      <rPr>
        <sz val="11"/>
        <color theme="1"/>
        <rFont val="Calibri"/>
      </rPr>
      <t>) /V</t>
    </r>
  </si>
  <si>
    <r>
      <rPr>
        <sz val="11"/>
        <color theme="1"/>
        <rFont val="Calibri"/>
      </rPr>
      <t>Erro% 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</t>
    </r>
  </si>
  <si>
    <t>COM REGULADOR</t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</si>
  <si>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saída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</si>
  <si>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saída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</si>
  <si>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C /</t>
    </r>
    <r>
      <rPr>
        <sz val="11"/>
        <color theme="1"/>
        <rFont val="Calibri"/>
      </rPr>
      <t>μF</t>
    </r>
  </si>
  <si>
    <r>
      <rPr>
        <sz val="11"/>
        <color theme="1"/>
        <rFont val="Calibri"/>
      </rPr>
      <t>R /</t>
    </r>
    <r>
      <rPr>
        <sz val="11"/>
        <color theme="1"/>
        <rFont val="Calibri"/>
      </rPr>
      <t>Ω</t>
    </r>
    <r>
      <rPr>
        <sz val="11"/>
        <color theme="1"/>
        <rFont val="Calibri"/>
      </rPr>
      <t xml:space="preserve"> </t>
    </r>
    <r>
      <rPr>
        <sz val="11"/>
        <color theme="1"/>
        <rFont val="Calibri"/>
      </rPr>
      <t>± 5%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</si>
  <si>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</si>
  <si>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 /V</t>
    </r>
  </si>
  <si>
    <r>
      <rPr>
        <sz val="11"/>
        <color theme="1"/>
        <rFont val="Calibri"/>
      </rPr>
      <t xml:space="preserve">I </t>
    </r>
    <r>
      <rPr>
        <sz val="11"/>
        <color theme="1"/>
        <rFont val="Calibri"/>
      </rPr>
      <t>±</t>
    </r>
    <r>
      <rPr>
        <sz val="11"/>
        <color theme="1"/>
        <rFont val="Calibri"/>
      </rPr>
      <t xml:space="preserve"> 0.01 /mA</t>
    </r>
  </si>
  <si>
    <r>
      <rPr>
        <sz val="11"/>
        <color theme="1"/>
        <rFont val="Calibri"/>
      </rPr>
      <t>C /</t>
    </r>
    <r>
      <rPr>
        <sz val="11"/>
        <color theme="1"/>
        <rFont val="Calibri"/>
      </rPr>
      <t>μF</t>
    </r>
  </si>
  <si>
    <r>
      <rPr>
        <sz val="11"/>
        <color theme="1"/>
        <rFont val="Calibri"/>
      </rPr>
      <t>R /</t>
    </r>
    <r>
      <rPr>
        <sz val="11"/>
        <color theme="1"/>
        <rFont val="Calibri"/>
      </rPr>
      <t>Ω</t>
    </r>
    <r>
      <rPr>
        <sz val="11"/>
        <color theme="1"/>
        <rFont val="Calibri"/>
      </rPr>
      <t xml:space="preserve"> </t>
    </r>
    <r>
      <rPr>
        <sz val="11"/>
        <color theme="1"/>
        <rFont val="Calibri"/>
      </rPr>
      <t>± 5%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</si>
  <si>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 xml:space="preserve"> /mV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</si>
  <si>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 /mV</t>
    </r>
  </si>
  <si>
    <r>
      <rPr>
        <sz val="11"/>
        <color theme="1"/>
        <rFont val="Calibri"/>
      </rPr>
      <t xml:space="preserve">I </t>
    </r>
    <r>
      <rPr>
        <sz val="11"/>
        <color theme="1"/>
        <rFont val="Calibri"/>
      </rPr>
      <t>±</t>
    </r>
    <r>
      <rPr>
        <sz val="11"/>
        <color theme="1"/>
        <rFont val="Calibri"/>
      </rPr>
      <t xml:space="preserve"> 0.01 /mA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</si>
</sst>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E+00"/>
    <numFmt numFmtId="166" formatCode="0.000"/>
    <numFmt numFmtId="167" formatCode="0.0"/>
    <numFmt numFmtId="168" formatCode="0.0000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4"/>
      <color theme="1"/>
      <name val="Calibri"/>
    </font>
    <font>
      <sz val="11"/>
      <name val="Calibri"/>
    </font>
    <font>
      <vertAlign val="subscript"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D699EF"/>
      </patternFill>
    </fill>
    <fill>
      <patternFill patternType="solid">
        <fgColor theme="0"/>
        <bgColor rgb="FFF6E8FC"/>
      </patternFill>
    </fill>
    <fill>
      <patternFill patternType="solid">
        <fgColor theme="5" tint="0.39997558519241921"/>
        <bgColor rgb="FFEAC9F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2" xfId="0" applyFont="1" applyFill="1" applyBorder="1"/>
    <xf numFmtId="164" fontId="2" fillId="0" borderId="0" xfId="0" applyNumberFormat="1" applyFont="1"/>
    <xf numFmtId="0" fontId="2" fillId="2" borderId="5" xfId="0" applyFont="1" applyFill="1" applyBorder="1"/>
    <xf numFmtId="166" fontId="2" fillId="2" borderId="5" xfId="0" applyNumberFormat="1" applyFont="1" applyFill="1" applyBorder="1"/>
    <xf numFmtId="0" fontId="2" fillId="2" borderId="6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5" xfId="0" applyFont="1" applyFill="1" applyBorder="1"/>
    <xf numFmtId="0" fontId="2" fillId="5" borderId="1" xfId="0" applyFont="1" applyFill="1" applyBorder="1"/>
    <xf numFmtId="0" fontId="2" fillId="4" borderId="7" xfId="0" applyFont="1" applyFill="1" applyBorder="1"/>
    <xf numFmtId="166" fontId="2" fillId="4" borderId="7" xfId="0" applyNumberFormat="1" applyFont="1" applyFill="1" applyBorder="1"/>
    <xf numFmtId="2" fontId="2" fillId="4" borderId="5" xfId="0" applyNumberFormat="1" applyFont="1" applyFill="1" applyBorder="1"/>
    <xf numFmtId="0" fontId="2" fillId="5" borderId="8" xfId="0" applyFont="1" applyFill="1" applyBorder="1"/>
    <xf numFmtId="2" fontId="2" fillId="4" borderId="8" xfId="0" applyNumberFormat="1" applyFont="1" applyFill="1" applyBorder="1"/>
    <xf numFmtId="0" fontId="2" fillId="2" borderId="8" xfId="0" applyFont="1" applyFill="1" applyBorder="1"/>
    <xf numFmtId="2" fontId="2" fillId="2" borderId="8" xfId="0" applyNumberFormat="1" applyFont="1" applyFill="1" applyBorder="1"/>
    <xf numFmtId="164" fontId="2" fillId="4" borderId="8" xfId="0" applyNumberFormat="1" applyFont="1" applyFill="1" applyBorder="1"/>
    <xf numFmtId="165" fontId="2" fillId="2" borderId="8" xfId="0" applyNumberFormat="1" applyFont="1" applyFill="1" applyBorder="1"/>
    <xf numFmtId="0" fontId="3" fillId="3" borderId="8" xfId="0" applyFont="1" applyFill="1" applyBorder="1" applyAlignment="1">
      <alignment horizontal="center"/>
    </xf>
    <xf numFmtId="0" fontId="4" fillId="6" borderId="8" xfId="0" applyFont="1" applyFill="1" applyBorder="1"/>
    <xf numFmtId="0" fontId="2" fillId="3" borderId="8" xfId="0" applyFont="1" applyFill="1" applyBorder="1"/>
    <xf numFmtId="0" fontId="2" fillId="4" borderId="8" xfId="0" applyFont="1" applyFill="1" applyBorder="1"/>
    <xf numFmtId="166" fontId="2" fillId="4" borderId="8" xfId="0" applyNumberFormat="1" applyFont="1" applyFill="1" applyBorder="1"/>
    <xf numFmtId="1" fontId="2" fillId="2" borderId="8" xfId="0" applyNumberFormat="1" applyFont="1" applyFill="1" applyBorder="1"/>
    <xf numFmtId="167" fontId="2" fillId="2" borderId="8" xfId="0" applyNumberFormat="1" applyFont="1" applyFill="1" applyBorder="1"/>
    <xf numFmtId="1" fontId="2" fillId="4" borderId="8" xfId="0" applyNumberFormat="1" applyFont="1" applyFill="1" applyBorder="1"/>
    <xf numFmtId="167" fontId="2" fillId="4" borderId="8" xfId="0" applyNumberFormat="1" applyFont="1" applyFill="1" applyBorder="1"/>
    <xf numFmtId="166" fontId="2" fillId="2" borderId="8" xfId="0" applyNumberFormat="1" applyFont="1" applyFill="1" applyBorder="1"/>
    <xf numFmtId="168" fontId="2" fillId="4" borderId="8" xfId="0" applyNumberFormat="1" applyFont="1" applyFill="1" applyBorder="1"/>
    <xf numFmtId="168" fontId="2" fillId="2" borderId="8" xfId="0" applyNumberFormat="1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PT"/>
              <a:t>Erro(%) em função da Resistência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Regulador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Folha1!$E$12:$E$20</c:f>
              <c:numCache>
                <c:formatCode>General</c:formatCode>
                <c:ptCount val="9"/>
                <c:pt idx="0">
                  <c:v>10000</c:v>
                </c:pt>
                <c:pt idx="1">
                  <c:v>4700</c:v>
                </c:pt>
                <c:pt idx="2">
                  <c:v>2200</c:v>
                </c:pt>
                <c:pt idx="3">
                  <c:v>1500</c:v>
                </c:pt>
                <c:pt idx="4">
                  <c:v>1000</c:v>
                </c:pt>
                <c:pt idx="5" formatCode="0">
                  <c:v>470</c:v>
                </c:pt>
                <c:pt idx="6" formatCode="0">
                  <c:v>220</c:v>
                </c:pt>
                <c:pt idx="7" formatCode="0">
                  <c:v>150</c:v>
                </c:pt>
                <c:pt idx="8" formatCode="0">
                  <c:v>100</c:v>
                </c:pt>
              </c:numCache>
            </c:numRef>
          </c:xVal>
          <c:yVal>
            <c:numRef>
              <c:f>Folha1!$J$12:$J$20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C-4171-9405-CDD821FD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81915"/>
        <c:axId val="1040807278"/>
      </c:scatterChart>
      <c:valAx>
        <c:axId val="1967981915"/>
        <c:scaling>
          <c:orientation val="minMax"/>
          <c:max val="11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R /</a:t>
                </a:r>
                <a:r>
                  <a:rPr lang="el-GR" sz="1000" b="0" i="0">
                    <a:solidFill>
                      <a:srgbClr val="000000"/>
                    </a:solidFill>
                    <a:latin typeface="+mn-lt"/>
                  </a:rPr>
                  <a:t>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40807278"/>
        <c:crosses val="autoZero"/>
        <c:crossBetween val="midCat"/>
      </c:valAx>
      <c:valAx>
        <c:axId val="10408072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Erro% (Vripple)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67981915"/>
        <c:crosses val="autoZero"/>
        <c:crossBetween val="midCat"/>
        <c:majorUnit val="4"/>
      </c:valAx>
    </c:plotArea>
    <c:legend>
      <c:legendPos val="r"/>
      <c:layout>
        <c:manualLayout>
          <c:xMode val="edge"/>
          <c:yMode val="edge"/>
          <c:x val="0.68582258203640034"/>
          <c:y val="0.15052123766219364"/>
          <c:w val="0.24497603292546177"/>
          <c:h val="8.4896306975712543E-2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  <c:dispBlanksAs val="zero"/>
    <c:showDLblsOverMax val="1"/>
  </c:chart>
  <c:spPr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PT"/>
              <a:t>Erro</a:t>
            </a:r>
            <a:r>
              <a:rPr lang="pt-PT" baseline="0"/>
              <a:t>(%) em função da Resistência</a:t>
            </a:r>
            <a:endParaRPr lang="pt-PT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Regulador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Folha1!$E$23:$E$31</c:f>
              <c:numCache>
                <c:formatCode>General</c:formatCode>
                <c:ptCount val="9"/>
                <c:pt idx="0">
                  <c:v>10000</c:v>
                </c:pt>
                <c:pt idx="1">
                  <c:v>4700</c:v>
                </c:pt>
                <c:pt idx="2">
                  <c:v>2200</c:v>
                </c:pt>
                <c:pt idx="3">
                  <c:v>1500</c:v>
                </c:pt>
                <c:pt idx="4">
                  <c:v>1000</c:v>
                </c:pt>
                <c:pt idx="5" formatCode="0">
                  <c:v>470</c:v>
                </c:pt>
                <c:pt idx="6" formatCode="0">
                  <c:v>220</c:v>
                </c:pt>
                <c:pt idx="7" formatCode="0">
                  <c:v>150</c:v>
                </c:pt>
                <c:pt idx="8" formatCode="0">
                  <c:v>100</c:v>
                </c:pt>
              </c:numCache>
            </c:numRef>
          </c:xVal>
          <c:yVal>
            <c:numRef>
              <c:f>Folha1!$J$23:$J$31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F-4DE8-ABD1-5A6A2E7E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93559"/>
        <c:axId val="181240416"/>
      </c:scatterChart>
      <c:valAx>
        <c:axId val="249393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R /</a:t>
                </a:r>
                <a:r>
                  <a:rPr lang="el-GR" sz="1000" b="0" i="0">
                    <a:solidFill>
                      <a:srgbClr val="000000"/>
                    </a:solidFill>
                    <a:latin typeface="+mn-lt"/>
                  </a:rPr>
                  <a:t>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81240416"/>
        <c:crosses val="autoZero"/>
        <c:crossBetween val="midCat"/>
      </c:valAx>
      <c:valAx>
        <c:axId val="181240416"/>
        <c:scaling>
          <c:orientation val="minMax"/>
          <c:max val="2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Erro% (Vripple)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49393559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66861734264349026"/>
          <c:y val="0.14425049500391399"/>
          <c:w val="0.25905561333135246"/>
          <c:h val="9.3955150343049229E-2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609600</xdr:colOff>
      <xdr:row>4</xdr:row>
      <xdr:rowOff>190500</xdr:rowOff>
    </xdr:from>
    <xdr:ext cx="4057650" cy="2705100"/>
    <xdr:graphicFrame macro="">
      <xdr:nvGraphicFramePr>
        <xdr:cNvPr id="761433236" name="Chart 1">
          <a:extLst>
            <a:ext uri="{FF2B5EF4-FFF2-40B4-BE49-F238E27FC236}">
              <a16:creationId xmlns:a16="http://schemas.microsoft.com/office/drawing/2014/main" id="{00000000-0008-0000-0000-0000948C6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609600</xdr:colOff>
      <xdr:row>21</xdr:row>
      <xdr:rowOff>0</xdr:rowOff>
    </xdr:from>
    <xdr:ext cx="4038600" cy="2714625"/>
    <xdr:graphicFrame macro="">
      <xdr:nvGraphicFramePr>
        <xdr:cNvPr id="1441536506" name="Chart 2">
          <a:extLst>
            <a:ext uri="{FF2B5EF4-FFF2-40B4-BE49-F238E27FC236}">
              <a16:creationId xmlns:a16="http://schemas.microsoft.com/office/drawing/2014/main" id="{00000000-0008-0000-0000-0000FA19E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tabSelected="1" topLeftCell="A20" zoomScaleNormal="100" workbookViewId="0">
      <selection activeCell="I32" sqref="I32"/>
    </sheetView>
  </sheetViews>
  <sheetFormatPr defaultColWidth="14.44140625" defaultRowHeight="15" customHeight="1"/>
  <cols>
    <col min="1" max="2" width="8.6640625" customWidth="1"/>
    <col min="3" max="3" width="9" customWidth="1"/>
    <col min="4" max="4" width="8.6640625" customWidth="1"/>
    <col min="5" max="5" width="9" customWidth="1"/>
    <col min="6" max="6" width="9.6640625" customWidth="1"/>
    <col min="7" max="7" width="11.6640625" customWidth="1"/>
    <col min="8" max="8" width="13.33203125" customWidth="1"/>
    <col min="9" max="9" width="15.33203125" customWidth="1"/>
    <col min="10" max="10" width="12.33203125" customWidth="1"/>
    <col min="11" max="11" width="9" customWidth="1"/>
    <col min="12" max="12" width="12.109375" customWidth="1"/>
    <col min="13" max="26" width="8.6640625" customWidth="1"/>
  </cols>
  <sheetData>
    <row r="1" spans="2:12" ht="14.25" customHeight="1"/>
    <row r="2" spans="2:12" ht="14.25" customHeight="1">
      <c r="B2" s="13" t="s">
        <v>0</v>
      </c>
      <c r="C2" s="14"/>
      <c r="E2" s="13" t="s">
        <v>1</v>
      </c>
      <c r="F2" s="17" t="e">
        <f>1/C2</f>
        <v>#DIV/0!</v>
      </c>
    </row>
    <row r="3" spans="2:12" ht="14.25" customHeight="1">
      <c r="B3" s="13" t="s">
        <v>2</v>
      </c>
      <c r="C3" s="15"/>
      <c r="E3" s="13" t="s">
        <v>3</v>
      </c>
      <c r="F3" s="18" t="e">
        <f>C3/C2^2</f>
        <v>#DIV/0!</v>
      </c>
    </row>
    <row r="4" spans="2:12" ht="14.25" customHeight="1"/>
    <row r="5" spans="2:12" ht="14.25" customHeight="1">
      <c r="B5" s="13" t="s">
        <v>4</v>
      </c>
      <c r="C5" s="14"/>
    </row>
    <row r="6" spans="2:12" ht="14.25" customHeight="1">
      <c r="B6" s="13" t="s">
        <v>5</v>
      </c>
      <c r="C6" s="16"/>
    </row>
    <row r="7" spans="2:12" ht="14.25" customHeight="1"/>
    <row r="8" spans="2:12" ht="14.25" customHeight="1"/>
    <row r="9" spans="2:12" ht="14.25" customHeight="1">
      <c r="B9" s="19" t="s">
        <v>6</v>
      </c>
      <c r="C9" s="20"/>
      <c r="D9" s="20"/>
    </row>
    <row r="10" spans="2:12" ht="14.25" customHeight="1"/>
    <row r="11" spans="2:12" ht="14.25" customHeight="1">
      <c r="B11" s="13" t="s">
        <v>7</v>
      </c>
      <c r="C11" s="15">
        <v>100</v>
      </c>
      <c r="E11" s="21" t="s">
        <v>8</v>
      </c>
      <c r="F11" s="21" t="s">
        <v>9</v>
      </c>
      <c r="G11" s="21" t="s">
        <v>10</v>
      </c>
      <c r="H11" s="21" t="s">
        <v>11</v>
      </c>
      <c r="I11" s="21" t="s">
        <v>12</v>
      </c>
      <c r="J11" s="21" t="s">
        <v>13</v>
      </c>
    </row>
    <row r="12" spans="2:12" ht="14.25" customHeight="1">
      <c r="E12" s="22">
        <v>10000</v>
      </c>
      <c r="F12" s="22">
        <v>0.14699999999999999</v>
      </c>
      <c r="G12" s="22">
        <v>8.9999999999999993E-3</v>
      </c>
      <c r="H12" s="23" t="e">
        <f t="shared" ref="H12:H15" si="0">C$5*(1-EXP(-F$2/(E12*C$11*10^-6)))</f>
        <v>#DIV/0!</v>
      </c>
      <c r="I12" s="23" t="e">
        <f t="shared" ref="I12:I20" si="1">SQRT((1-EXP(-F$3/(E12*C$11*10^-6)))^2*C$6^2+(C$5/(E12*C$11)*EXP(-F$2/(E12*C$11*10^-6)))^2*F$3^2+(C$5*F$2/(E12^2*C$11*10^-6)*EXP(-F$2/(E12*C$11*10^-6)))^2*(E12*0.05)^2)</f>
        <v>#DIV/0!</v>
      </c>
      <c r="J12" s="14" t="e">
        <f t="shared" ref="J12:J20" si="2">(H12-F12)/H12*100</f>
        <v>#DIV/0!</v>
      </c>
      <c r="L12" s="2"/>
    </row>
    <row r="13" spans="2:12" ht="14.25" customHeight="1">
      <c r="E13" s="15">
        <v>4700</v>
      </c>
      <c r="F13" s="15">
        <v>0.28799999999999998</v>
      </c>
      <c r="G13" s="15">
        <v>1.2E-2</v>
      </c>
      <c r="H13" s="16" t="e">
        <f t="shared" si="0"/>
        <v>#DIV/0!</v>
      </c>
      <c r="I13" s="16" t="e">
        <f t="shared" si="1"/>
        <v>#DIV/0!</v>
      </c>
      <c r="J13" s="16" t="e">
        <f t="shared" si="2"/>
        <v>#DIV/0!</v>
      </c>
      <c r="L13" s="2"/>
    </row>
    <row r="14" spans="2:12" ht="14.25" customHeight="1">
      <c r="E14" s="22">
        <v>2200</v>
      </c>
      <c r="F14" s="23">
        <v>0.57999999999999996</v>
      </c>
      <c r="G14" s="22">
        <v>4.0000000000000001E-3</v>
      </c>
      <c r="H14" s="14" t="e">
        <f t="shared" si="0"/>
        <v>#DIV/0!</v>
      </c>
      <c r="I14" s="14" t="e">
        <f t="shared" si="1"/>
        <v>#DIV/0!</v>
      </c>
      <c r="J14" s="14" t="e">
        <f t="shared" si="2"/>
        <v>#DIV/0!</v>
      </c>
      <c r="L14" s="2"/>
    </row>
    <row r="15" spans="2:12" ht="14.25" customHeight="1">
      <c r="E15" s="15">
        <v>1500</v>
      </c>
      <c r="F15" s="15">
        <v>0.81599999999999995</v>
      </c>
      <c r="G15" s="15">
        <v>8.0000000000000002E-3</v>
      </c>
      <c r="H15" s="16" t="e">
        <f t="shared" si="0"/>
        <v>#DIV/0!</v>
      </c>
      <c r="I15" s="16" t="e">
        <f t="shared" si="1"/>
        <v>#DIV/0!</v>
      </c>
      <c r="J15" s="16" t="e">
        <f t="shared" si="2"/>
        <v>#DIV/0!</v>
      </c>
      <c r="L15" s="2"/>
    </row>
    <row r="16" spans="2:12" ht="14.25" customHeight="1">
      <c r="E16" s="22">
        <v>1000</v>
      </c>
      <c r="F16" s="14">
        <v>1.2</v>
      </c>
      <c r="G16" s="22">
        <v>0.01</v>
      </c>
      <c r="H16" s="14" t="e">
        <f t="shared" ref="H16:H17" si="3">7.8*(1-EXP(-F$2/(E16*C$11*10^-6)))</f>
        <v>#DIV/0!</v>
      </c>
      <c r="I16" s="14" t="e">
        <f t="shared" si="1"/>
        <v>#DIV/0!</v>
      </c>
      <c r="J16" s="14" t="e">
        <f t="shared" si="2"/>
        <v>#DIV/0!</v>
      </c>
      <c r="L16" s="2"/>
    </row>
    <row r="17" spans="2:12" ht="14.25" customHeight="1">
      <c r="E17" s="24">
        <v>470</v>
      </c>
      <c r="F17" s="16">
        <v>2.2999999999999998</v>
      </c>
      <c r="G17" s="15">
        <v>0.02</v>
      </c>
      <c r="H17" s="25" t="e">
        <f t="shared" si="3"/>
        <v>#DIV/0!</v>
      </c>
      <c r="I17" s="25" t="e">
        <f t="shared" si="1"/>
        <v>#DIV/0!</v>
      </c>
      <c r="J17" s="16" t="e">
        <f t="shared" si="2"/>
        <v>#DIV/0!</v>
      </c>
      <c r="L17" s="2"/>
    </row>
    <row r="18" spans="2:12" ht="14.25" customHeight="1">
      <c r="E18" s="26">
        <v>220</v>
      </c>
      <c r="F18" s="14">
        <v>3.58</v>
      </c>
      <c r="G18" s="22">
        <v>0.02</v>
      </c>
      <c r="H18" s="27" t="e">
        <f t="shared" ref="H18:H20" si="4">C$5*(1-EXP(-F$2/(E18*C$11*10^-6)))</f>
        <v>#DIV/0!</v>
      </c>
      <c r="I18" s="27" t="e">
        <f t="shared" si="1"/>
        <v>#DIV/0!</v>
      </c>
      <c r="J18" s="14" t="e">
        <f t="shared" si="2"/>
        <v>#DIV/0!</v>
      </c>
      <c r="L18" s="2"/>
    </row>
    <row r="19" spans="2:12" ht="14.25" customHeight="1">
      <c r="E19" s="24">
        <v>150</v>
      </c>
      <c r="F19" s="16">
        <v>4.4000000000000004</v>
      </c>
      <c r="G19" s="15">
        <v>0.01</v>
      </c>
      <c r="H19" s="25" t="e">
        <f t="shared" si="4"/>
        <v>#DIV/0!</v>
      </c>
      <c r="I19" s="25" t="e">
        <f t="shared" si="1"/>
        <v>#DIV/0!</v>
      </c>
      <c r="J19" s="16" t="e">
        <f t="shared" si="2"/>
        <v>#DIV/0!</v>
      </c>
      <c r="L19" s="2"/>
    </row>
    <row r="20" spans="2:12" ht="14.25" customHeight="1">
      <c r="E20" s="26">
        <v>100</v>
      </c>
      <c r="F20" s="14">
        <v>5.3</v>
      </c>
      <c r="G20" s="22">
        <v>0.02</v>
      </c>
      <c r="H20" s="27" t="e">
        <f t="shared" si="4"/>
        <v>#DIV/0!</v>
      </c>
      <c r="I20" s="27" t="e">
        <f t="shared" si="1"/>
        <v>#DIV/0!</v>
      </c>
      <c r="J20" s="14" t="e">
        <f t="shared" si="2"/>
        <v>#DIV/0!</v>
      </c>
      <c r="L20" s="2"/>
    </row>
    <row r="21" spans="2:12" ht="14.25" customHeight="1"/>
    <row r="22" spans="2:12" ht="14.25" customHeight="1">
      <c r="B22" s="13" t="s">
        <v>14</v>
      </c>
      <c r="C22" s="15">
        <v>1000</v>
      </c>
      <c r="E22" s="21" t="s">
        <v>15</v>
      </c>
      <c r="F22" s="21" t="s">
        <v>16</v>
      </c>
      <c r="G22" s="21" t="s">
        <v>17</v>
      </c>
      <c r="H22" s="21" t="s">
        <v>18</v>
      </c>
      <c r="I22" s="21" t="s">
        <v>19</v>
      </c>
      <c r="J22" s="21" t="s">
        <v>20</v>
      </c>
    </row>
    <row r="23" spans="2:12" ht="14.25" customHeight="1">
      <c r="E23" s="22">
        <v>10000</v>
      </c>
      <c r="F23" s="22">
        <v>1.34E-2</v>
      </c>
      <c r="G23" s="22">
        <v>8.9999999999999998E-4</v>
      </c>
      <c r="H23" s="23" t="e">
        <f t="shared" ref="H23:H31" si="5">C$5*(1-EXP(-F$2/(E23*C$22*10^-6)))</f>
        <v>#DIV/0!</v>
      </c>
      <c r="I23" s="23" t="e">
        <f t="shared" ref="I23:I31" si="6">SQRT((1-EXP(-F$3/(E23*C$22*10^-6)))^2*C$6^2+(C$5/(E23*C$22)*EXP(-F$2/(E23*C$22*10^-6)))^2*F$3^2+(C$5*F$2/(E23^2*C$22*10^-6)*EXP(-F$2/(E23*C$22*10^-6)))^2*(E23*0.05)^2)</f>
        <v>#DIV/0!</v>
      </c>
      <c r="J23" s="14" t="e">
        <f t="shared" ref="J23:J31" si="7">(H23-F23)/H23*100</f>
        <v>#DIV/0!</v>
      </c>
    </row>
    <row r="24" spans="2:12" ht="14.25" customHeight="1">
      <c r="E24" s="15">
        <v>4700</v>
      </c>
      <c r="F24" s="15">
        <v>2.8299999999999999E-2</v>
      </c>
      <c r="G24" s="15">
        <v>1.1999999999999999E-3</v>
      </c>
      <c r="H24" s="28" t="e">
        <f t="shared" si="5"/>
        <v>#DIV/0!</v>
      </c>
      <c r="I24" s="28" t="e">
        <f t="shared" si="6"/>
        <v>#DIV/0!</v>
      </c>
      <c r="J24" s="16" t="e">
        <f t="shared" si="7"/>
        <v>#DIV/0!</v>
      </c>
    </row>
    <row r="25" spans="2:12" ht="14.25" customHeight="1">
      <c r="E25" s="22">
        <v>2200</v>
      </c>
      <c r="F25" s="29">
        <v>5.9799999999999999E-2</v>
      </c>
      <c r="G25" s="22">
        <v>4.0000000000000002E-4</v>
      </c>
      <c r="H25" s="23" t="e">
        <f t="shared" si="5"/>
        <v>#DIV/0!</v>
      </c>
      <c r="I25" s="23" t="e">
        <f t="shared" si="6"/>
        <v>#DIV/0!</v>
      </c>
      <c r="J25" s="14" t="e">
        <f t="shared" si="7"/>
        <v>#DIV/0!</v>
      </c>
    </row>
    <row r="26" spans="2:12" ht="14.25" customHeight="1">
      <c r="E26" s="15">
        <v>1500</v>
      </c>
      <c r="F26" s="30">
        <v>8.48E-2</v>
      </c>
      <c r="G26" s="15">
        <v>8.0000000000000004E-4</v>
      </c>
      <c r="H26" s="28" t="e">
        <f t="shared" si="5"/>
        <v>#DIV/0!</v>
      </c>
      <c r="I26" s="28" t="e">
        <f t="shared" si="6"/>
        <v>#DIV/0!</v>
      </c>
      <c r="J26" s="16" t="e">
        <f t="shared" si="7"/>
        <v>#DIV/0!</v>
      </c>
    </row>
    <row r="27" spans="2:12" ht="14.25" customHeight="1">
      <c r="E27" s="22">
        <v>1000</v>
      </c>
      <c r="F27" s="23">
        <v>0.127</v>
      </c>
      <c r="G27" s="22">
        <v>1E-3</v>
      </c>
      <c r="H27" s="23" t="e">
        <f t="shared" si="5"/>
        <v>#DIV/0!</v>
      </c>
      <c r="I27" s="23" t="e">
        <f t="shared" si="6"/>
        <v>#DIV/0!</v>
      </c>
      <c r="J27" s="14" t="e">
        <f t="shared" si="7"/>
        <v>#DIV/0!</v>
      </c>
    </row>
    <row r="28" spans="2:12" ht="14.25" customHeight="1">
      <c r="E28" s="24">
        <v>470</v>
      </c>
      <c r="F28" s="28">
        <v>0.25800000000000001</v>
      </c>
      <c r="G28" s="15">
        <v>2E-3</v>
      </c>
      <c r="H28" s="16" t="e">
        <f t="shared" si="5"/>
        <v>#DIV/0!</v>
      </c>
      <c r="I28" s="16" t="e">
        <f t="shared" si="6"/>
        <v>#DIV/0!</v>
      </c>
      <c r="J28" s="16" t="e">
        <f t="shared" si="7"/>
        <v>#DIV/0!</v>
      </c>
    </row>
    <row r="29" spans="2:12" ht="14.25" customHeight="1">
      <c r="E29" s="26">
        <v>220</v>
      </c>
      <c r="F29" s="23">
        <v>0.53</v>
      </c>
      <c r="G29" s="22">
        <v>2E-3</v>
      </c>
      <c r="H29" s="14" t="e">
        <f t="shared" si="5"/>
        <v>#DIV/0!</v>
      </c>
      <c r="I29" s="14" t="e">
        <f t="shared" si="6"/>
        <v>#DIV/0!</v>
      </c>
      <c r="J29" s="14" t="e">
        <f t="shared" si="7"/>
        <v>#DIV/0!</v>
      </c>
    </row>
    <row r="30" spans="2:12" ht="14.25" customHeight="1">
      <c r="E30" s="24">
        <v>150</v>
      </c>
      <c r="F30" s="28">
        <v>0.752</v>
      </c>
      <c r="G30" s="15">
        <v>1E-3</v>
      </c>
      <c r="H30" s="16" t="e">
        <f t="shared" si="5"/>
        <v>#DIV/0!</v>
      </c>
      <c r="I30" s="16" t="e">
        <f t="shared" si="6"/>
        <v>#DIV/0!</v>
      </c>
      <c r="J30" s="16" t="e">
        <f t="shared" si="7"/>
        <v>#DIV/0!</v>
      </c>
    </row>
    <row r="31" spans="2:12" ht="14.25" customHeight="1">
      <c r="E31" s="26">
        <v>100</v>
      </c>
      <c r="F31" s="14">
        <v>1.1000000000000001</v>
      </c>
      <c r="G31" s="22">
        <v>0.02</v>
      </c>
      <c r="H31" s="14" t="e">
        <f t="shared" si="5"/>
        <v>#DIV/0!</v>
      </c>
      <c r="I31" s="14" t="e">
        <f t="shared" si="6"/>
        <v>#DIV/0!</v>
      </c>
      <c r="J31" s="14" t="e">
        <f t="shared" si="7"/>
        <v>#DIV/0!</v>
      </c>
    </row>
    <row r="32" spans="2:12" ht="14.25" customHeight="1">
      <c r="I32" s="31"/>
    </row>
    <row r="33" spans="2:8" ht="14.25" customHeight="1"/>
    <row r="34" spans="2:8" ht="14.25" customHeight="1">
      <c r="B34" s="19" t="s">
        <v>21</v>
      </c>
      <c r="C34" s="20"/>
      <c r="D34" s="20"/>
    </row>
    <row r="35" spans="2:8" ht="14.25" customHeight="1"/>
    <row r="36" spans="2:8" ht="14.25" customHeight="1">
      <c r="B36" s="13" t="s">
        <v>22</v>
      </c>
      <c r="C36" s="14"/>
    </row>
    <row r="37" spans="2:8" ht="14.25" customHeight="1">
      <c r="B37" s="13" t="s">
        <v>23</v>
      </c>
      <c r="C37" s="15"/>
    </row>
    <row r="38" spans="2:8" ht="14.25" customHeight="1"/>
    <row r="39" spans="2:8" ht="14.25" customHeight="1">
      <c r="B39" s="13" t="s">
        <v>24</v>
      </c>
      <c r="C39" s="15">
        <v>100</v>
      </c>
      <c r="E39" s="21" t="s">
        <v>25</v>
      </c>
      <c r="F39" s="21" t="s">
        <v>26</v>
      </c>
      <c r="G39" s="21" t="s">
        <v>27</v>
      </c>
      <c r="H39" s="21" t="s">
        <v>28</v>
      </c>
    </row>
    <row r="40" spans="2:8" ht="14.25" customHeight="1">
      <c r="E40" s="22">
        <v>10000</v>
      </c>
      <c r="F40" s="22">
        <v>0.38400000000000001</v>
      </c>
      <c r="G40" s="22">
        <v>4.0000000000000001E-3</v>
      </c>
      <c r="H40" s="22">
        <v>0.5</v>
      </c>
    </row>
    <row r="41" spans="2:8" ht="14.25" customHeight="1">
      <c r="E41" s="15">
        <v>4700</v>
      </c>
      <c r="F41" s="28">
        <v>0.56000000000000005</v>
      </c>
      <c r="G41" s="15">
        <v>4.0000000000000001E-3</v>
      </c>
      <c r="H41" s="15">
        <v>1.05</v>
      </c>
    </row>
    <row r="42" spans="2:8" ht="14.25" customHeight="1">
      <c r="E42" s="22">
        <v>2200</v>
      </c>
      <c r="F42" s="22">
        <v>0.752</v>
      </c>
      <c r="G42" s="22">
        <v>4.0000000000000001E-3</v>
      </c>
      <c r="H42" s="22">
        <v>2.2400000000000002</v>
      </c>
    </row>
    <row r="43" spans="2:8" ht="14.25" customHeight="1">
      <c r="E43" s="15">
        <v>1500</v>
      </c>
      <c r="F43" s="15">
        <v>0.94399999999999995</v>
      </c>
      <c r="G43" s="15">
        <v>8.0000000000000002E-3</v>
      </c>
      <c r="H43" s="15">
        <v>3.21</v>
      </c>
    </row>
    <row r="44" spans="2:8" ht="14.25" customHeight="1">
      <c r="E44" s="22">
        <v>1000</v>
      </c>
      <c r="F44" s="22">
        <v>1.18</v>
      </c>
      <c r="G44" s="22">
        <v>0.01</v>
      </c>
      <c r="H44" s="22">
        <v>4.5999999999999996</v>
      </c>
    </row>
    <row r="45" spans="2:8" ht="14.25" customHeight="1">
      <c r="E45" s="24">
        <v>470</v>
      </c>
      <c r="F45" s="15">
        <v>1.91</v>
      </c>
      <c r="G45" s="15">
        <v>0.01</v>
      </c>
      <c r="H45" s="15">
        <v>9.11</v>
      </c>
    </row>
    <row r="46" spans="2:8" ht="14.25" customHeight="1">
      <c r="E46" s="26">
        <v>220</v>
      </c>
      <c r="F46" s="22">
        <v>2.89</v>
      </c>
      <c r="G46" s="22">
        <v>0.01</v>
      </c>
      <c r="H46" s="22">
        <v>16.93</v>
      </c>
    </row>
    <row r="47" spans="2:8" ht="14.25" customHeight="1">
      <c r="E47" s="24">
        <v>150</v>
      </c>
      <c r="F47" s="15">
        <v>3.44</v>
      </c>
      <c r="G47" s="15">
        <v>0.01</v>
      </c>
      <c r="H47" s="15">
        <v>22.16</v>
      </c>
    </row>
    <row r="48" spans="2:8" ht="14.25" customHeight="1">
      <c r="E48" s="26">
        <v>100</v>
      </c>
      <c r="F48" s="22">
        <v>3.96</v>
      </c>
      <c r="G48" s="22">
        <v>0.01</v>
      </c>
      <c r="H48" s="22">
        <v>29.14</v>
      </c>
    </row>
    <row r="49" spans="2:8" ht="14.25" customHeight="1"/>
    <row r="50" spans="2:8" ht="14.25" customHeight="1">
      <c r="B50" s="9" t="s">
        <v>29</v>
      </c>
      <c r="C50" s="1">
        <v>1000</v>
      </c>
      <c r="E50" s="6" t="s">
        <v>30</v>
      </c>
      <c r="F50" s="6" t="s">
        <v>31</v>
      </c>
      <c r="G50" s="7" t="s">
        <v>32</v>
      </c>
      <c r="H50" s="6" t="s">
        <v>33</v>
      </c>
    </row>
    <row r="51" spans="2:8" ht="14.25" customHeight="1">
      <c r="E51" s="10">
        <v>10000</v>
      </c>
      <c r="F51" s="11">
        <v>0.6</v>
      </c>
      <c r="G51" s="10">
        <v>0.04</v>
      </c>
      <c r="H51" s="10">
        <v>0.51</v>
      </c>
    </row>
    <row r="52" spans="2:8" ht="14.25" customHeight="1">
      <c r="E52" s="3">
        <v>4700</v>
      </c>
      <c r="F52" s="4">
        <v>0.64</v>
      </c>
      <c r="G52" s="3">
        <v>0.08</v>
      </c>
      <c r="H52" s="3">
        <v>1.08</v>
      </c>
    </row>
    <row r="53" spans="2:8" ht="14.25" customHeight="1">
      <c r="E53" s="8">
        <v>2200</v>
      </c>
      <c r="F53" s="8">
        <v>1.28</v>
      </c>
      <c r="G53" s="8">
        <v>0.04</v>
      </c>
      <c r="H53" s="8">
        <v>2.35</v>
      </c>
    </row>
    <row r="54" spans="2:8" ht="14.25" customHeight="1">
      <c r="E54" s="3">
        <v>1500</v>
      </c>
      <c r="F54" s="3">
        <v>2.64</v>
      </c>
      <c r="G54" s="3">
        <v>0.04</v>
      </c>
      <c r="H54" s="3">
        <v>3.43</v>
      </c>
    </row>
    <row r="55" spans="2:8" ht="14.25" customHeight="1">
      <c r="E55" s="8">
        <v>1000</v>
      </c>
      <c r="F55" s="12">
        <v>6.8</v>
      </c>
      <c r="G55" s="8">
        <v>0.04</v>
      </c>
      <c r="H55" s="8">
        <v>5.24</v>
      </c>
    </row>
    <row r="56" spans="2:8" ht="14.25" customHeight="1">
      <c r="E56" s="5">
        <v>470</v>
      </c>
      <c r="F56" s="5">
        <v>114</v>
      </c>
      <c r="G56" s="5">
        <v>4</v>
      </c>
      <c r="H56" s="5">
        <v>10.75</v>
      </c>
    </row>
    <row r="57" spans="2:8" ht="14.25" customHeight="1"/>
    <row r="58" spans="2:8" ht="14.25" customHeight="1"/>
    <row r="59" spans="2:8" ht="14.25" customHeight="1"/>
    <row r="60" spans="2:8" ht="14.25" customHeight="1"/>
    <row r="61" spans="2:8" ht="14.25" customHeight="1"/>
    <row r="62" spans="2:8" ht="14.25" customHeight="1"/>
    <row r="63" spans="2:8" ht="14.25" customHeight="1"/>
    <row r="64" spans="2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9:D9"/>
    <mergeCell ref="B34:D34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Sérgio Sousa</cp:lastModifiedBy>
  <dcterms:created xsi:type="dcterms:W3CDTF">2023-03-11T16:57:57Z</dcterms:created>
  <dcterms:modified xsi:type="dcterms:W3CDTF">2023-04-26T12:55:37Z</dcterms:modified>
</cp:coreProperties>
</file>