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xr:revisionPtr revIDLastSave="0" documentId="13_ncr:1_{54C5355A-9C18-462E-A500-0E43FE8A8C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rimento Inicial " sheetId="3" r:id="rId1"/>
    <sheet name="P = K' d^-2" sheetId="4" r:id="rId2"/>
    <sheet name="Coeficiente de Absorção" sheetId="2" r:id="rId3"/>
    <sheet name="Coeficiente de Absorção #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/>
  <c r="D8" i="4"/>
  <c r="B8" i="4"/>
  <c r="L7" i="5"/>
  <c r="D15" i="5" s="1"/>
  <c r="L4" i="5"/>
  <c r="D12" i="5" s="1"/>
  <c r="C10" i="5"/>
  <c r="D10" i="5"/>
  <c r="G10" i="5" s="1"/>
  <c r="I10" i="5" s="1"/>
  <c r="E10" i="5"/>
  <c r="C4" i="5"/>
  <c r="F4" i="5" s="1"/>
  <c r="D4" i="5"/>
  <c r="G4" i="5" s="1"/>
  <c r="E4" i="5"/>
  <c r="C5" i="5"/>
  <c r="F5" i="5" s="1"/>
  <c r="I5" i="5" s="1"/>
  <c r="D5" i="5"/>
  <c r="E5" i="5"/>
  <c r="C6" i="5"/>
  <c r="D6" i="5"/>
  <c r="G6" i="5" s="1"/>
  <c r="E6" i="5"/>
  <c r="C7" i="5"/>
  <c r="D7" i="5"/>
  <c r="E7" i="5"/>
  <c r="H7" i="5" s="1"/>
  <c r="C8" i="5"/>
  <c r="D8" i="5"/>
  <c r="E8" i="5"/>
  <c r="H8" i="5" s="1"/>
  <c r="C9" i="5"/>
  <c r="D9" i="5"/>
  <c r="E9" i="5"/>
  <c r="D3" i="5"/>
  <c r="E3" i="5"/>
  <c r="H3" i="5" s="1"/>
  <c r="C3" i="5"/>
  <c r="F3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3" i="5"/>
  <c r="H10" i="5"/>
  <c r="F10" i="5"/>
  <c r="H9" i="5"/>
  <c r="G9" i="5"/>
  <c r="F9" i="5"/>
  <c r="G8" i="5"/>
  <c r="F8" i="5"/>
  <c r="G7" i="5"/>
  <c r="F7" i="5"/>
  <c r="I7" i="5" s="1"/>
  <c r="H6" i="5"/>
  <c r="F6" i="5"/>
  <c r="H5" i="5"/>
  <c r="G5" i="5"/>
  <c r="H4" i="5"/>
  <c r="G3" i="5"/>
  <c r="D12" i="2"/>
  <c r="G26" i="2" a="1"/>
  <c r="G27" i="2" s="1"/>
  <c r="E23" i="2"/>
  <c r="F23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16" i="2"/>
  <c r="F16" i="2" s="1"/>
  <c r="H10" i="2"/>
  <c r="F10" i="2"/>
  <c r="I10" i="2" s="1"/>
  <c r="G10" i="2"/>
  <c r="F4" i="2"/>
  <c r="G4" i="2"/>
  <c r="H4" i="2"/>
  <c r="F5" i="2"/>
  <c r="G5" i="2"/>
  <c r="H5" i="2"/>
  <c r="F6" i="2"/>
  <c r="I6" i="2" s="1"/>
  <c r="G6" i="2"/>
  <c r="H6" i="2"/>
  <c r="F7" i="2"/>
  <c r="I7" i="2" s="1"/>
  <c r="G7" i="2"/>
  <c r="H7" i="2"/>
  <c r="F8" i="2"/>
  <c r="G8" i="2"/>
  <c r="H8" i="2"/>
  <c r="I8" i="2" s="1"/>
  <c r="F9" i="2"/>
  <c r="I9" i="2" s="1"/>
  <c r="G9" i="2"/>
  <c r="H9" i="2"/>
  <c r="G3" i="2"/>
  <c r="I3" i="2" s="1"/>
  <c r="H3" i="2"/>
  <c r="F3" i="2"/>
  <c r="I5" i="2"/>
  <c r="D15" i="2"/>
  <c r="M7" i="2"/>
  <c r="G21" i="2" s="1"/>
  <c r="M4" i="2"/>
  <c r="F2" i="2" s="1"/>
  <c r="C2" i="2"/>
  <c r="B8" i="3"/>
  <c r="E45" i="4"/>
  <c r="I45" i="4" s="1"/>
  <c r="C45" i="4"/>
  <c r="E44" i="4"/>
  <c r="I44" i="4" s="1"/>
  <c r="C44" i="4"/>
  <c r="E43" i="4"/>
  <c r="I43" i="4" s="1"/>
  <c r="C43" i="4"/>
  <c r="E42" i="4"/>
  <c r="I42" i="4" s="1"/>
  <c r="C42" i="4"/>
  <c r="E41" i="4"/>
  <c r="I41" i="4" s="1"/>
  <c r="C41" i="4"/>
  <c r="E40" i="4"/>
  <c r="I40" i="4" s="1"/>
  <c r="C40" i="4"/>
  <c r="E39" i="4"/>
  <c r="I39" i="4" s="1"/>
  <c r="C39" i="4"/>
  <c r="E38" i="4"/>
  <c r="I38" i="4" s="1"/>
  <c r="C38" i="4"/>
  <c r="E37" i="4"/>
  <c r="I37" i="4" s="1"/>
  <c r="C37" i="4"/>
  <c r="E36" i="4"/>
  <c r="I36" i="4" s="1"/>
  <c r="C36" i="4"/>
  <c r="E35" i="4"/>
  <c r="I35" i="4" s="1"/>
  <c r="C35" i="4"/>
  <c r="E34" i="4"/>
  <c r="I34" i="4" s="1"/>
  <c r="C34" i="4"/>
  <c r="E33" i="4"/>
  <c r="I33" i="4" s="1"/>
  <c r="C33" i="4"/>
  <c r="E32" i="4"/>
  <c r="I32" i="4" s="1"/>
  <c r="C32" i="4"/>
  <c r="E31" i="4"/>
  <c r="I31" i="4" s="1"/>
  <c r="C31" i="4"/>
  <c r="E30" i="4"/>
  <c r="I30" i="4" s="1"/>
  <c r="C30" i="4"/>
  <c r="E29" i="4"/>
  <c r="I29" i="4" s="1"/>
  <c r="C29" i="4"/>
  <c r="E28" i="4"/>
  <c r="I28" i="4" s="1"/>
  <c r="C28" i="4"/>
  <c r="E27" i="4"/>
  <c r="I27" i="4" s="1"/>
  <c r="C27" i="4"/>
  <c r="E26" i="4"/>
  <c r="I26" i="4" s="1"/>
  <c r="C26" i="4"/>
  <c r="E25" i="4"/>
  <c r="I25" i="4" s="1"/>
  <c r="C25" i="4"/>
  <c r="E24" i="4"/>
  <c r="I24" i="4" s="1"/>
  <c r="C24" i="4"/>
  <c r="E23" i="4"/>
  <c r="I23" i="4" s="1"/>
  <c r="C23" i="4"/>
  <c r="E22" i="4"/>
  <c r="I22" i="4" s="1"/>
  <c r="C22" i="4"/>
  <c r="E21" i="4"/>
  <c r="I21" i="4" s="1"/>
  <c r="C21" i="4"/>
  <c r="E20" i="4"/>
  <c r="I20" i="4" s="1"/>
  <c r="C20" i="4"/>
  <c r="E19" i="4"/>
  <c r="I19" i="4" s="1"/>
  <c r="C19" i="4"/>
  <c r="E18" i="4"/>
  <c r="I18" i="4" s="1"/>
  <c r="C18" i="4"/>
  <c r="E17" i="4"/>
  <c r="I17" i="4" s="1"/>
  <c r="C17" i="4"/>
  <c r="E16" i="4"/>
  <c r="I16" i="4" s="1"/>
  <c r="C16" i="4"/>
  <c r="E15" i="4"/>
  <c r="I15" i="4" s="1"/>
  <c r="C15" i="4"/>
  <c r="E14" i="4"/>
  <c r="I14" i="4" s="1"/>
  <c r="C14" i="4"/>
  <c r="E13" i="4"/>
  <c r="I13" i="4" s="1"/>
  <c r="C13" i="4"/>
  <c r="E12" i="4"/>
  <c r="I12" i="4" s="1"/>
  <c r="C12" i="4"/>
  <c r="E11" i="4"/>
  <c r="I11" i="4" s="1"/>
  <c r="C11" i="4"/>
  <c r="E10" i="4"/>
  <c r="I10" i="4" s="1"/>
  <c r="C10" i="4"/>
  <c r="E9" i="4"/>
  <c r="I9" i="4" s="1"/>
  <c r="C9" i="4"/>
  <c r="C3" i="3"/>
  <c r="C8" i="3" s="1"/>
  <c r="E3" i="3"/>
  <c r="E8" i="3" s="1"/>
  <c r="F8" i="3"/>
  <c r="D8" i="3"/>
  <c r="E13" i="2"/>
  <c r="G18" i="3"/>
  <c r="E18" i="3"/>
  <c r="I18" i="3" s="1"/>
  <c r="C18" i="3"/>
  <c r="G17" i="3"/>
  <c r="E17" i="3"/>
  <c r="I17" i="3" s="1"/>
  <c r="C17" i="3"/>
  <c r="G16" i="3"/>
  <c r="E16" i="3"/>
  <c r="I16" i="3" s="1"/>
  <c r="C16" i="3"/>
  <c r="G15" i="3"/>
  <c r="E15" i="3"/>
  <c r="I15" i="3" s="1"/>
  <c r="C15" i="3"/>
  <c r="G14" i="3"/>
  <c r="E14" i="3"/>
  <c r="I14" i="3" s="1"/>
  <c r="C14" i="3"/>
  <c r="G13" i="3"/>
  <c r="E13" i="3"/>
  <c r="I13" i="3" s="1"/>
  <c r="C13" i="3"/>
  <c r="G12" i="3"/>
  <c r="E12" i="3"/>
  <c r="I12" i="3" s="1"/>
  <c r="C12" i="3"/>
  <c r="G11" i="3"/>
  <c r="E11" i="3"/>
  <c r="I11" i="3" s="1"/>
  <c r="C11" i="3"/>
  <c r="G10" i="3"/>
  <c r="E10" i="3"/>
  <c r="I10" i="3" s="1"/>
  <c r="C10" i="3"/>
  <c r="G9" i="3"/>
  <c r="E9" i="3"/>
  <c r="I9" i="3" s="1"/>
  <c r="C9" i="3"/>
  <c r="V3" i="3" a="1"/>
  <c r="W5" i="3" s="1"/>
  <c r="I4" i="5" l="1"/>
  <c r="I4" i="2"/>
  <c r="E3" i="4"/>
  <c r="E8" i="4" s="1"/>
  <c r="C3" i="4"/>
  <c r="H39" i="4" s="1"/>
  <c r="H11" i="4"/>
  <c r="H15" i="4"/>
  <c r="H19" i="4"/>
  <c r="H23" i="4"/>
  <c r="H24" i="4"/>
  <c r="H44" i="4"/>
  <c r="H28" i="4"/>
  <c r="H36" i="4"/>
  <c r="H40" i="4"/>
  <c r="H33" i="4"/>
  <c r="H37" i="4"/>
  <c r="H41" i="4"/>
  <c r="H45" i="4"/>
  <c r="H32" i="4"/>
  <c r="H34" i="4"/>
  <c r="H42" i="4"/>
  <c r="M7" i="5"/>
  <c r="G23" i="5" s="1"/>
  <c r="G17" i="2"/>
  <c r="E12" i="2"/>
  <c r="C2" i="5"/>
  <c r="M4" i="5"/>
  <c r="E12" i="5" s="1"/>
  <c r="I8" i="5"/>
  <c r="I6" i="5"/>
  <c r="I9" i="5"/>
  <c r="I3" i="5"/>
  <c r="G26" i="5" a="1"/>
  <c r="G16" i="2"/>
  <c r="C15" i="2"/>
  <c r="H26" i="2"/>
  <c r="G28" i="2"/>
  <c r="H27" i="2"/>
  <c r="G26" i="2"/>
  <c r="H28" i="2"/>
  <c r="G20" i="2"/>
  <c r="E15" i="2"/>
  <c r="G19" i="2"/>
  <c r="G18" i="2"/>
  <c r="G23" i="2"/>
  <c r="G22" i="2"/>
  <c r="J17" i="4"/>
  <c r="J21" i="4"/>
  <c r="J29" i="4"/>
  <c r="J33" i="4"/>
  <c r="J10" i="4"/>
  <c r="J14" i="4"/>
  <c r="J22" i="4"/>
  <c r="J26" i="4"/>
  <c r="J11" i="4"/>
  <c r="J15" i="4"/>
  <c r="J23" i="4"/>
  <c r="J27" i="4"/>
  <c r="J35" i="4"/>
  <c r="J39" i="4"/>
  <c r="J12" i="4"/>
  <c r="J20" i="4"/>
  <c r="J24" i="4"/>
  <c r="J32" i="4"/>
  <c r="J40" i="4"/>
  <c r="J44" i="4"/>
  <c r="J45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H11" i="3"/>
  <c r="H9" i="3"/>
  <c r="H17" i="3"/>
  <c r="H12" i="3"/>
  <c r="H14" i="3"/>
  <c r="H15" i="3"/>
  <c r="H10" i="3"/>
  <c r="H13" i="3"/>
  <c r="H18" i="3"/>
  <c r="H16" i="3"/>
  <c r="J14" i="3"/>
  <c r="J17" i="3"/>
  <c r="J15" i="3"/>
  <c r="J12" i="3"/>
  <c r="J18" i="3"/>
  <c r="J13" i="3"/>
  <c r="J9" i="3"/>
  <c r="J16" i="3"/>
  <c r="J10" i="3"/>
  <c r="J11" i="3"/>
  <c r="W3" i="3"/>
  <c r="V4" i="3"/>
  <c r="W4" i="3"/>
  <c r="V3" i="3"/>
  <c r="V5" i="3"/>
  <c r="H30" i="4" l="1"/>
  <c r="H21" i="4"/>
  <c r="H16" i="4"/>
  <c r="H22" i="4"/>
  <c r="H17" i="4"/>
  <c r="H43" i="4"/>
  <c r="H14" i="4"/>
  <c r="H13" i="4"/>
  <c r="H35" i="4"/>
  <c r="G16" i="5"/>
  <c r="J9" i="4"/>
  <c r="J16" i="4"/>
  <c r="J19" i="4"/>
  <c r="J18" i="4"/>
  <c r="J25" i="4"/>
  <c r="J36" i="4"/>
  <c r="J43" i="4"/>
  <c r="J42" i="4"/>
  <c r="J38" i="4"/>
  <c r="J13" i="4"/>
  <c r="J34" i="4"/>
  <c r="J41" i="4"/>
  <c r="J28" i="4"/>
  <c r="J31" i="4"/>
  <c r="J30" i="4"/>
  <c r="J37" i="4"/>
  <c r="H38" i="4"/>
  <c r="K12" i="3"/>
  <c r="L12" i="3" s="1"/>
  <c r="C8" i="4"/>
  <c r="H10" i="4"/>
  <c r="H9" i="4"/>
  <c r="H29" i="4"/>
  <c r="H20" i="4"/>
  <c r="H31" i="4"/>
  <c r="H26" i="4"/>
  <c r="H25" i="4"/>
  <c r="H12" i="4"/>
  <c r="H27" i="4"/>
  <c r="H18" i="4"/>
  <c r="G20" i="5"/>
  <c r="G18" i="5"/>
  <c r="G21" i="5"/>
  <c r="G19" i="5"/>
  <c r="G17" i="5"/>
  <c r="G22" i="5"/>
  <c r="E15" i="5"/>
  <c r="H16" i="2"/>
  <c r="I16" i="2" s="1"/>
  <c r="H17" i="2"/>
  <c r="I17" i="2" s="1"/>
  <c r="H18" i="2"/>
  <c r="I18" i="2" s="1"/>
  <c r="H19" i="2"/>
  <c r="I19" i="2" s="1"/>
  <c r="H23" i="2"/>
  <c r="I23" i="2" s="1"/>
  <c r="H20" i="2"/>
  <c r="I20" i="2" s="1"/>
  <c r="H21" i="2"/>
  <c r="I21" i="2" s="1"/>
  <c r="H22" i="2"/>
  <c r="I22" i="2" s="1"/>
  <c r="C15" i="5"/>
  <c r="F2" i="5"/>
  <c r="H28" i="5"/>
  <c r="H27" i="5"/>
  <c r="G28" i="5"/>
  <c r="G27" i="5"/>
  <c r="H26" i="5"/>
  <c r="G26" i="5"/>
  <c r="V3" i="4" a="1"/>
  <c r="K14" i="3"/>
  <c r="L14" i="3" s="1"/>
  <c r="K9" i="3"/>
  <c r="L9" i="3" s="1"/>
  <c r="K10" i="3"/>
  <c r="L10" i="3" s="1"/>
  <c r="K16" i="3"/>
  <c r="L16" i="3" s="1"/>
  <c r="K15" i="3"/>
  <c r="L15" i="3" s="1"/>
  <c r="K18" i="3"/>
  <c r="L18" i="3" s="1"/>
  <c r="K13" i="3"/>
  <c r="L13" i="3" s="1"/>
  <c r="K17" i="3"/>
  <c r="L17" i="3" s="1"/>
  <c r="K11" i="3"/>
  <c r="L11" i="3" s="1"/>
  <c r="H23" i="5" l="1"/>
  <c r="I23" i="5" s="1"/>
  <c r="H18" i="5"/>
  <c r="I18" i="5" s="1"/>
  <c r="H21" i="5"/>
  <c r="I21" i="5" s="1"/>
  <c r="H16" i="5"/>
  <c r="I16" i="5" s="1"/>
  <c r="H22" i="5"/>
  <c r="I22" i="5" s="1"/>
  <c r="H17" i="5"/>
  <c r="I17" i="5" s="1"/>
  <c r="H20" i="5"/>
  <c r="I20" i="5" s="1"/>
  <c r="H19" i="5"/>
  <c r="I19" i="5" s="1"/>
  <c r="V4" i="4"/>
  <c r="W3" i="4"/>
  <c r="V3" i="4"/>
  <c r="W5" i="4"/>
  <c r="V5" i="4"/>
  <c r="W4" i="4"/>
  <c r="K14" i="4" l="1"/>
  <c r="L14" i="4" s="1"/>
  <c r="K38" i="4"/>
  <c r="L38" i="4" s="1"/>
  <c r="K15" i="4"/>
  <c r="L15" i="4" s="1"/>
  <c r="K10" i="4"/>
  <c r="L10" i="4" s="1"/>
  <c r="K44" i="4"/>
  <c r="L44" i="4" s="1"/>
  <c r="K21" i="4"/>
  <c r="L21" i="4" s="1"/>
  <c r="K45" i="4"/>
  <c r="L45" i="4" s="1"/>
  <c r="K30" i="4"/>
  <c r="L30" i="4" s="1"/>
  <c r="K32" i="4"/>
  <c r="L32" i="4" s="1"/>
  <c r="K36" i="4"/>
  <c r="L36" i="4" s="1"/>
  <c r="K43" i="4"/>
  <c r="L43" i="4" s="1"/>
  <c r="K13" i="4"/>
  <c r="L13" i="4" s="1"/>
  <c r="K41" i="4"/>
  <c r="L41" i="4" s="1"/>
  <c r="K24" i="4"/>
  <c r="L24" i="4" s="1"/>
  <c r="K26" i="4"/>
  <c r="L26" i="4" s="1"/>
  <c r="K23" i="4"/>
  <c r="L23" i="4" s="1"/>
  <c r="K18" i="4"/>
  <c r="L18" i="4" s="1"/>
  <c r="K29" i="4"/>
  <c r="L29" i="4" s="1"/>
  <c r="K31" i="4"/>
  <c r="L31" i="4" s="1"/>
  <c r="K17" i="4"/>
  <c r="L17" i="4" s="1"/>
  <c r="K11" i="4"/>
  <c r="L11" i="4" s="1"/>
  <c r="K37" i="4"/>
  <c r="L37" i="4" s="1"/>
  <c r="K40" i="4"/>
  <c r="L40" i="4" s="1"/>
  <c r="K28" i="4"/>
  <c r="L28" i="4" s="1"/>
  <c r="K35" i="4"/>
  <c r="L35" i="4" s="1"/>
  <c r="K42" i="4"/>
  <c r="L42" i="4" s="1"/>
  <c r="K33" i="4"/>
  <c r="L33" i="4" s="1"/>
  <c r="K16" i="4"/>
  <c r="L16" i="4" s="1"/>
  <c r="K20" i="4"/>
  <c r="L20" i="4" s="1"/>
  <c r="K27" i="4"/>
  <c r="L27" i="4" s="1"/>
  <c r="K34" i="4"/>
  <c r="L34" i="4" s="1"/>
  <c r="K25" i="4"/>
  <c r="L25" i="4" s="1"/>
  <c r="K12" i="4"/>
  <c r="L12" i="4" s="1"/>
  <c r="K19" i="4"/>
  <c r="L19" i="4" s="1"/>
  <c r="K39" i="4"/>
  <c r="L39" i="4" s="1"/>
  <c r="K9" i="4"/>
  <c r="L9" i="4" s="1"/>
  <c r="K22" i="4"/>
  <c r="L22" i="4" s="1"/>
</calcChain>
</file>

<file path=xl/sharedStrings.xml><?xml version="1.0" encoding="utf-8"?>
<sst xmlns="http://schemas.openxmlformats.org/spreadsheetml/2006/main" count="86" uniqueCount="32">
  <si>
    <t xml:space="preserve"> </t>
  </si>
  <si>
    <t>u( V [mV] ) :</t>
  </si>
  <si>
    <t>u( V [V] ) :</t>
  </si>
  <si>
    <t>Log (D)</t>
  </si>
  <si>
    <t>u(Log(D))</t>
  </si>
  <si>
    <t>Log(V)</t>
  </si>
  <si>
    <t>u(Log(V))</t>
  </si>
  <si>
    <t>Aj. Linear</t>
  </si>
  <si>
    <t>Resíduos</t>
  </si>
  <si>
    <t>m</t>
  </si>
  <si>
    <t>s(m)</t>
  </si>
  <si>
    <t>s(b)</t>
  </si>
  <si>
    <t>b</t>
  </si>
  <si>
    <t>s(y)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</si>
  <si>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</si>
  <si>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u( fase [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])</t>
    </r>
  </si>
  <si>
    <t>Aj. Linear - Log(V)[Log(D)]</t>
  </si>
  <si>
    <t xml:space="preserve">Aj. Linear </t>
  </si>
  <si>
    <t>Ensaio 1</t>
  </si>
  <si>
    <t>Distância :</t>
  </si>
  <si>
    <t>cm</t>
  </si>
  <si>
    <t>u( d [cm] ) :</t>
  </si>
  <si>
    <t>u( d [m] ) :</t>
  </si>
  <si>
    <t>u(V) (V)</t>
  </si>
  <si>
    <t>Nº filtro (mm)</t>
  </si>
  <si>
    <t>u(Medida)</t>
  </si>
  <si>
    <t xml:space="preserve">Média </t>
  </si>
  <si>
    <t>Nº Filtros</t>
  </si>
  <si>
    <t>mV</t>
  </si>
  <si>
    <t>V</t>
  </si>
  <si>
    <t>Ln(V)</t>
  </si>
  <si>
    <t>Aj. Linear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</si>
</sst>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'!$C$9:$C$18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'Varrimento Inicial '!$E$9:$E$18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C-4F07-BC9D-2D7CB7CED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9303359143056"/>
          <c:y val="0.17531208661007458"/>
          <c:w val="0.1789625914267596"/>
          <c:h val="7.267490261758372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'!$G$9:$G$18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'Varrimento Inicial '!$I$9:$I$18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7-4C69-8E25-DBEF310B349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'Varrimento Inicial '!$G$9:$G$18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'Varrimento Inicial '!$K$9:$K$18</c:f>
              <c:numCache>
                <c:formatCode>0\.000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7-4C69-8E25-DBEF310B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3272008140219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'!$G$9:$G$18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'Varrimento Inicial '!$L$9:$L$18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0-430A-A61E-FE70B4D52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365162390859964"/>
          <c:y val="0.17100545585686522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d^-2'!$C$9:$C$45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'P = K'' d^-2'!$E$9:$E$45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9-4FD5-8B21-1C6F7118E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98811491828627"/>
          <c:y val="0.17100545585686522"/>
          <c:w val="8.2652732984855648E-2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d^-2'!$G$9:$G$45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'P = K'' d^-2'!$I$9:$I$45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8-4171-8EA8-531583330B8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 = K'' d^-2'!$G$9:$G$45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'P = K'' d^-2'!$K$9:$K$45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8-4171-8EA8-531583330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43454283209356"/>
          <c:y val="0.17531208661007461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d^-2'!$G$9:$G$45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xVal>
          <c:yVal>
            <c:numRef>
              <c:f>'P = K'' d^-2'!$L$9:$L$45</c:f>
              <c:numCache>
                <c:formatCode>0.000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6-4586-9017-B054FF489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365162390859964"/>
          <c:y val="0.17100545585686522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Absorção'!$C$16:$C$22</c:f>
              <c:numCache>
                <c:formatCode>General</c:formatCode>
                <c:ptCount val="7"/>
              </c:numCache>
            </c:numRef>
          </c:xVal>
          <c:yVal>
            <c:numRef>
              <c:f>'Coeficiente de Absorção'!$F$16:$F$23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A0-4341-95B1-51EB97910C75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Absorção'!$C$16:$C$23</c:f>
              <c:numCache>
                <c:formatCode>General</c:formatCode>
                <c:ptCount val="8"/>
              </c:numCache>
            </c:numRef>
          </c:xVal>
          <c:yVal>
            <c:numRef>
              <c:f>'Coeficiente de Absorção'!$H$16:$H$23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A0-4341-95B1-51EB97910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Esp.Filtros 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765684567823532"/>
          <c:y val="0.22268502489537773"/>
          <c:w val="0.26601924674088429"/>
          <c:h val="0.257322204818611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V)[Esp</a:t>
            </a:r>
            <a:r>
              <a:rPr lang="en-US" baseline="0"/>
              <a:t>. 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Absorção'!$C$16:$C$23</c:f>
              <c:numCache>
                <c:formatCode>General</c:formatCode>
                <c:ptCount val="8"/>
              </c:numCache>
            </c:numRef>
          </c:xVal>
          <c:yVal>
            <c:numRef>
              <c:f>'Coeficiente de Absorção'!$I$16:$I$23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FF-4520-836E-AA04E71CD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 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365162390859964"/>
          <c:y val="0.17100545585686522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#2'!$C$16:$C$22</c:f>
              <c:numCache>
                <c:formatCode>General</c:formatCode>
                <c:ptCount val="7"/>
              </c:numCache>
            </c:numRef>
          </c:xVal>
          <c:yVal>
            <c:numRef>
              <c:f>'Coeficiente de Absorção #2'!$F$16:$F$23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C-4628-8267-225A548A1527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#2'!$C$16:$C$23</c:f>
              <c:numCache>
                <c:formatCode>General</c:formatCode>
                <c:ptCount val="8"/>
              </c:numCache>
            </c:numRef>
          </c:xVal>
          <c:yVal>
            <c:numRef>
              <c:f>'Coeficiente de Absorção #2'!$H$16:$H$23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C-4628-8267-225A548A1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Esp.Filtros 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50059111117455"/>
          <c:y val="0.17100545585686522"/>
          <c:w val="0.26601924674088429"/>
          <c:h val="0.2573222048186111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V)[Esp</a:t>
            </a:r>
            <a:r>
              <a:rPr lang="en-US" baseline="0"/>
              <a:t>. 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Log(V)[Esp.Filtros]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'Coeficiente de Absorção #2'!$C$16:$C$23</c:f>
              <c:numCache>
                <c:formatCode>General</c:formatCode>
                <c:ptCount val="8"/>
              </c:numCache>
            </c:numRef>
          </c:xVal>
          <c:yVal>
            <c:numRef>
              <c:f>'Coeficiente de Absorção #2'!$I$16:$I$23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6-4652-9CB5-E919683C1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Esp. 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365162390859964"/>
          <c:y val="0.17100545585686522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419099</xdr:colOff>
      <xdr:row>7</xdr:row>
      <xdr:rowOff>33337</xdr:rowOff>
    </xdr:from>
    <xdr:to>
      <xdr:col>20</xdr:col>
      <xdr:colOff>457200</xdr:colOff>
      <xdr:row>22</xdr:row>
      <xdr:rowOff>124778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063D05-140D-4032-A0FB-01E374AEF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571500</xdr:colOff>
      <xdr:row>7</xdr:row>
      <xdr:rowOff>38100</xdr:rowOff>
    </xdr:from>
    <xdr:to>
      <xdr:col>29</xdr:col>
      <xdr:colOff>1</xdr:colOff>
      <xdr:row>22</xdr:row>
      <xdr:rowOff>129541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E441F2-7486-4532-8FA2-E36BB2EA2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561975</xdr:colOff>
      <xdr:row>23</xdr:row>
      <xdr:rowOff>152400</xdr:rowOff>
    </xdr:from>
    <xdr:to>
      <xdr:col>28</xdr:col>
      <xdr:colOff>600076</xdr:colOff>
      <xdr:row>39</xdr:row>
      <xdr:rowOff>53341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D46652-AE46-40AB-AF88-54B92470D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382464</xdr:colOff>
      <xdr:row>7</xdr:row>
      <xdr:rowOff>26010</xdr:rowOff>
    </xdr:from>
    <xdr:to>
      <xdr:col>20</xdr:col>
      <xdr:colOff>420565</xdr:colOff>
      <xdr:row>22</xdr:row>
      <xdr:rowOff>117451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EDFDCE-CCD8-4BC8-A59E-2A6738E89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571500</xdr:colOff>
      <xdr:row>7</xdr:row>
      <xdr:rowOff>38100</xdr:rowOff>
    </xdr:from>
    <xdr:to>
      <xdr:col>29</xdr:col>
      <xdr:colOff>1</xdr:colOff>
      <xdr:row>22</xdr:row>
      <xdr:rowOff>129541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A01888-33D4-4A57-BB12-0C5E69494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561975</xdr:colOff>
      <xdr:row>23</xdr:row>
      <xdr:rowOff>152400</xdr:rowOff>
    </xdr:from>
    <xdr:to>
      <xdr:col>28</xdr:col>
      <xdr:colOff>600076</xdr:colOff>
      <xdr:row>39</xdr:row>
      <xdr:rowOff>53341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4344F1-A1C5-4455-8148-6D87F8DC6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13</xdr:row>
      <xdr:rowOff>114300</xdr:rowOff>
    </xdr:from>
    <xdr:to>
      <xdr:col>16</xdr:col>
      <xdr:colOff>386863</xdr:colOff>
      <xdr:row>28</xdr:row>
      <xdr:rowOff>177166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660A8C-48C9-4C23-9F53-AB3CF8A5F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8BA78A-85AD-4D12-982B-49DF2A691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8F88A-3858-4A97-A276-6268812C6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C07BE6-29BE-4D4E-86AE-CA1CC2BE6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1A59-C38C-4950-ABA3-969C97DFD363}">
  <dimension ref="B2:X18"/>
  <sheetViews>
    <sheetView tabSelected="1" zoomScale="85" zoomScaleNormal="85" workbookViewId="0">
      <selection activeCell="G30" sqref="G30"/>
    </sheetView>
  </sheetViews>
  <sheetFormatPr defaultRowHeight="15" x14ac:dyDescent="0.25"/>
  <cols>
    <col min="1" max="1" width="11.5703125" style="13" bestFit="1" customWidth="1"/>
    <col min="2" max="2" width="12.7109375" style="13" customWidth="1"/>
    <col min="3" max="3" width="12.7109375" style="13" bestFit="1" customWidth="1"/>
    <col min="4" max="4" width="14.140625" style="13" bestFit="1" customWidth="1"/>
    <col min="5" max="5" width="11.28515625" style="13" customWidth="1"/>
    <col min="6" max="6" width="16.7109375" style="13" bestFit="1" customWidth="1"/>
    <col min="7" max="7" width="11.140625" style="13" customWidth="1"/>
    <col min="8" max="8" width="11.5703125" style="13" customWidth="1"/>
    <col min="9" max="9" width="11.7109375" style="13" customWidth="1"/>
    <col min="10" max="10" width="12.140625" style="13" customWidth="1"/>
    <col min="11" max="11" width="12.140625" style="13" bestFit="1" customWidth="1"/>
    <col min="12" max="12" width="11.7109375" style="13" bestFit="1" customWidth="1"/>
    <col min="13" max="16384" width="9.140625" style="13"/>
  </cols>
  <sheetData>
    <row r="2" spans="2:24" x14ac:dyDescent="0.25">
      <c r="B2" s="7" t="s">
        <v>21</v>
      </c>
      <c r="C2" s="20"/>
      <c r="D2" s="7" t="s">
        <v>1</v>
      </c>
      <c r="E2" s="20"/>
      <c r="F2" s="3" t="s">
        <v>15</v>
      </c>
      <c r="G2" s="21"/>
      <c r="H2" s="14"/>
      <c r="I2" s="14"/>
      <c r="J2" s="14"/>
      <c r="K2" s="14"/>
      <c r="L2" s="14"/>
      <c r="M2" s="14"/>
      <c r="N2" s="14"/>
      <c r="O2" s="14"/>
      <c r="P2" s="14"/>
      <c r="Q2" s="14"/>
      <c r="U2" s="4" t="s">
        <v>16</v>
      </c>
      <c r="V2" s="4"/>
      <c r="W2" s="4"/>
      <c r="X2" s="4"/>
    </row>
    <row r="3" spans="2:24" x14ac:dyDescent="0.25">
      <c r="B3" s="3" t="s">
        <v>22</v>
      </c>
      <c r="C3" s="5">
        <f>C2/100</f>
        <v>0</v>
      </c>
      <c r="D3" s="3" t="s">
        <v>2</v>
      </c>
      <c r="E3" s="22">
        <f>E2/1000</f>
        <v>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U3" s="9" t="s">
        <v>9</v>
      </c>
      <c r="V3" s="8" t="e">
        <f t="array" ref="V3:W5">LINEST(I9:I45,G9:G45,1,1)</f>
        <v>#VALUE!</v>
      </c>
      <c r="W3" s="8" t="e">
        <v>#VALUE!</v>
      </c>
      <c r="X3" s="9" t="s">
        <v>12</v>
      </c>
    </row>
    <row r="4" spans="2:24" x14ac:dyDescent="0.25">
      <c r="B4" s="14"/>
      <c r="C4" s="14"/>
      <c r="D4" s="14"/>
      <c r="E4" s="14"/>
      <c r="F4" s="14"/>
      <c r="G4" s="14"/>
      <c r="H4" s="14"/>
      <c r="I4" s="14"/>
      <c r="J4" s="14" t="s">
        <v>0</v>
      </c>
      <c r="K4" s="14"/>
      <c r="L4" s="14" t="s">
        <v>0</v>
      </c>
      <c r="M4" s="14"/>
      <c r="N4" s="14"/>
      <c r="O4" s="14" t="s">
        <v>0</v>
      </c>
      <c r="P4" s="14"/>
      <c r="Q4" s="14"/>
      <c r="U4" s="9" t="s">
        <v>10</v>
      </c>
      <c r="V4" s="8" t="e">
        <v>#VALUE!</v>
      </c>
      <c r="W4" s="8" t="e">
        <v>#VALUE!</v>
      </c>
      <c r="X4" s="9" t="s">
        <v>11</v>
      </c>
    </row>
    <row r="5" spans="2:24" ht="17.25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U5" s="9" t="s">
        <v>14</v>
      </c>
      <c r="V5" s="8" t="e">
        <v>#VALUE!</v>
      </c>
      <c r="W5" s="8" t="e">
        <v>#VALUE!</v>
      </c>
      <c r="X5" s="9" t="s">
        <v>13</v>
      </c>
    </row>
    <row r="6" spans="2:24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Q6" s="14"/>
    </row>
    <row r="7" spans="2:24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Q7" s="14"/>
    </row>
    <row r="8" spans="2:24" x14ac:dyDescent="0.25">
      <c r="B8" s="23" t="str">
        <f>"(d ± "&amp;C2&amp;" ) cm"</f>
        <v>(d ±  ) cm</v>
      </c>
      <c r="C8" s="12" t="str">
        <f>"(d ± "&amp;C3&amp;" ) m"</f>
        <v>(d ± 0 ) m</v>
      </c>
      <c r="D8" s="12" t="str">
        <f>"(V ± "&amp;E2&amp;" ) mV"</f>
        <v>(V ±  ) mV</v>
      </c>
      <c r="E8" s="12" t="str">
        <f>"(V ± "&amp;E3&amp;" ) V"</f>
        <v>(V ± 0 ) V</v>
      </c>
      <c r="F8" s="12" t="str">
        <f>"(Fase ± "&amp;G2&amp;" ) °C"</f>
        <v>(Fase ±  ) °C</v>
      </c>
      <c r="G8" s="12" t="s">
        <v>3</v>
      </c>
      <c r="H8" s="12" t="s">
        <v>4</v>
      </c>
      <c r="I8" s="12" t="s">
        <v>5</v>
      </c>
      <c r="J8" s="12" t="s">
        <v>6</v>
      </c>
      <c r="K8" s="12" t="s">
        <v>17</v>
      </c>
      <c r="L8" s="12" t="s">
        <v>8</v>
      </c>
      <c r="Q8" s="14"/>
    </row>
    <row r="9" spans="2:24" x14ac:dyDescent="0.25">
      <c r="B9" s="6"/>
      <c r="C9" s="6">
        <f>B9/100</f>
        <v>0</v>
      </c>
      <c r="D9" s="6"/>
      <c r="E9" s="6">
        <f>D9/1000</f>
        <v>0</v>
      </c>
      <c r="F9" s="6"/>
      <c r="G9" s="6" t="e">
        <f>LOG(C9)</f>
        <v>#NUM!</v>
      </c>
      <c r="H9" s="6" t="e">
        <f>1/C9*$C$3</f>
        <v>#DIV/0!</v>
      </c>
      <c r="I9" s="6" t="e">
        <f>LOG(E9)</f>
        <v>#NUM!</v>
      </c>
      <c r="J9" s="6" t="e">
        <f>1/I9*$E$3</f>
        <v>#NUM!</v>
      </c>
      <c r="K9" s="6" t="e">
        <f>G9*$V$3+$W$3</f>
        <v>#NUM!</v>
      </c>
      <c r="L9" s="6" t="e">
        <f>I9-K9</f>
        <v>#NUM!</v>
      </c>
      <c r="Q9" s="14"/>
    </row>
    <row r="10" spans="2:24" x14ac:dyDescent="0.25">
      <c r="B10" s="6"/>
      <c r="C10" s="6">
        <f t="shared" ref="C10:C45" si="0">B10/100</f>
        <v>0</v>
      </c>
      <c r="D10" s="6"/>
      <c r="E10" s="6">
        <f t="shared" ref="E10:E45" si="1">D10/1000</f>
        <v>0</v>
      </c>
      <c r="F10" s="6"/>
      <c r="G10" s="6" t="e">
        <f t="shared" ref="G10:G45" si="2">LOG(C10)</f>
        <v>#NUM!</v>
      </c>
      <c r="H10" s="6" t="e">
        <f>1/C10*$C$3</f>
        <v>#DIV/0!</v>
      </c>
      <c r="I10" s="6" t="e">
        <f t="shared" ref="I10:I45" si="3">LOG(E10)</f>
        <v>#NUM!</v>
      </c>
      <c r="J10" s="6" t="e">
        <f t="shared" ref="J10:J44" si="4">1/I10*$E$3</f>
        <v>#NUM!</v>
      </c>
      <c r="K10" s="6" t="e">
        <f t="shared" ref="K10:K45" si="5">G10*$V$3+$W$3</f>
        <v>#NUM!</v>
      </c>
      <c r="L10" s="6" t="e">
        <f>I10-K10</f>
        <v>#NUM!</v>
      </c>
      <c r="M10" s="14"/>
      <c r="N10" s="14"/>
      <c r="O10" s="14"/>
      <c r="P10" s="14"/>
      <c r="Q10" s="14"/>
    </row>
    <row r="11" spans="2:24" x14ac:dyDescent="0.25">
      <c r="B11" s="6"/>
      <c r="C11" s="6">
        <f t="shared" si="0"/>
        <v>0</v>
      </c>
      <c r="D11" s="6"/>
      <c r="E11" s="6">
        <f t="shared" si="1"/>
        <v>0</v>
      </c>
      <c r="F11" s="6"/>
      <c r="G11" s="6" t="e">
        <f t="shared" si="2"/>
        <v>#NUM!</v>
      </c>
      <c r="H11" s="6" t="e">
        <f t="shared" ref="H11:H45" si="6">1/C11*$C$3</f>
        <v>#DIV/0!</v>
      </c>
      <c r="I11" s="6" t="e">
        <f t="shared" si="3"/>
        <v>#NUM!</v>
      </c>
      <c r="J11" s="6" t="e">
        <f t="shared" si="4"/>
        <v>#NUM!</v>
      </c>
      <c r="K11" s="6" t="e">
        <f t="shared" si="5"/>
        <v>#NUM!</v>
      </c>
      <c r="L11" s="6" t="e">
        <f>I11-K11</f>
        <v>#NUM!</v>
      </c>
      <c r="M11" s="14"/>
      <c r="N11" s="14"/>
      <c r="O11" s="14"/>
      <c r="P11" s="14"/>
      <c r="Q11" s="14"/>
    </row>
    <row r="12" spans="2:24" x14ac:dyDescent="0.25">
      <c r="B12" s="6"/>
      <c r="C12" s="6">
        <f t="shared" si="0"/>
        <v>0</v>
      </c>
      <c r="D12" s="6"/>
      <c r="E12" s="6">
        <f t="shared" si="1"/>
        <v>0</v>
      </c>
      <c r="F12" s="6"/>
      <c r="G12" s="6" t="e">
        <f t="shared" si="2"/>
        <v>#NUM!</v>
      </c>
      <c r="H12" s="6" t="e">
        <f t="shared" si="6"/>
        <v>#DIV/0!</v>
      </c>
      <c r="I12" s="6" t="e">
        <f t="shared" si="3"/>
        <v>#NUM!</v>
      </c>
      <c r="J12" s="6" t="e">
        <f t="shared" si="4"/>
        <v>#NUM!</v>
      </c>
      <c r="K12" s="6" t="e">
        <f t="shared" si="5"/>
        <v>#NUM!</v>
      </c>
      <c r="L12" s="6" t="e">
        <f>I12-K12</f>
        <v>#NUM!</v>
      </c>
      <c r="M12" s="14"/>
      <c r="N12" s="14"/>
      <c r="O12" s="14"/>
      <c r="P12" s="14"/>
      <c r="Q12" s="14"/>
    </row>
    <row r="13" spans="2:24" x14ac:dyDescent="0.25">
      <c r="B13" s="6"/>
      <c r="C13" s="6">
        <f t="shared" si="0"/>
        <v>0</v>
      </c>
      <c r="D13" s="6"/>
      <c r="E13" s="6">
        <f t="shared" si="1"/>
        <v>0</v>
      </c>
      <c r="F13" s="6"/>
      <c r="G13" s="6" t="e">
        <f t="shared" si="2"/>
        <v>#NUM!</v>
      </c>
      <c r="H13" s="6" t="e">
        <f t="shared" si="6"/>
        <v>#DIV/0!</v>
      </c>
      <c r="I13" s="6" t="e">
        <f t="shared" si="3"/>
        <v>#NUM!</v>
      </c>
      <c r="J13" s="6" t="e">
        <f t="shared" si="4"/>
        <v>#NUM!</v>
      </c>
      <c r="K13" s="6" t="e">
        <f t="shared" si="5"/>
        <v>#NUM!</v>
      </c>
      <c r="L13" s="6" t="e">
        <f>I13-K13</f>
        <v>#NUM!</v>
      </c>
      <c r="M13" s="14"/>
      <c r="N13" s="14"/>
      <c r="O13" s="14"/>
      <c r="P13" s="14"/>
      <c r="Q13" s="14"/>
    </row>
    <row r="14" spans="2:24" x14ac:dyDescent="0.25">
      <c r="B14" s="6"/>
      <c r="C14" s="6">
        <f t="shared" si="0"/>
        <v>0</v>
      </c>
      <c r="D14" s="6"/>
      <c r="E14" s="6">
        <f t="shared" si="1"/>
        <v>0</v>
      </c>
      <c r="F14" s="6"/>
      <c r="G14" s="6" t="e">
        <f t="shared" si="2"/>
        <v>#NUM!</v>
      </c>
      <c r="H14" s="6" t="e">
        <f t="shared" si="6"/>
        <v>#DIV/0!</v>
      </c>
      <c r="I14" s="6" t="e">
        <f t="shared" si="3"/>
        <v>#NUM!</v>
      </c>
      <c r="J14" s="6" t="e">
        <f t="shared" si="4"/>
        <v>#NUM!</v>
      </c>
      <c r="K14" s="6" t="e">
        <f t="shared" si="5"/>
        <v>#NUM!</v>
      </c>
      <c r="L14" s="6" t="e">
        <f>I14-K14</f>
        <v>#NUM!</v>
      </c>
      <c r="M14" s="14"/>
      <c r="N14" s="14"/>
      <c r="O14" s="14"/>
      <c r="P14" s="14"/>
      <c r="Q14" s="14"/>
    </row>
    <row r="15" spans="2:24" x14ac:dyDescent="0.25">
      <c r="B15" s="6"/>
      <c r="C15" s="6">
        <f t="shared" si="0"/>
        <v>0</v>
      </c>
      <c r="D15" s="6"/>
      <c r="E15" s="6">
        <f t="shared" si="1"/>
        <v>0</v>
      </c>
      <c r="F15" s="6"/>
      <c r="G15" s="6" t="e">
        <f t="shared" si="2"/>
        <v>#NUM!</v>
      </c>
      <c r="H15" s="6" t="e">
        <f t="shared" si="6"/>
        <v>#DIV/0!</v>
      </c>
      <c r="I15" s="6" t="e">
        <f t="shared" si="3"/>
        <v>#NUM!</v>
      </c>
      <c r="J15" s="6" t="e">
        <f t="shared" si="4"/>
        <v>#NUM!</v>
      </c>
      <c r="K15" s="6" t="e">
        <f t="shared" si="5"/>
        <v>#NUM!</v>
      </c>
      <c r="L15" s="6" t="e">
        <f>I15-K15</f>
        <v>#NUM!</v>
      </c>
      <c r="M15" s="14"/>
      <c r="N15" s="14"/>
      <c r="O15" s="14"/>
      <c r="P15" s="14"/>
      <c r="Q15" s="14"/>
    </row>
    <row r="16" spans="2:24" x14ac:dyDescent="0.25">
      <c r="B16" s="6"/>
      <c r="C16" s="6">
        <f t="shared" si="0"/>
        <v>0</v>
      </c>
      <c r="D16" s="6"/>
      <c r="E16" s="6">
        <f t="shared" si="1"/>
        <v>0</v>
      </c>
      <c r="F16" s="6"/>
      <c r="G16" s="6" t="e">
        <f t="shared" si="2"/>
        <v>#NUM!</v>
      </c>
      <c r="H16" s="6" t="e">
        <f t="shared" si="6"/>
        <v>#DIV/0!</v>
      </c>
      <c r="I16" s="6" t="e">
        <f t="shared" si="3"/>
        <v>#NUM!</v>
      </c>
      <c r="J16" s="6" t="e">
        <f t="shared" si="4"/>
        <v>#NUM!</v>
      </c>
      <c r="K16" s="6" t="e">
        <f t="shared" si="5"/>
        <v>#NUM!</v>
      </c>
      <c r="L16" s="6" t="e">
        <f>I16-K16</f>
        <v>#NUM!</v>
      </c>
      <c r="M16" s="14"/>
      <c r="N16" s="14"/>
      <c r="O16" s="14"/>
      <c r="P16" s="14"/>
      <c r="Q16" s="14"/>
    </row>
    <row r="17" spans="2:17" x14ac:dyDescent="0.25">
      <c r="B17" s="6"/>
      <c r="C17" s="6">
        <f t="shared" si="0"/>
        <v>0</v>
      </c>
      <c r="D17" s="6"/>
      <c r="E17" s="6">
        <f t="shared" si="1"/>
        <v>0</v>
      </c>
      <c r="F17" s="6"/>
      <c r="G17" s="6" t="e">
        <f t="shared" si="2"/>
        <v>#NUM!</v>
      </c>
      <c r="H17" s="6" t="e">
        <f t="shared" si="6"/>
        <v>#DIV/0!</v>
      </c>
      <c r="I17" s="6" t="e">
        <f t="shared" si="3"/>
        <v>#NUM!</v>
      </c>
      <c r="J17" s="6" t="e">
        <f t="shared" si="4"/>
        <v>#NUM!</v>
      </c>
      <c r="K17" s="6" t="e">
        <f t="shared" si="5"/>
        <v>#NUM!</v>
      </c>
      <c r="L17" s="6" t="e">
        <f>I17-K17</f>
        <v>#NUM!</v>
      </c>
      <c r="M17" s="14"/>
      <c r="N17" s="14"/>
      <c r="O17" s="14"/>
      <c r="P17" s="14"/>
      <c r="Q17" s="14"/>
    </row>
    <row r="18" spans="2:17" x14ac:dyDescent="0.25">
      <c r="B18" s="6"/>
      <c r="C18" s="6">
        <f t="shared" si="0"/>
        <v>0</v>
      </c>
      <c r="D18" s="6"/>
      <c r="E18" s="6">
        <f t="shared" si="1"/>
        <v>0</v>
      </c>
      <c r="F18" s="6"/>
      <c r="G18" s="6" t="e">
        <f t="shared" si="2"/>
        <v>#NUM!</v>
      </c>
      <c r="H18" s="6" t="e">
        <f t="shared" si="6"/>
        <v>#DIV/0!</v>
      </c>
      <c r="I18" s="6" t="e">
        <f t="shared" si="3"/>
        <v>#NUM!</v>
      </c>
      <c r="J18" s="6" t="e">
        <f t="shared" si="4"/>
        <v>#NUM!</v>
      </c>
      <c r="K18" s="6" t="e">
        <f t="shared" si="5"/>
        <v>#NUM!</v>
      </c>
      <c r="L18" s="6" t="e">
        <f>I18-K18</f>
        <v>#NUM!</v>
      </c>
      <c r="M18" s="14"/>
      <c r="N18" s="14"/>
      <c r="O18" s="14"/>
      <c r="P18" s="14"/>
      <c r="Q18" s="14"/>
    </row>
  </sheetData>
  <mergeCells count="1">
    <mergeCell ref="U2:X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8F16-3380-4BBB-8E23-4A4730D80727}">
  <dimension ref="B2:X45"/>
  <sheetViews>
    <sheetView zoomScale="85" zoomScaleNormal="85" workbookViewId="0">
      <selection activeCell="F2" sqref="F2"/>
    </sheetView>
  </sheetViews>
  <sheetFormatPr defaultRowHeight="15" x14ac:dyDescent="0.25"/>
  <cols>
    <col min="1" max="1" width="11.5703125" style="13" bestFit="1" customWidth="1"/>
    <col min="2" max="2" width="12.7109375" style="13" customWidth="1"/>
    <col min="3" max="3" width="12.7109375" style="13" bestFit="1" customWidth="1"/>
    <col min="4" max="4" width="14.140625" style="13" bestFit="1" customWidth="1"/>
    <col min="5" max="5" width="11.28515625" style="13" customWidth="1"/>
    <col min="6" max="6" width="16.7109375" style="13" bestFit="1" customWidth="1"/>
    <col min="7" max="7" width="11.140625" style="13" customWidth="1"/>
    <col min="8" max="8" width="11.5703125" style="13" customWidth="1"/>
    <col min="9" max="9" width="11.7109375" style="13" customWidth="1"/>
    <col min="10" max="10" width="12.140625" style="13" customWidth="1"/>
    <col min="11" max="11" width="12.140625" style="13" bestFit="1" customWidth="1"/>
    <col min="12" max="12" width="11.7109375" style="13" bestFit="1" customWidth="1"/>
    <col min="13" max="16384" width="9.140625" style="13"/>
  </cols>
  <sheetData>
    <row r="2" spans="2:24" x14ac:dyDescent="0.25">
      <c r="B2" s="7" t="s">
        <v>21</v>
      </c>
      <c r="C2" s="20"/>
      <c r="D2" s="7" t="s">
        <v>1</v>
      </c>
      <c r="E2" s="20"/>
      <c r="F2" s="3" t="s">
        <v>15</v>
      </c>
      <c r="G2" s="21"/>
      <c r="H2" s="14"/>
      <c r="I2" s="14"/>
      <c r="J2" s="14"/>
      <c r="K2" s="14"/>
      <c r="L2" s="14"/>
      <c r="M2" s="14"/>
      <c r="N2" s="14"/>
      <c r="O2" s="14"/>
      <c r="P2" s="14"/>
      <c r="Q2" s="14"/>
      <c r="U2" s="4" t="s">
        <v>16</v>
      </c>
      <c r="V2" s="4"/>
      <c r="W2" s="4"/>
      <c r="X2" s="4"/>
    </row>
    <row r="3" spans="2:24" x14ac:dyDescent="0.25">
      <c r="B3" s="3" t="s">
        <v>22</v>
      </c>
      <c r="C3" s="5">
        <f>C2/100</f>
        <v>0</v>
      </c>
      <c r="D3" s="3" t="s">
        <v>2</v>
      </c>
      <c r="E3" s="22">
        <f>E2/1000</f>
        <v>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U3" s="9" t="s">
        <v>9</v>
      </c>
      <c r="V3" s="8" t="e">
        <f t="array" ref="V3:W5">LINEST(I9:I45,G9:G45,1,1)</f>
        <v>#VALUE!</v>
      </c>
      <c r="W3" s="8" t="e">
        <v>#VALUE!</v>
      </c>
      <c r="X3" s="9" t="s">
        <v>12</v>
      </c>
    </row>
    <row r="4" spans="2:24" x14ac:dyDescent="0.25">
      <c r="B4" s="14"/>
      <c r="C4" s="14"/>
      <c r="D4" s="14"/>
      <c r="E4" s="14"/>
      <c r="F4" s="14"/>
      <c r="G4" s="14"/>
      <c r="H4" s="14"/>
      <c r="I4" s="14"/>
      <c r="J4" s="14" t="s">
        <v>0</v>
      </c>
      <c r="K4" s="14"/>
      <c r="L4" s="14" t="s">
        <v>0</v>
      </c>
      <c r="M4" s="14"/>
      <c r="N4" s="14"/>
      <c r="O4" s="14" t="s">
        <v>0</v>
      </c>
      <c r="P4" s="14"/>
      <c r="Q4" s="14"/>
      <c r="U4" s="9" t="s">
        <v>10</v>
      </c>
      <c r="V4" s="8" t="e">
        <v>#VALUE!</v>
      </c>
      <c r="W4" s="8" t="e">
        <v>#VALUE!</v>
      </c>
      <c r="X4" s="9" t="s">
        <v>11</v>
      </c>
    </row>
    <row r="5" spans="2:24" ht="17.25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U5" s="9" t="s">
        <v>14</v>
      </c>
      <c r="V5" s="8" t="e">
        <v>#VALUE!</v>
      </c>
      <c r="W5" s="8" t="e">
        <v>#VALUE!</v>
      </c>
      <c r="X5" s="9" t="s">
        <v>13</v>
      </c>
    </row>
    <row r="6" spans="2:24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Q6" s="14"/>
    </row>
    <row r="7" spans="2:24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Q7" s="14"/>
    </row>
    <row r="8" spans="2:24" x14ac:dyDescent="0.25">
      <c r="B8" s="23" t="str">
        <f>"(d ± "&amp;C2&amp;" ) cm"</f>
        <v>(d ±  ) cm</v>
      </c>
      <c r="C8" s="12" t="str">
        <f>"(d ± "&amp;C3&amp;" ) m"</f>
        <v>(d ± 0 ) m</v>
      </c>
      <c r="D8" s="12" t="str">
        <f>"(V ± "&amp;E2&amp;" ) mV"</f>
        <v>(V ±  ) mV</v>
      </c>
      <c r="E8" s="12" t="str">
        <f>"(V ± "&amp;E3&amp;" ) V"</f>
        <v>(V ± 0 ) V</v>
      </c>
      <c r="F8" s="12" t="str">
        <f>"(Fase ± "&amp;G2&amp;" ) °C"</f>
        <v>(Fase ±  ) °C</v>
      </c>
      <c r="G8" s="12" t="s">
        <v>3</v>
      </c>
      <c r="H8" s="12" t="s">
        <v>4</v>
      </c>
      <c r="I8" s="12" t="s">
        <v>5</v>
      </c>
      <c r="J8" s="12" t="s">
        <v>6</v>
      </c>
      <c r="K8" s="12" t="s">
        <v>17</v>
      </c>
      <c r="L8" s="12" t="s">
        <v>8</v>
      </c>
      <c r="Q8" s="14"/>
    </row>
    <row r="9" spans="2:24" x14ac:dyDescent="0.25">
      <c r="B9" s="6"/>
      <c r="C9" s="6">
        <f>B9/100</f>
        <v>0</v>
      </c>
      <c r="D9" s="6"/>
      <c r="E9" s="6">
        <f>D9/1000</f>
        <v>0</v>
      </c>
      <c r="F9" s="6"/>
      <c r="G9" s="6" t="e">
        <f>LOG(C9)</f>
        <v>#NUM!</v>
      </c>
      <c r="H9" s="6" t="e">
        <f>1/C9*$C$3</f>
        <v>#DIV/0!</v>
      </c>
      <c r="I9" s="6" t="e">
        <f>LOG(E9)</f>
        <v>#NUM!</v>
      </c>
      <c r="J9" s="6" t="e">
        <f>1/I9*$E$3</f>
        <v>#NUM!</v>
      </c>
      <c r="K9" s="6" t="e">
        <f>G9*$V$3+$W$3</f>
        <v>#NUM!</v>
      </c>
      <c r="L9" s="6" t="e">
        <f>I9-K9</f>
        <v>#NUM!</v>
      </c>
      <c r="Q9" s="14"/>
    </row>
    <row r="10" spans="2:24" x14ac:dyDescent="0.25">
      <c r="B10" s="6"/>
      <c r="C10" s="6">
        <f t="shared" ref="C10:C45" si="0">B10/100</f>
        <v>0</v>
      </c>
      <c r="D10" s="6"/>
      <c r="E10" s="6">
        <f t="shared" ref="E10:E45" si="1">D10/1000</f>
        <v>0</v>
      </c>
      <c r="F10" s="6"/>
      <c r="G10" s="6" t="e">
        <f t="shared" ref="G10:G45" si="2">LOG(C10)</f>
        <v>#NUM!</v>
      </c>
      <c r="H10" s="6" t="e">
        <f>1/C10*$C$3</f>
        <v>#DIV/0!</v>
      </c>
      <c r="I10" s="6" t="e">
        <f t="shared" ref="I10:I45" si="3">LOG(E10)</f>
        <v>#NUM!</v>
      </c>
      <c r="J10" s="6" t="e">
        <f t="shared" ref="J10:J44" si="4">1/I10*$E$3</f>
        <v>#NUM!</v>
      </c>
      <c r="K10" s="6" t="e">
        <f t="shared" ref="K10:K45" si="5">G10*$V$3+$W$3</f>
        <v>#NUM!</v>
      </c>
      <c r="L10" s="6" t="e">
        <f>I10-K10</f>
        <v>#NUM!</v>
      </c>
      <c r="M10" s="14"/>
      <c r="N10" s="14"/>
      <c r="O10" s="14"/>
      <c r="P10" s="14"/>
      <c r="Q10" s="14"/>
    </row>
    <row r="11" spans="2:24" x14ac:dyDescent="0.25">
      <c r="B11" s="6"/>
      <c r="C11" s="6">
        <f t="shared" si="0"/>
        <v>0</v>
      </c>
      <c r="D11" s="6"/>
      <c r="E11" s="6">
        <f t="shared" si="1"/>
        <v>0</v>
      </c>
      <c r="F11" s="6"/>
      <c r="G11" s="6" t="e">
        <f t="shared" si="2"/>
        <v>#NUM!</v>
      </c>
      <c r="H11" s="6" t="e">
        <f t="shared" ref="H11:H45" si="6">1/C11*$C$3</f>
        <v>#DIV/0!</v>
      </c>
      <c r="I11" s="6" t="e">
        <f t="shared" si="3"/>
        <v>#NUM!</v>
      </c>
      <c r="J11" s="6" t="e">
        <f t="shared" si="4"/>
        <v>#NUM!</v>
      </c>
      <c r="K11" s="6" t="e">
        <f t="shared" si="5"/>
        <v>#NUM!</v>
      </c>
      <c r="L11" s="6" t="e">
        <f>I11-K11</f>
        <v>#NUM!</v>
      </c>
      <c r="M11" s="14"/>
      <c r="N11" s="14"/>
      <c r="O11" s="14"/>
      <c r="P11" s="14"/>
      <c r="Q11" s="14"/>
    </row>
    <row r="12" spans="2:24" x14ac:dyDescent="0.25">
      <c r="B12" s="6"/>
      <c r="C12" s="6">
        <f t="shared" si="0"/>
        <v>0</v>
      </c>
      <c r="D12" s="6"/>
      <c r="E12" s="6">
        <f t="shared" si="1"/>
        <v>0</v>
      </c>
      <c r="F12" s="6"/>
      <c r="G12" s="6" t="e">
        <f t="shared" si="2"/>
        <v>#NUM!</v>
      </c>
      <c r="H12" s="6" t="e">
        <f t="shared" si="6"/>
        <v>#DIV/0!</v>
      </c>
      <c r="I12" s="6" t="e">
        <f t="shared" si="3"/>
        <v>#NUM!</v>
      </c>
      <c r="J12" s="6" t="e">
        <f t="shared" si="4"/>
        <v>#NUM!</v>
      </c>
      <c r="K12" s="6" t="e">
        <f t="shared" si="5"/>
        <v>#NUM!</v>
      </c>
      <c r="L12" s="6" t="e">
        <f>I12-K12</f>
        <v>#NUM!</v>
      </c>
      <c r="M12" s="14"/>
      <c r="N12" s="14"/>
      <c r="O12" s="14"/>
      <c r="P12" s="14"/>
      <c r="Q12" s="14"/>
    </row>
    <row r="13" spans="2:24" x14ac:dyDescent="0.25">
      <c r="B13" s="6"/>
      <c r="C13" s="6">
        <f t="shared" si="0"/>
        <v>0</v>
      </c>
      <c r="D13" s="6"/>
      <c r="E13" s="6">
        <f t="shared" si="1"/>
        <v>0</v>
      </c>
      <c r="F13" s="6"/>
      <c r="G13" s="6" t="e">
        <f t="shared" si="2"/>
        <v>#NUM!</v>
      </c>
      <c r="H13" s="6" t="e">
        <f t="shared" si="6"/>
        <v>#DIV/0!</v>
      </c>
      <c r="I13" s="6" t="e">
        <f t="shared" si="3"/>
        <v>#NUM!</v>
      </c>
      <c r="J13" s="6" t="e">
        <f t="shared" si="4"/>
        <v>#NUM!</v>
      </c>
      <c r="K13" s="6" t="e">
        <f t="shared" si="5"/>
        <v>#NUM!</v>
      </c>
      <c r="L13" s="6" t="e">
        <f>I13-K13</f>
        <v>#NUM!</v>
      </c>
      <c r="M13" s="14"/>
      <c r="N13" s="14"/>
      <c r="O13" s="14"/>
      <c r="P13" s="14"/>
      <c r="Q13" s="14"/>
    </row>
    <row r="14" spans="2:24" x14ac:dyDescent="0.25">
      <c r="B14" s="6"/>
      <c r="C14" s="6">
        <f t="shared" si="0"/>
        <v>0</v>
      </c>
      <c r="D14" s="6"/>
      <c r="E14" s="6">
        <f t="shared" si="1"/>
        <v>0</v>
      </c>
      <c r="F14" s="6"/>
      <c r="G14" s="6" t="e">
        <f t="shared" si="2"/>
        <v>#NUM!</v>
      </c>
      <c r="H14" s="6" t="e">
        <f t="shared" si="6"/>
        <v>#DIV/0!</v>
      </c>
      <c r="I14" s="6" t="e">
        <f t="shared" si="3"/>
        <v>#NUM!</v>
      </c>
      <c r="J14" s="6" t="e">
        <f t="shared" si="4"/>
        <v>#NUM!</v>
      </c>
      <c r="K14" s="6" t="e">
        <f t="shared" si="5"/>
        <v>#NUM!</v>
      </c>
      <c r="L14" s="6" t="e">
        <f>I14-K14</f>
        <v>#NUM!</v>
      </c>
      <c r="M14" s="14"/>
      <c r="N14" s="14"/>
      <c r="O14" s="14"/>
      <c r="P14" s="14"/>
      <c r="Q14" s="14"/>
    </row>
    <row r="15" spans="2:24" x14ac:dyDescent="0.25">
      <c r="B15" s="6"/>
      <c r="C15" s="6">
        <f t="shared" si="0"/>
        <v>0</v>
      </c>
      <c r="D15" s="6"/>
      <c r="E15" s="6">
        <f t="shared" si="1"/>
        <v>0</v>
      </c>
      <c r="F15" s="6"/>
      <c r="G15" s="6" t="e">
        <f t="shared" si="2"/>
        <v>#NUM!</v>
      </c>
      <c r="H15" s="6" t="e">
        <f t="shared" si="6"/>
        <v>#DIV/0!</v>
      </c>
      <c r="I15" s="6" t="e">
        <f t="shared" si="3"/>
        <v>#NUM!</v>
      </c>
      <c r="J15" s="6" t="e">
        <f t="shared" si="4"/>
        <v>#NUM!</v>
      </c>
      <c r="K15" s="6" t="e">
        <f t="shared" si="5"/>
        <v>#NUM!</v>
      </c>
      <c r="L15" s="6" t="e">
        <f>I15-K15</f>
        <v>#NUM!</v>
      </c>
      <c r="M15" s="14"/>
      <c r="N15" s="14"/>
      <c r="O15" s="14"/>
      <c r="P15" s="14"/>
      <c r="Q15" s="14"/>
    </row>
    <row r="16" spans="2:24" x14ac:dyDescent="0.25">
      <c r="B16" s="6"/>
      <c r="C16" s="6">
        <f t="shared" si="0"/>
        <v>0</v>
      </c>
      <c r="D16" s="6"/>
      <c r="E16" s="6">
        <f t="shared" si="1"/>
        <v>0</v>
      </c>
      <c r="F16" s="6"/>
      <c r="G16" s="6" t="e">
        <f t="shared" si="2"/>
        <v>#NUM!</v>
      </c>
      <c r="H16" s="6" t="e">
        <f t="shared" si="6"/>
        <v>#DIV/0!</v>
      </c>
      <c r="I16" s="6" t="e">
        <f t="shared" si="3"/>
        <v>#NUM!</v>
      </c>
      <c r="J16" s="6" t="e">
        <f t="shared" si="4"/>
        <v>#NUM!</v>
      </c>
      <c r="K16" s="6" t="e">
        <f t="shared" si="5"/>
        <v>#NUM!</v>
      </c>
      <c r="L16" s="6" t="e">
        <f>I16-K16</f>
        <v>#NUM!</v>
      </c>
      <c r="M16" s="14"/>
      <c r="N16" s="14"/>
      <c r="O16" s="14"/>
      <c r="P16" s="14"/>
      <c r="Q16" s="14"/>
    </row>
    <row r="17" spans="2:17" x14ac:dyDescent="0.25">
      <c r="B17" s="6"/>
      <c r="C17" s="6">
        <f t="shared" si="0"/>
        <v>0</v>
      </c>
      <c r="D17" s="6"/>
      <c r="E17" s="6">
        <f t="shared" si="1"/>
        <v>0</v>
      </c>
      <c r="F17" s="6"/>
      <c r="G17" s="6" t="e">
        <f t="shared" si="2"/>
        <v>#NUM!</v>
      </c>
      <c r="H17" s="6" t="e">
        <f t="shared" si="6"/>
        <v>#DIV/0!</v>
      </c>
      <c r="I17" s="6" t="e">
        <f t="shared" si="3"/>
        <v>#NUM!</v>
      </c>
      <c r="J17" s="6" t="e">
        <f t="shared" si="4"/>
        <v>#NUM!</v>
      </c>
      <c r="K17" s="6" t="e">
        <f t="shared" si="5"/>
        <v>#NUM!</v>
      </c>
      <c r="L17" s="6" t="e">
        <f>I17-K17</f>
        <v>#NUM!</v>
      </c>
      <c r="M17" s="14"/>
      <c r="N17" s="14"/>
      <c r="O17" s="14"/>
      <c r="P17" s="14"/>
      <c r="Q17" s="14"/>
    </row>
    <row r="18" spans="2:17" x14ac:dyDescent="0.25">
      <c r="B18" s="6"/>
      <c r="C18" s="6">
        <f t="shared" si="0"/>
        <v>0</v>
      </c>
      <c r="D18" s="6"/>
      <c r="E18" s="6">
        <f t="shared" si="1"/>
        <v>0</v>
      </c>
      <c r="F18" s="6"/>
      <c r="G18" s="6" t="e">
        <f t="shared" si="2"/>
        <v>#NUM!</v>
      </c>
      <c r="H18" s="6" t="e">
        <f t="shared" si="6"/>
        <v>#DIV/0!</v>
      </c>
      <c r="I18" s="6" t="e">
        <f t="shared" si="3"/>
        <v>#NUM!</v>
      </c>
      <c r="J18" s="6" t="e">
        <f t="shared" si="4"/>
        <v>#NUM!</v>
      </c>
      <c r="K18" s="6" t="e">
        <f t="shared" si="5"/>
        <v>#NUM!</v>
      </c>
      <c r="L18" s="6" t="e">
        <f>I18-K18</f>
        <v>#NUM!</v>
      </c>
      <c r="M18" s="14"/>
      <c r="N18" s="14"/>
      <c r="O18" s="14"/>
      <c r="P18" s="14"/>
      <c r="Q18" s="14"/>
    </row>
    <row r="19" spans="2:17" x14ac:dyDescent="0.25">
      <c r="B19" s="6"/>
      <c r="C19" s="6">
        <f t="shared" si="0"/>
        <v>0</v>
      </c>
      <c r="D19" s="6"/>
      <c r="E19" s="6">
        <f t="shared" si="1"/>
        <v>0</v>
      </c>
      <c r="F19" s="6"/>
      <c r="G19" s="6" t="e">
        <f t="shared" si="2"/>
        <v>#NUM!</v>
      </c>
      <c r="H19" s="6" t="e">
        <f t="shared" si="6"/>
        <v>#DIV/0!</v>
      </c>
      <c r="I19" s="6" t="e">
        <f t="shared" si="3"/>
        <v>#NUM!</v>
      </c>
      <c r="J19" s="6" t="e">
        <f t="shared" si="4"/>
        <v>#NUM!</v>
      </c>
      <c r="K19" s="6" t="e">
        <f t="shared" si="5"/>
        <v>#NUM!</v>
      </c>
      <c r="L19" s="6" t="e">
        <f>I19-K19</f>
        <v>#NUM!</v>
      </c>
      <c r="M19" s="14"/>
      <c r="N19" s="14"/>
      <c r="O19" s="14"/>
      <c r="P19" s="14"/>
      <c r="Q19" s="14"/>
    </row>
    <row r="20" spans="2:17" x14ac:dyDescent="0.25">
      <c r="B20" s="6"/>
      <c r="C20" s="6">
        <f t="shared" si="0"/>
        <v>0</v>
      </c>
      <c r="D20" s="6"/>
      <c r="E20" s="6">
        <f t="shared" si="1"/>
        <v>0</v>
      </c>
      <c r="F20" s="6"/>
      <c r="G20" s="6" t="e">
        <f t="shared" si="2"/>
        <v>#NUM!</v>
      </c>
      <c r="H20" s="6" t="e">
        <f t="shared" si="6"/>
        <v>#DIV/0!</v>
      </c>
      <c r="I20" s="6" t="e">
        <f t="shared" si="3"/>
        <v>#NUM!</v>
      </c>
      <c r="J20" s="6" t="e">
        <f t="shared" si="4"/>
        <v>#NUM!</v>
      </c>
      <c r="K20" s="6" t="e">
        <f t="shared" si="5"/>
        <v>#NUM!</v>
      </c>
      <c r="L20" s="6" t="e">
        <f>I20-K20</f>
        <v>#NUM!</v>
      </c>
      <c r="M20" s="14"/>
      <c r="N20" s="14"/>
      <c r="O20" s="14"/>
      <c r="P20" s="14"/>
      <c r="Q20" s="14"/>
    </row>
    <row r="21" spans="2:17" x14ac:dyDescent="0.25">
      <c r="B21" s="6"/>
      <c r="C21" s="6">
        <f t="shared" si="0"/>
        <v>0</v>
      </c>
      <c r="D21" s="6"/>
      <c r="E21" s="6">
        <f t="shared" si="1"/>
        <v>0</v>
      </c>
      <c r="F21" s="6"/>
      <c r="G21" s="6" t="e">
        <f t="shared" si="2"/>
        <v>#NUM!</v>
      </c>
      <c r="H21" s="6" t="e">
        <f t="shared" si="6"/>
        <v>#DIV/0!</v>
      </c>
      <c r="I21" s="6" t="e">
        <f t="shared" si="3"/>
        <v>#NUM!</v>
      </c>
      <c r="J21" s="6" t="e">
        <f t="shared" si="4"/>
        <v>#NUM!</v>
      </c>
      <c r="K21" s="6" t="e">
        <f t="shared" si="5"/>
        <v>#NUM!</v>
      </c>
      <c r="L21" s="6" t="e">
        <f>I21-K21</f>
        <v>#NUM!</v>
      </c>
      <c r="M21" s="14"/>
      <c r="N21" s="14"/>
      <c r="O21" s="14"/>
      <c r="P21" s="14"/>
      <c r="Q21" s="14"/>
    </row>
    <row r="22" spans="2:17" x14ac:dyDescent="0.25">
      <c r="B22" s="6"/>
      <c r="C22" s="6">
        <f t="shared" si="0"/>
        <v>0</v>
      </c>
      <c r="D22" s="6"/>
      <c r="E22" s="6">
        <f t="shared" si="1"/>
        <v>0</v>
      </c>
      <c r="F22" s="6"/>
      <c r="G22" s="6" t="e">
        <f t="shared" si="2"/>
        <v>#NUM!</v>
      </c>
      <c r="H22" s="6" t="e">
        <f t="shared" si="6"/>
        <v>#DIV/0!</v>
      </c>
      <c r="I22" s="6" t="e">
        <f t="shared" si="3"/>
        <v>#NUM!</v>
      </c>
      <c r="J22" s="6" t="e">
        <f t="shared" si="4"/>
        <v>#NUM!</v>
      </c>
      <c r="K22" s="6" t="e">
        <f t="shared" si="5"/>
        <v>#NUM!</v>
      </c>
      <c r="L22" s="6" t="e">
        <f>I22-K22</f>
        <v>#NUM!</v>
      </c>
      <c r="M22" s="14"/>
      <c r="N22" s="14"/>
      <c r="O22" s="14"/>
      <c r="P22" s="14"/>
      <c r="Q22" s="14"/>
    </row>
    <row r="23" spans="2:17" x14ac:dyDescent="0.25">
      <c r="B23" s="6"/>
      <c r="C23" s="6">
        <f t="shared" si="0"/>
        <v>0</v>
      </c>
      <c r="D23" s="6"/>
      <c r="E23" s="6">
        <f t="shared" si="1"/>
        <v>0</v>
      </c>
      <c r="F23" s="6"/>
      <c r="G23" s="6" t="e">
        <f t="shared" si="2"/>
        <v>#NUM!</v>
      </c>
      <c r="H23" s="6" t="e">
        <f t="shared" si="6"/>
        <v>#DIV/0!</v>
      </c>
      <c r="I23" s="6" t="e">
        <f t="shared" si="3"/>
        <v>#NUM!</v>
      </c>
      <c r="J23" s="6" t="e">
        <f t="shared" si="4"/>
        <v>#NUM!</v>
      </c>
      <c r="K23" s="6" t="e">
        <f t="shared" si="5"/>
        <v>#NUM!</v>
      </c>
      <c r="L23" s="6" t="e">
        <f>I23-K23</f>
        <v>#NUM!</v>
      </c>
      <c r="M23" s="14"/>
      <c r="N23" s="14"/>
      <c r="O23" s="14"/>
      <c r="P23" s="14"/>
      <c r="Q23" s="14"/>
    </row>
    <row r="24" spans="2:17" x14ac:dyDescent="0.25">
      <c r="B24" s="6"/>
      <c r="C24" s="6">
        <f t="shared" si="0"/>
        <v>0</v>
      </c>
      <c r="D24" s="6"/>
      <c r="E24" s="6">
        <f t="shared" si="1"/>
        <v>0</v>
      </c>
      <c r="F24" s="6"/>
      <c r="G24" s="6" t="e">
        <f t="shared" si="2"/>
        <v>#NUM!</v>
      </c>
      <c r="H24" s="6" t="e">
        <f t="shared" si="6"/>
        <v>#DIV/0!</v>
      </c>
      <c r="I24" s="6" t="e">
        <f t="shared" si="3"/>
        <v>#NUM!</v>
      </c>
      <c r="J24" s="6" t="e">
        <f t="shared" si="4"/>
        <v>#NUM!</v>
      </c>
      <c r="K24" s="6" t="e">
        <f t="shared" si="5"/>
        <v>#NUM!</v>
      </c>
      <c r="L24" s="6" t="e">
        <f>I24-K24</f>
        <v>#NUM!</v>
      </c>
      <c r="M24" s="14"/>
      <c r="N24" s="14"/>
      <c r="O24" s="14"/>
      <c r="P24" s="14"/>
      <c r="Q24" s="14"/>
    </row>
    <row r="25" spans="2:17" x14ac:dyDescent="0.25">
      <c r="B25" s="6"/>
      <c r="C25" s="6">
        <f t="shared" si="0"/>
        <v>0</v>
      </c>
      <c r="D25" s="6"/>
      <c r="E25" s="6">
        <f t="shared" si="1"/>
        <v>0</v>
      </c>
      <c r="F25" s="6"/>
      <c r="G25" s="6" t="e">
        <f t="shared" si="2"/>
        <v>#NUM!</v>
      </c>
      <c r="H25" s="6" t="e">
        <f t="shared" si="6"/>
        <v>#DIV/0!</v>
      </c>
      <c r="I25" s="6" t="e">
        <f t="shared" si="3"/>
        <v>#NUM!</v>
      </c>
      <c r="J25" s="6" t="e">
        <f t="shared" si="4"/>
        <v>#NUM!</v>
      </c>
      <c r="K25" s="6" t="e">
        <f t="shared" si="5"/>
        <v>#NUM!</v>
      </c>
      <c r="L25" s="6" t="e">
        <f>I25-K25</f>
        <v>#NUM!</v>
      </c>
      <c r="M25" s="14"/>
      <c r="N25" s="14"/>
      <c r="O25" s="14"/>
      <c r="P25" s="14"/>
      <c r="Q25" s="14"/>
    </row>
    <row r="26" spans="2:17" x14ac:dyDescent="0.25">
      <c r="B26" s="6"/>
      <c r="C26" s="6">
        <f t="shared" si="0"/>
        <v>0</v>
      </c>
      <c r="D26" s="6"/>
      <c r="E26" s="6">
        <f t="shared" si="1"/>
        <v>0</v>
      </c>
      <c r="F26" s="6"/>
      <c r="G26" s="6" t="e">
        <f t="shared" si="2"/>
        <v>#NUM!</v>
      </c>
      <c r="H26" s="6" t="e">
        <f t="shared" si="6"/>
        <v>#DIV/0!</v>
      </c>
      <c r="I26" s="6" t="e">
        <f t="shared" si="3"/>
        <v>#NUM!</v>
      </c>
      <c r="J26" s="6" t="e">
        <f t="shared" si="4"/>
        <v>#NUM!</v>
      </c>
      <c r="K26" s="6" t="e">
        <f t="shared" si="5"/>
        <v>#NUM!</v>
      </c>
      <c r="L26" s="6" t="e">
        <f>I26-K26</f>
        <v>#NUM!</v>
      </c>
      <c r="M26" s="14"/>
      <c r="N26" s="14"/>
      <c r="O26" s="14"/>
      <c r="P26" s="14"/>
      <c r="Q26" s="14"/>
    </row>
    <row r="27" spans="2:17" x14ac:dyDescent="0.25">
      <c r="B27" s="6"/>
      <c r="C27" s="6">
        <f t="shared" si="0"/>
        <v>0</v>
      </c>
      <c r="D27" s="6"/>
      <c r="E27" s="6">
        <f t="shared" si="1"/>
        <v>0</v>
      </c>
      <c r="F27" s="6"/>
      <c r="G27" s="6" t="e">
        <f t="shared" si="2"/>
        <v>#NUM!</v>
      </c>
      <c r="H27" s="6" t="e">
        <f t="shared" si="6"/>
        <v>#DIV/0!</v>
      </c>
      <c r="I27" s="6" t="e">
        <f t="shared" si="3"/>
        <v>#NUM!</v>
      </c>
      <c r="J27" s="6" t="e">
        <f t="shared" si="4"/>
        <v>#NUM!</v>
      </c>
      <c r="K27" s="6" t="e">
        <f t="shared" si="5"/>
        <v>#NUM!</v>
      </c>
      <c r="L27" s="6" t="e">
        <f>I27-K27</f>
        <v>#NUM!</v>
      </c>
      <c r="M27" s="14"/>
      <c r="N27" s="14"/>
      <c r="O27" s="14"/>
      <c r="P27" s="14"/>
      <c r="Q27" s="14"/>
    </row>
    <row r="28" spans="2:17" x14ac:dyDescent="0.25">
      <c r="B28" s="6"/>
      <c r="C28" s="6">
        <f t="shared" si="0"/>
        <v>0</v>
      </c>
      <c r="D28" s="6"/>
      <c r="E28" s="6">
        <f t="shared" si="1"/>
        <v>0</v>
      </c>
      <c r="F28" s="6"/>
      <c r="G28" s="6" t="e">
        <f t="shared" si="2"/>
        <v>#NUM!</v>
      </c>
      <c r="H28" s="6" t="e">
        <f t="shared" si="6"/>
        <v>#DIV/0!</v>
      </c>
      <c r="I28" s="6" t="e">
        <f t="shared" si="3"/>
        <v>#NUM!</v>
      </c>
      <c r="J28" s="6" t="e">
        <f t="shared" si="4"/>
        <v>#NUM!</v>
      </c>
      <c r="K28" s="6" t="e">
        <f t="shared" si="5"/>
        <v>#NUM!</v>
      </c>
      <c r="L28" s="6" t="e">
        <f>I28-K28</f>
        <v>#NUM!</v>
      </c>
      <c r="M28" s="14"/>
      <c r="N28" s="14"/>
      <c r="O28" s="14"/>
      <c r="P28" s="14"/>
      <c r="Q28" s="14"/>
    </row>
    <row r="29" spans="2:17" x14ac:dyDescent="0.25">
      <c r="B29" s="6"/>
      <c r="C29" s="6">
        <f t="shared" si="0"/>
        <v>0</v>
      </c>
      <c r="D29" s="6"/>
      <c r="E29" s="6">
        <f t="shared" si="1"/>
        <v>0</v>
      </c>
      <c r="F29" s="6"/>
      <c r="G29" s="6" t="e">
        <f t="shared" si="2"/>
        <v>#NUM!</v>
      </c>
      <c r="H29" s="6" t="e">
        <f t="shared" si="6"/>
        <v>#DIV/0!</v>
      </c>
      <c r="I29" s="6" t="e">
        <f t="shared" si="3"/>
        <v>#NUM!</v>
      </c>
      <c r="J29" s="6" t="e">
        <f t="shared" si="4"/>
        <v>#NUM!</v>
      </c>
      <c r="K29" s="6" t="e">
        <f t="shared" si="5"/>
        <v>#NUM!</v>
      </c>
      <c r="L29" s="6" t="e">
        <f>I29-K29</f>
        <v>#NUM!</v>
      </c>
      <c r="M29" s="14"/>
      <c r="N29" s="14"/>
      <c r="O29" s="14"/>
      <c r="P29" s="14"/>
      <c r="Q29" s="14"/>
    </row>
    <row r="30" spans="2:17" x14ac:dyDescent="0.25">
      <c r="B30" s="6"/>
      <c r="C30" s="6">
        <f t="shared" si="0"/>
        <v>0</v>
      </c>
      <c r="D30" s="6"/>
      <c r="E30" s="6">
        <f t="shared" si="1"/>
        <v>0</v>
      </c>
      <c r="F30" s="6"/>
      <c r="G30" s="6" t="e">
        <f t="shared" si="2"/>
        <v>#NUM!</v>
      </c>
      <c r="H30" s="6" t="e">
        <f t="shared" si="6"/>
        <v>#DIV/0!</v>
      </c>
      <c r="I30" s="6" t="e">
        <f t="shared" si="3"/>
        <v>#NUM!</v>
      </c>
      <c r="J30" s="6" t="e">
        <f t="shared" si="4"/>
        <v>#NUM!</v>
      </c>
      <c r="K30" s="6" t="e">
        <f t="shared" si="5"/>
        <v>#NUM!</v>
      </c>
      <c r="L30" s="6" t="e">
        <f>I30-K30</f>
        <v>#NUM!</v>
      </c>
      <c r="M30" s="14"/>
      <c r="N30" s="14"/>
      <c r="O30" s="14"/>
      <c r="P30" s="14"/>
      <c r="Q30" s="14"/>
    </row>
    <row r="31" spans="2:17" x14ac:dyDescent="0.25">
      <c r="B31" s="6"/>
      <c r="C31" s="6">
        <f t="shared" si="0"/>
        <v>0</v>
      </c>
      <c r="D31" s="6"/>
      <c r="E31" s="6">
        <f t="shared" si="1"/>
        <v>0</v>
      </c>
      <c r="F31" s="6"/>
      <c r="G31" s="6" t="e">
        <f t="shared" si="2"/>
        <v>#NUM!</v>
      </c>
      <c r="H31" s="6" t="e">
        <f t="shared" si="6"/>
        <v>#DIV/0!</v>
      </c>
      <c r="I31" s="6" t="e">
        <f t="shared" si="3"/>
        <v>#NUM!</v>
      </c>
      <c r="J31" s="6" t="e">
        <f t="shared" si="4"/>
        <v>#NUM!</v>
      </c>
      <c r="K31" s="6" t="e">
        <f t="shared" si="5"/>
        <v>#NUM!</v>
      </c>
      <c r="L31" s="6" t="e">
        <f>I31-K31</f>
        <v>#NUM!</v>
      </c>
      <c r="M31" s="14"/>
      <c r="N31" s="14"/>
      <c r="O31" s="14"/>
      <c r="P31" s="14"/>
      <c r="Q31" s="14"/>
    </row>
    <row r="32" spans="2:17" x14ac:dyDescent="0.25">
      <c r="B32" s="6"/>
      <c r="C32" s="6">
        <f t="shared" si="0"/>
        <v>0</v>
      </c>
      <c r="D32" s="6"/>
      <c r="E32" s="6">
        <f t="shared" si="1"/>
        <v>0</v>
      </c>
      <c r="F32" s="6"/>
      <c r="G32" s="6" t="e">
        <f t="shared" si="2"/>
        <v>#NUM!</v>
      </c>
      <c r="H32" s="6" t="e">
        <f t="shared" si="6"/>
        <v>#DIV/0!</v>
      </c>
      <c r="I32" s="6" t="e">
        <f t="shared" si="3"/>
        <v>#NUM!</v>
      </c>
      <c r="J32" s="6" t="e">
        <f t="shared" si="4"/>
        <v>#NUM!</v>
      </c>
      <c r="K32" s="6" t="e">
        <f t="shared" si="5"/>
        <v>#NUM!</v>
      </c>
      <c r="L32" s="6" t="e">
        <f>I32-K32</f>
        <v>#NUM!</v>
      </c>
      <c r="M32" s="14"/>
      <c r="N32" s="14"/>
      <c r="O32" s="14"/>
      <c r="P32" s="14"/>
      <c r="Q32" s="14"/>
    </row>
    <row r="33" spans="2:17" x14ac:dyDescent="0.25">
      <c r="B33" s="6"/>
      <c r="C33" s="6">
        <f t="shared" si="0"/>
        <v>0</v>
      </c>
      <c r="D33" s="6"/>
      <c r="E33" s="6">
        <f t="shared" si="1"/>
        <v>0</v>
      </c>
      <c r="F33" s="6"/>
      <c r="G33" s="6" t="e">
        <f t="shared" si="2"/>
        <v>#NUM!</v>
      </c>
      <c r="H33" s="6" t="e">
        <f t="shared" si="6"/>
        <v>#DIV/0!</v>
      </c>
      <c r="I33" s="6" t="e">
        <f t="shared" si="3"/>
        <v>#NUM!</v>
      </c>
      <c r="J33" s="6" t="e">
        <f t="shared" si="4"/>
        <v>#NUM!</v>
      </c>
      <c r="K33" s="6" t="e">
        <f t="shared" si="5"/>
        <v>#NUM!</v>
      </c>
      <c r="L33" s="6" t="e">
        <f>I33-K33</f>
        <v>#NUM!</v>
      </c>
      <c r="M33" s="14"/>
      <c r="N33" s="14"/>
      <c r="O33" s="14"/>
      <c r="P33" s="14"/>
      <c r="Q33" s="14"/>
    </row>
    <row r="34" spans="2:17" x14ac:dyDescent="0.25">
      <c r="B34" s="6"/>
      <c r="C34" s="6">
        <f t="shared" si="0"/>
        <v>0</v>
      </c>
      <c r="D34" s="6"/>
      <c r="E34" s="6">
        <f t="shared" si="1"/>
        <v>0</v>
      </c>
      <c r="F34" s="6"/>
      <c r="G34" s="6" t="e">
        <f t="shared" si="2"/>
        <v>#NUM!</v>
      </c>
      <c r="H34" s="6" t="e">
        <f t="shared" si="6"/>
        <v>#DIV/0!</v>
      </c>
      <c r="I34" s="6" t="e">
        <f t="shared" si="3"/>
        <v>#NUM!</v>
      </c>
      <c r="J34" s="6" t="e">
        <f t="shared" si="4"/>
        <v>#NUM!</v>
      </c>
      <c r="K34" s="6" t="e">
        <f t="shared" si="5"/>
        <v>#NUM!</v>
      </c>
      <c r="L34" s="6" t="e">
        <f>I34-K34</f>
        <v>#NUM!</v>
      </c>
      <c r="M34" s="14"/>
      <c r="N34" s="14"/>
      <c r="O34" s="14"/>
      <c r="P34" s="14"/>
      <c r="Q34" s="14"/>
    </row>
    <row r="35" spans="2:17" x14ac:dyDescent="0.25">
      <c r="B35" s="6"/>
      <c r="C35" s="6">
        <f t="shared" si="0"/>
        <v>0</v>
      </c>
      <c r="D35" s="6"/>
      <c r="E35" s="6">
        <f t="shared" si="1"/>
        <v>0</v>
      </c>
      <c r="F35" s="6"/>
      <c r="G35" s="6" t="e">
        <f t="shared" si="2"/>
        <v>#NUM!</v>
      </c>
      <c r="H35" s="6" t="e">
        <f t="shared" si="6"/>
        <v>#DIV/0!</v>
      </c>
      <c r="I35" s="6" t="e">
        <f t="shared" si="3"/>
        <v>#NUM!</v>
      </c>
      <c r="J35" s="6" t="e">
        <f t="shared" si="4"/>
        <v>#NUM!</v>
      </c>
      <c r="K35" s="6" t="e">
        <f t="shared" si="5"/>
        <v>#NUM!</v>
      </c>
      <c r="L35" s="6" t="e">
        <f>I35-K35</f>
        <v>#NUM!</v>
      </c>
      <c r="M35" s="14"/>
      <c r="N35" s="14"/>
      <c r="O35" s="14"/>
      <c r="P35" s="14"/>
      <c r="Q35" s="14"/>
    </row>
    <row r="36" spans="2:17" x14ac:dyDescent="0.25">
      <c r="B36" s="6"/>
      <c r="C36" s="6">
        <f t="shared" si="0"/>
        <v>0</v>
      </c>
      <c r="D36" s="6"/>
      <c r="E36" s="6">
        <f t="shared" si="1"/>
        <v>0</v>
      </c>
      <c r="F36" s="6"/>
      <c r="G36" s="6" t="e">
        <f t="shared" si="2"/>
        <v>#NUM!</v>
      </c>
      <c r="H36" s="6" t="e">
        <f t="shared" si="6"/>
        <v>#DIV/0!</v>
      </c>
      <c r="I36" s="6" t="e">
        <f t="shared" si="3"/>
        <v>#NUM!</v>
      </c>
      <c r="J36" s="6" t="e">
        <f t="shared" si="4"/>
        <v>#NUM!</v>
      </c>
      <c r="K36" s="6" t="e">
        <f t="shared" si="5"/>
        <v>#NUM!</v>
      </c>
      <c r="L36" s="6" t="e">
        <f>I36-K36</f>
        <v>#NUM!</v>
      </c>
      <c r="M36" s="14"/>
      <c r="N36" s="14"/>
      <c r="O36" s="14"/>
      <c r="P36" s="14"/>
      <c r="Q36" s="14"/>
    </row>
    <row r="37" spans="2:17" x14ac:dyDescent="0.25">
      <c r="B37" s="6"/>
      <c r="C37" s="6">
        <f t="shared" si="0"/>
        <v>0</v>
      </c>
      <c r="D37" s="6"/>
      <c r="E37" s="6">
        <f t="shared" si="1"/>
        <v>0</v>
      </c>
      <c r="F37" s="6"/>
      <c r="G37" s="6" t="e">
        <f t="shared" si="2"/>
        <v>#NUM!</v>
      </c>
      <c r="H37" s="6" t="e">
        <f t="shared" si="6"/>
        <v>#DIV/0!</v>
      </c>
      <c r="I37" s="6" t="e">
        <f t="shared" si="3"/>
        <v>#NUM!</v>
      </c>
      <c r="J37" s="6" t="e">
        <f t="shared" si="4"/>
        <v>#NUM!</v>
      </c>
      <c r="K37" s="6" t="e">
        <f t="shared" si="5"/>
        <v>#NUM!</v>
      </c>
      <c r="L37" s="6" t="e">
        <f>I37-K37</f>
        <v>#NUM!</v>
      </c>
      <c r="M37" s="14"/>
      <c r="N37" s="14"/>
      <c r="O37" s="14"/>
      <c r="P37" s="14"/>
      <c r="Q37" s="14"/>
    </row>
    <row r="38" spans="2:17" x14ac:dyDescent="0.25">
      <c r="B38" s="6"/>
      <c r="C38" s="6">
        <f t="shared" si="0"/>
        <v>0</v>
      </c>
      <c r="D38" s="6"/>
      <c r="E38" s="6">
        <f t="shared" si="1"/>
        <v>0</v>
      </c>
      <c r="F38" s="6"/>
      <c r="G38" s="6" t="e">
        <f t="shared" si="2"/>
        <v>#NUM!</v>
      </c>
      <c r="H38" s="6" t="e">
        <f t="shared" si="6"/>
        <v>#DIV/0!</v>
      </c>
      <c r="I38" s="6" t="e">
        <f t="shared" si="3"/>
        <v>#NUM!</v>
      </c>
      <c r="J38" s="6" t="e">
        <f t="shared" si="4"/>
        <v>#NUM!</v>
      </c>
      <c r="K38" s="6" t="e">
        <f t="shared" si="5"/>
        <v>#NUM!</v>
      </c>
      <c r="L38" s="6" t="e">
        <f>I38-K38</f>
        <v>#NUM!</v>
      </c>
      <c r="M38" s="14"/>
      <c r="N38" s="14"/>
      <c r="O38" s="14"/>
      <c r="P38" s="14"/>
      <c r="Q38" s="14"/>
    </row>
    <row r="39" spans="2:17" x14ac:dyDescent="0.25">
      <c r="B39" s="6"/>
      <c r="C39" s="6">
        <f t="shared" si="0"/>
        <v>0</v>
      </c>
      <c r="D39" s="6"/>
      <c r="E39" s="6">
        <f t="shared" si="1"/>
        <v>0</v>
      </c>
      <c r="F39" s="6"/>
      <c r="G39" s="6" t="e">
        <f t="shared" si="2"/>
        <v>#NUM!</v>
      </c>
      <c r="H39" s="6" t="e">
        <f t="shared" si="6"/>
        <v>#DIV/0!</v>
      </c>
      <c r="I39" s="6" t="e">
        <f t="shared" si="3"/>
        <v>#NUM!</v>
      </c>
      <c r="J39" s="6" t="e">
        <f t="shared" si="4"/>
        <v>#NUM!</v>
      </c>
      <c r="K39" s="6" t="e">
        <f t="shared" si="5"/>
        <v>#NUM!</v>
      </c>
      <c r="L39" s="6" t="e">
        <f>I39-K39</f>
        <v>#NUM!</v>
      </c>
      <c r="M39" s="14"/>
      <c r="N39" s="14"/>
      <c r="O39" s="14"/>
      <c r="P39" s="14"/>
      <c r="Q39" s="14"/>
    </row>
    <row r="40" spans="2:17" x14ac:dyDescent="0.25">
      <c r="B40" s="6"/>
      <c r="C40" s="6">
        <f t="shared" si="0"/>
        <v>0</v>
      </c>
      <c r="D40" s="6"/>
      <c r="E40" s="6">
        <f t="shared" si="1"/>
        <v>0</v>
      </c>
      <c r="F40" s="6"/>
      <c r="G40" s="6" t="e">
        <f t="shared" si="2"/>
        <v>#NUM!</v>
      </c>
      <c r="H40" s="6" t="e">
        <f t="shared" si="6"/>
        <v>#DIV/0!</v>
      </c>
      <c r="I40" s="6" t="e">
        <f t="shared" si="3"/>
        <v>#NUM!</v>
      </c>
      <c r="J40" s="6" t="e">
        <f t="shared" si="4"/>
        <v>#NUM!</v>
      </c>
      <c r="K40" s="6" t="e">
        <f t="shared" si="5"/>
        <v>#NUM!</v>
      </c>
      <c r="L40" s="6" t="e">
        <f>I40-K40</f>
        <v>#NUM!</v>
      </c>
      <c r="M40" s="14"/>
      <c r="N40" s="14"/>
      <c r="O40" s="14"/>
      <c r="P40" s="14"/>
      <c r="Q40" s="14"/>
    </row>
    <row r="41" spans="2:17" x14ac:dyDescent="0.25">
      <c r="B41" s="6"/>
      <c r="C41" s="6">
        <f t="shared" si="0"/>
        <v>0</v>
      </c>
      <c r="D41" s="6"/>
      <c r="E41" s="6">
        <f t="shared" si="1"/>
        <v>0</v>
      </c>
      <c r="F41" s="6"/>
      <c r="G41" s="6" t="e">
        <f t="shared" si="2"/>
        <v>#NUM!</v>
      </c>
      <c r="H41" s="6" t="e">
        <f t="shared" si="6"/>
        <v>#DIV/0!</v>
      </c>
      <c r="I41" s="6" t="e">
        <f t="shared" si="3"/>
        <v>#NUM!</v>
      </c>
      <c r="J41" s="6" t="e">
        <f t="shared" si="4"/>
        <v>#NUM!</v>
      </c>
      <c r="K41" s="6" t="e">
        <f t="shared" si="5"/>
        <v>#NUM!</v>
      </c>
      <c r="L41" s="6" t="e">
        <f>I41-K41</f>
        <v>#NUM!</v>
      </c>
      <c r="M41" s="14"/>
      <c r="N41" s="14"/>
      <c r="O41" s="14"/>
      <c r="P41" s="14"/>
      <c r="Q41" s="14"/>
    </row>
    <row r="42" spans="2:17" x14ac:dyDescent="0.25">
      <c r="B42" s="6"/>
      <c r="C42" s="6">
        <f t="shared" si="0"/>
        <v>0</v>
      </c>
      <c r="D42" s="6"/>
      <c r="E42" s="6">
        <f t="shared" si="1"/>
        <v>0</v>
      </c>
      <c r="F42" s="6"/>
      <c r="G42" s="6" t="e">
        <f t="shared" si="2"/>
        <v>#NUM!</v>
      </c>
      <c r="H42" s="6" t="e">
        <f t="shared" si="6"/>
        <v>#DIV/0!</v>
      </c>
      <c r="I42" s="6" t="e">
        <f t="shared" si="3"/>
        <v>#NUM!</v>
      </c>
      <c r="J42" s="6" t="e">
        <f t="shared" si="4"/>
        <v>#NUM!</v>
      </c>
      <c r="K42" s="6" t="e">
        <f t="shared" si="5"/>
        <v>#NUM!</v>
      </c>
      <c r="L42" s="6" t="e">
        <f>I42-K42</f>
        <v>#NUM!</v>
      </c>
      <c r="M42" s="14"/>
      <c r="N42" s="14"/>
      <c r="O42" s="14"/>
      <c r="P42" s="14"/>
      <c r="Q42" s="14"/>
    </row>
    <row r="43" spans="2:17" x14ac:dyDescent="0.25">
      <c r="B43" s="6"/>
      <c r="C43" s="6">
        <f t="shared" si="0"/>
        <v>0</v>
      </c>
      <c r="D43" s="6"/>
      <c r="E43" s="6">
        <f t="shared" si="1"/>
        <v>0</v>
      </c>
      <c r="F43" s="6"/>
      <c r="G43" s="6" t="e">
        <f t="shared" si="2"/>
        <v>#NUM!</v>
      </c>
      <c r="H43" s="6" t="e">
        <f t="shared" si="6"/>
        <v>#DIV/0!</v>
      </c>
      <c r="I43" s="6" t="e">
        <f t="shared" si="3"/>
        <v>#NUM!</v>
      </c>
      <c r="J43" s="6" t="e">
        <f t="shared" si="4"/>
        <v>#NUM!</v>
      </c>
      <c r="K43" s="6" t="e">
        <f t="shared" si="5"/>
        <v>#NUM!</v>
      </c>
      <c r="L43" s="6" t="e">
        <f>I43-K43</f>
        <v>#NUM!</v>
      </c>
      <c r="M43" s="14"/>
      <c r="N43" s="14"/>
      <c r="O43" s="14"/>
      <c r="P43" s="14"/>
      <c r="Q43" s="14"/>
    </row>
    <row r="44" spans="2:17" x14ac:dyDescent="0.25">
      <c r="B44" s="6"/>
      <c r="C44" s="6">
        <f t="shared" si="0"/>
        <v>0</v>
      </c>
      <c r="D44" s="6"/>
      <c r="E44" s="6">
        <f t="shared" si="1"/>
        <v>0</v>
      </c>
      <c r="F44" s="6"/>
      <c r="G44" s="6" t="e">
        <f t="shared" si="2"/>
        <v>#NUM!</v>
      </c>
      <c r="H44" s="6" t="e">
        <f t="shared" si="6"/>
        <v>#DIV/0!</v>
      </c>
      <c r="I44" s="6" t="e">
        <f t="shared" si="3"/>
        <v>#NUM!</v>
      </c>
      <c r="J44" s="6" t="e">
        <f t="shared" si="4"/>
        <v>#NUM!</v>
      </c>
      <c r="K44" s="6" t="e">
        <f t="shared" si="5"/>
        <v>#NUM!</v>
      </c>
      <c r="L44" s="6" t="e">
        <f>I44-K44</f>
        <v>#NUM!</v>
      </c>
      <c r="M44" s="14"/>
      <c r="N44" s="14"/>
      <c r="O44" s="14"/>
      <c r="P44" s="14"/>
      <c r="Q44" s="14"/>
    </row>
    <row r="45" spans="2:17" x14ac:dyDescent="0.25">
      <c r="B45" s="6"/>
      <c r="C45" s="6">
        <f t="shared" si="0"/>
        <v>0</v>
      </c>
      <c r="D45" s="6"/>
      <c r="E45" s="6">
        <f t="shared" si="1"/>
        <v>0</v>
      </c>
      <c r="F45" s="6"/>
      <c r="G45" s="6" t="e">
        <f t="shared" si="2"/>
        <v>#NUM!</v>
      </c>
      <c r="H45" s="6" t="e">
        <f t="shared" si="6"/>
        <v>#DIV/0!</v>
      </c>
      <c r="I45" s="6" t="e">
        <f t="shared" si="3"/>
        <v>#NUM!</v>
      </c>
      <c r="J45" s="6" t="e">
        <f>1/I45*$E$3</f>
        <v>#NUM!</v>
      </c>
      <c r="K45" s="6" t="e">
        <f t="shared" si="5"/>
        <v>#NUM!</v>
      </c>
      <c r="L45" s="6" t="e">
        <f>I45-K45</f>
        <v>#NUM!</v>
      </c>
      <c r="M45" s="14"/>
      <c r="N45" s="14"/>
      <c r="O45" s="14"/>
      <c r="P45" s="14"/>
      <c r="Q45" s="14"/>
    </row>
  </sheetData>
  <mergeCells count="1">
    <mergeCell ref="U2:X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6674-8226-485B-94F8-EA489DDFFF11}">
  <dimension ref="B2:M28"/>
  <sheetViews>
    <sheetView workbookViewId="0">
      <selection activeCell="H35" sqref="H35"/>
    </sheetView>
  </sheetViews>
  <sheetFormatPr defaultRowHeight="15" x14ac:dyDescent="0.25"/>
  <cols>
    <col min="2" max="2" width="13.5703125" bestFit="1" customWidth="1"/>
    <col min="3" max="3" width="20.28515625" bestFit="1" customWidth="1"/>
    <col min="4" max="5" width="11.85546875" customWidth="1"/>
    <col min="6" max="6" width="11.85546875" style="13" customWidth="1"/>
    <col min="7" max="7" width="16.85546875" bestFit="1" customWidth="1"/>
    <col min="8" max="8" width="12.42578125" customWidth="1"/>
    <col min="9" max="9" width="11.28515625" customWidth="1"/>
    <col min="11" max="11" width="10.28515625" bestFit="1" customWidth="1"/>
    <col min="15" max="15" width="16.85546875" bestFit="1" customWidth="1"/>
  </cols>
  <sheetData>
    <row r="2" spans="2:13" x14ac:dyDescent="0.25">
      <c r="B2" s="24" t="s">
        <v>24</v>
      </c>
      <c r="C2" s="16" t="str">
        <f xml:space="preserve"> "(Valores Retirados ± "&amp;L4&amp;" ) cm"</f>
        <v>(Valores Retirados ±  ) cm</v>
      </c>
      <c r="D2" s="16"/>
      <c r="E2" s="16"/>
      <c r="F2" s="16" t="str">
        <f xml:space="preserve"> "(Valores Retirados ± "&amp;M4&amp;" ) m"</f>
        <v>(Valores Retirados ± 0 ) m</v>
      </c>
      <c r="G2" s="16"/>
      <c r="H2" s="16"/>
      <c r="I2" s="7" t="s">
        <v>26</v>
      </c>
    </row>
    <row r="3" spans="2:13" x14ac:dyDescent="0.25">
      <c r="B3" s="19">
        <v>1</v>
      </c>
      <c r="C3" s="11"/>
      <c r="D3" s="17"/>
      <c r="E3" s="2"/>
      <c r="F3" s="2">
        <f>C3/100</f>
        <v>0</v>
      </c>
      <c r="G3" s="2">
        <f t="shared" ref="G3:H3" si="0">D3/100</f>
        <v>0</v>
      </c>
      <c r="H3" s="2">
        <f t="shared" si="0"/>
        <v>0</v>
      </c>
      <c r="I3" s="2">
        <f>AVERAGE(F3:H3)</f>
        <v>0</v>
      </c>
      <c r="L3" s="3" t="s">
        <v>20</v>
      </c>
      <c r="M3" s="3" t="s">
        <v>9</v>
      </c>
    </row>
    <row r="4" spans="2:13" x14ac:dyDescent="0.25">
      <c r="B4" s="19">
        <v>2</v>
      </c>
      <c r="C4" s="11"/>
      <c r="D4" s="17"/>
      <c r="E4" s="2"/>
      <c r="F4" s="2">
        <f t="shared" ref="F4:F9" si="1">C4/100</f>
        <v>0</v>
      </c>
      <c r="G4" s="2">
        <f t="shared" ref="G4:G10" si="2">D4/100</f>
        <v>0</v>
      </c>
      <c r="H4" s="2">
        <f t="shared" ref="H4:H10" si="3">E4/100</f>
        <v>0</v>
      </c>
      <c r="I4" s="2">
        <f t="shared" ref="I4:I10" si="4">AVERAGE(F4:H4)</f>
        <v>0</v>
      </c>
      <c r="K4" s="7" t="s">
        <v>25</v>
      </c>
      <c r="L4" s="2"/>
      <c r="M4" s="2">
        <f>L4/100</f>
        <v>0</v>
      </c>
    </row>
    <row r="5" spans="2:13" x14ac:dyDescent="0.25">
      <c r="B5" s="19">
        <v>3</v>
      </c>
      <c r="C5" s="11"/>
      <c r="D5" s="17"/>
      <c r="E5" s="2"/>
      <c r="F5" s="2">
        <f t="shared" si="1"/>
        <v>0</v>
      </c>
      <c r="G5" s="2">
        <f t="shared" si="2"/>
        <v>0</v>
      </c>
      <c r="H5" s="2">
        <f t="shared" si="3"/>
        <v>0</v>
      </c>
      <c r="I5" s="2">
        <f t="shared" si="4"/>
        <v>0</v>
      </c>
    </row>
    <row r="6" spans="2:13" x14ac:dyDescent="0.25">
      <c r="B6" s="19">
        <v>4</v>
      </c>
      <c r="C6" s="11"/>
      <c r="D6" s="17"/>
      <c r="E6" s="2"/>
      <c r="F6" s="2">
        <f t="shared" si="1"/>
        <v>0</v>
      </c>
      <c r="G6" s="2">
        <f t="shared" si="2"/>
        <v>0</v>
      </c>
      <c r="H6" s="2">
        <f t="shared" si="3"/>
        <v>0</v>
      </c>
      <c r="I6" s="2">
        <f t="shared" si="4"/>
        <v>0</v>
      </c>
      <c r="L6" s="3" t="s">
        <v>28</v>
      </c>
      <c r="M6" s="3" t="s">
        <v>29</v>
      </c>
    </row>
    <row r="7" spans="2:13" x14ac:dyDescent="0.25">
      <c r="B7" s="19">
        <v>5</v>
      </c>
      <c r="C7" s="11"/>
      <c r="D7" s="17"/>
      <c r="E7" s="2"/>
      <c r="F7" s="2">
        <f t="shared" si="1"/>
        <v>0</v>
      </c>
      <c r="G7" s="2">
        <f t="shared" si="2"/>
        <v>0</v>
      </c>
      <c r="H7" s="2">
        <f t="shared" si="3"/>
        <v>0</v>
      </c>
      <c r="I7" s="2">
        <f t="shared" si="4"/>
        <v>0</v>
      </c>
      <c r="K7" s="3" t="s">
        <v>23</v>
      </c>
      <c r="L7" s="2"/>
      <c r="M7" s="2">
        <f>L7/100</f>
        <v>0</v>
      </c>
    </row>
    <row r="8" spans="2:13" x14ac:dyDescent="0.25">
      <c r="B8" s="19">
        <v>6</v>
      </c>
      <c r="C8" s="11"/>
      <c r="D8" s="17"/>
      <c r="E8" s="2"/>
      <c r="F8" s="2">
        <f t="shared" si="1"/>
        <v>0</v>
      </c>
      <c r="G8" s="2">
        <f t="shared" si="2"/>
        <v>0</v>
      </c>
      <c r="H8" s="2">
        <f t="shared" si="3"/>
        <v>0</v>
      </c>
      <c r="I8" s="2">
        <f t="shared" si="4"/>
        <v>0</v>
      </c>
    </row>
    <row r="9" spans="2:13" x14ac:dyDescent="0.25">
      <c r="B9" s="19">
        <v>7</v>
      </c>
      <c r="C9" s="11"/>
      <c r="D9" s="17"/>
      <c r="E9" s="2"/>
      <c r="F9" s="2">
        <f t="shared" si="1"/>
        <v>0</v>
      </c>
      <c r="G9" s="2">
        <f t="shared" si="2"/>
        <v>0</v>
      </c>
      <c r="H9" s="2">
        <f t="shared" si="3"/>
        <v>0</v>
      </c>
      <c r="I9" s="2">
        <f t="shared" si="4"/>
        <v>0</v>
      </c>
    </row>
    <row r="10" spans="2:13" x14ac:dyDescent="0.25">
      <c r="B10" s="19">
        <v>8</v>
      </c>
      <c r="C10" s="11"/>
      <c r="D10" s="17"/>
      <c r="E10" s="2"/>
      <c r="F10" s="2">
        <f>C10/100</f>
        <v>0</v>
      </c>
      <c r="G10" s="2">
        <f t="shared" si="2"/>
        <v>0</v>
      </c>
      <c r="H10" s="2">
        <f>E10/100</f>
        <v>0</v>
      </c>
      <c r="I10" s="2">
        <f t="shared" si="4"/>
        <v>0</v>
      </c>
    </row>
    <row r="12" spans="2:13" x14ac:dyDescent="0.25">
      <c r="D12" s="10" t="str">
        <f>"Cm ± "&amp;L4</f>
        <v xml:space="preserve">Cm ± </v>
      </c>
      <c r="E12" s="10" t="str">
        <f>"m ± "&amp;M4</f>
        <v>m ± 0</v>
      </c>
    </row>
    <row r="13" spans="2:13" x14ac:dyDescent="0.25">
      <c r="B13" s="7" t="s">
        <v>18</v>
      </c>
      <c r="C13" s="10" t="s">
        <v>19</v>
      </c>
      <c r="D13" s="18"/>
      <c r="E13" s="19">
        <f>D13/100</f>
        <v>0</v>
      </c>
      <c r="F13" s="25"/>
    </row>
    <row r="15" spans="2:13" x14ac:dyDescent="0.25">
      <c r="B15" s="3" t="s">
        <v>27</v>
      </c>
      <c r="C15" s="15" t="str">
        <f>"(Esp. Filtros ± "&amp;M4&amp;" ) m"</f>
        <v>(Esp. Filtros ± 0 ) m</v>
      </c>
      <c r="D15" s="24" t="str">
        <f>"(V ± "&amp;L7&amp;" ) mV"</f>
        <v>(V ±  ) mV</v>
      </c>
      <c r="E15" s="24" t="str">
        <f>"(V ± "&amp;M7&amp;" ) V"</f>
        <v>(V ± 0 ) V</v>
      </c>
      <c r="F15" s="7" t="s">
        <v>30</v>
      </c>
      <c r="G15" s="7" t="s">
        <v>6</v>
      </c>
      <c r="H15" s="3" t="s">
        <v>7</v>
      </c>
      <c r="I15" s="3" t="s">
        <v>8</v>
      </c>
    </row>
    <row r="16" spans="2:13" x14ac:dyDescent="0.25">
      <c r="B16" s="2"/>
      <c r="C16" s="8"/>
      <c r="D16" s="2"/>
      <c r="E16" s="2">
        <f>D16/1000</f>
        <v>0</v>
      </c>
      <c r="F16" s="2" t="e">
        <f>LN(E16)</f>
        <v>#NUM!</v>
      </c>
      <c r="G16" s="2" t="e">
        <f>1/D16*$M$7</f>
        <v>#DIV/0!</v>
      </c>
      <c r="H16" s="2" t="e">
        <f>C16*$G$26+$H$26</f>
        <v>#VALUE!</v>
      </c>
      <c r="I16" s="2" t="e">
        <f>F16-H16</f>
        <v>#NUM!</v>
      </c>
    </row>
    <row r="17" spans="2:9" x14ac:dyDescent="0.25">
      <c r="B17" s="2"/>
      <c r="C17" s="8"/>
      <c r="D17" s="2"/>
      <c r="E17" s="2">
        <f t="shared" ref="E17:E23" si="5">D17/1000</f>
        <v>0</v>
      </c>
      <c r="F17" s="2" t="e">
        <f t="shared" ref="F17:F23" si="6">LN(E17)</f>
        <v>#NUM!</v>
      </c>
      <c r="G17" s="2" t="e">
        <f>1/D17*$M$7</f>
        <v>#DIV/0!</v>
      </c>
      <c r="H17" s="2" t="e">
        <f>C17*$G$26+$H$26</f>
        <v>#VALUE!</v>
      </c>
      <c r="I17" s="2" t="e">
        <f t="shared" ref="I17:I23" si="7">F17-H17</f>
        <v>#NUM!</v>
      </c>
    </row>
    <row r="18" spans="2:9" x14ac:dyDescent="0.25">
      <c r="B18" s="2"/>
      <c r="C18" s="8"/>
      <c r="D18" s="2"/>
      <c r="E18" s="2">
        <f t="shared" si="5"/>
        <v>0</v>
      </c>
      <c r="F18" s="2" t="e">
        <f t="shared" si="6"/>
        <v>#NUM!</v>
      </c>
      <c r="G18" s="2" t="e">
        <f>1/D18*$M$7</f>
        <v>#DIV/0!</v>
      </c>
      <c r="H18" s="2" t="e">
        <f>C18*$G$26+$H$26</f>
        <v>#VALUE!</v>
      </c>
      <c r="I18" s="2" t="e">
        <f t="shared" si="7"/>
        <v>#NUM!</v>
      </c>
    </row>
    <row r="19" spans="2:9" x14ac:dyDescent="0.25">
      <c r="B19" s="2"/>
      <c r="C19" s="8"/>
      <c r="D19" s="2"/>
      <c r="E19" s="2">
        <f t="shared" si="5"/>
        <v>0</v>
      </c>
      <c r="F19" s="2" t="e">
        <f t="shared" si="6"/>
        <v>#NUM!</v>
      </c>
      <c r="G19" s="2" t="e">
        <f>1/D19*$M$7</f>
        <v>#DIV/0!</v>
      </c>
      <c r="H19" s="2" t="e">
        <f>C19*$G$26+$H$26</f>
        <v>#VALUE!</v>
      </c>
      <c r="I19" s="2" t="e">
        <f t="shared" si="7"/>
        <v>#NUM!</v>
      </c>
    </row>
    <row r="20" spans="2:9" x14ac:dyDescent="0.25">
      <c r="B20" s="2"/>
      <c r="C20" s="8"/>
      <c r="D20" s="2"/>
      <c r="E20" s="2">
        <f t="shared" si="5"/>
        <v>0</v>
      </c>
      <c r="F20" s="2" t="e">
        <f t="shared" si="6"/>
        <v>#NUM!</v>
      </c>
      <c r="G20" s="2" t="e">
        <f>1/D20*$M$7</f>
        <v>#DIV/0!</v>
      </c>
      <c r="H20" s="2" t="e">
        <f>C20*$G$26+$H$26</f>
        <v>#VALUE!</v>
      </c>
      <c r="I20" s="2" t="e">
        <f t="shared" si="7"/>
        <v>#NUM!</v>
      </c>
    </row>
    <row r="21" spans="2:9" x14ac:dyDescent="0.25">
      <c r="B21" s="2"/>
      <c r="C21" s="8"/>
      <c r="D21" s="2"/>
      <c r="E21" s="2">
        <f t="shared" si="5"/>
        <v>0</v>
      </c>
      <c r="F21" s="2" t="e">
        <f t="shared" si="6"/>
        <v>#NUM!</v>
      </c>
      <c r="G21" s="2" t="e">
        <f>1/D21*$M$7</f>
        <v>#DIV/0!</v>
      </c>
      <c r="H21" s="2" t="e">
        <f>C21*$G$26+$H$26</f>
        <v>#VALUE!</v>
      </c>
      <c r="I21" s="2" t="e">
        <f t="shared" si="7"/>
        <v>#NUM!</v>
      </c>
    </row>
    <row r="22" spans="2:9" x14ac:dyDescent="0.25">
      <c r="B22" s="2"/>
      <c r="C22" s="8"/>
      <c r="D22" s="2"/>
      <c r="E22" s="2">
        <f t="shared" si="5"/>
        <v>0</v>
      </c>
      <c r="F22" s="2" t="e">
        <f t="shared" si="6"/>
        <v>#NUM!</v>
      </c>
      <c r="G22" s="2" t="e">
        <f>1/D22*$M$7</f>
        <v>#DIV/0!</v>
      </c>
      <c r="H22" s="2" t="e">
        <f>C22*$G$26+$H$26</f>
        <v>#VALUE!</v>
      </c>
      <c r="I22" s="2" t="e">
        <f t="shared" si="7"/>
        <v>#NUM!</v>
      </c>
    </row>
    <row r="23" spans="2:9" x14ac:dyDescent="0.25">
      <c r="B23" s="2"/>
      <c r="C23" s="8"/>
      <c r="D23" s="2"/>
      <c r="E23" s="2">
        <f t="shared" si="5"/>
        <v>0</v>
      </c>
      <c r="F23" s="2" t="e">
        <f t="shared" si="6"/>
        <v>#NUM!</v>
      </c>
      <c r="G23" s="2" t="e">
        <f>1/D23*$M$7</f>
        <v>#DIV/0!</v>
      </c>
      <c r="H23" s="2" t="e">
        <f>C23*$G$26+$H$26</f>
        <v>#VALUE!</v>
      </c>
      <c r="I23" s="2" t="e">
        <f t="shared" si="7"/>
        <v>#NUM!</v>
      </c>
    </row>
    <row r="25" spans="2:9" x14ac:dyDescent="0.25">
      <c r="F25" s="4" t="s">
        <v>31</v>
      </c>
      <c r="G25" s="4"/>
      <c r="H25" s="4"/>
      <c r="I25" s="4"/>
    </row>
    <row r="26" spans="2:9" x14ac:dyDescent="0.25">
      <c r="F26" s="1" t="s">
        <v>9</v>
      </c>
      <c r="G26" s="2" t="e">
        <f t="array" ref="G26:H28">LINEST(F16:F23,C16:C23,1,1)</f>
        <v>#VALUE!</v>
      </c>
      <c r="H26" s="2" t="e">
        <v>#VALUE!</v>
      </c>
      <c r="I26" s="1" t="s">
        <v>12</v>
      </c>
    </row>
    <row r="27" spans="2:9" x14ac:dyDescent="0.25">
      <c r="F27" s="1" t="s">
        <v>10</v>
      </c>
      <c r="G27" s="2" t="e">
        <v>#VALUE!</v>
      </c>
      <c r="H27" s="2" t="e">
        <v>#VALUE!</v>
      </c>
      <c r="I27" s="1" t="s">
        <v>11</v>
      </c>
    </row>
    <row r="28" spans="2:9" ht="17.25" x14ac:dyDescent="0.25">
      <c r="F28" s="1" t="s">
        <v>14</v>
      </c>
      <c r="G28" s="2" t="e">
        <v>#VALUE!</v>
      </c>
      <c r="H28" s="2" t="e">
        <v>#VALUE!</v>
      </c>
      <c r="I28" s="1" t="s">
        <v>13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95BE-4EC9-40BA-AB58-7897911D3F87}">
  <dimension ref="B2:M28"/>
  <sheetViews>
    <sheetView workbookViewId="0">
      <selection activeCell="E33" sqref="E33"/>
    </sheetView>
  </sheetViews>
  <sheetFormatPr defaultRowHeight="15" x14ac:dyDescent="0.25"/>
  <cols>
    <col min="1" max="1" width="9.140625" style="13"/>
    <col min="2" max="2" width="13.5703125" style="13" bestFit="1" customWidth="1"/>
    <col min="3" max="3" width="20.28515625" style="13" bestFit="1" customWidth="1"/>
    <col min="4" max="6" width="11.85546875" style="13" customWidth="1"/>
    <col min="7" max="7" width="16.85546875" style="13" bestFit="1" customWidth="1"/>
    <col min="8" max="8" width="12.42578125" style="13" customWidth="1"/>
    <col min="9" max="9" width="11.28515625" style="13" customWidth="1"/>
    <col min="10" max="10" width="9.140625" style="13"/>
    <col min="11" max="11" width="10.28515625" style="13" bestFit="1" customWidth="1"/>
    <col min="12" max="14" width="9.140625" style="13"/>
    <col min="15" max="15" width="16.85546875" style="13" bestFit="1" customWidth="1"/>
    <col min="16" max="16384" width="9.140625" style="13"/>
  </cols>
  <sheetData>
    <row r="2" spans="2:13" x14ac:dyDescent="0.25">
      <c r="B2" s="24" t="s">
        <v>24</v>
      </c>
      <c r="C2" s="16" t="str">
        <f xml:space="preserve"> "(Valores Retirados ± "&amp;L4&amp;" ) cm"</f>
        <v>(Valores Retirados ± 0 ) cm</v>
      </c>
      <c r="D2" s="16"/>
      <c r="E2" s="16"/>
      <c r="F2" s="16" t="str">
        <f xml:space="preserve"> "(Valores Retirados ± "&amp;M4&amp;" ) m"</f>
        <v>(Valores Retirados ± 0 ) m</v>
      </c>
      <c r="G2" s="16"/>
      <c r="H2" s="16"/>
      <c r="I2" s="7" t="s">
        <v>26</v>
      </c>
    </row>
    <row r="3" spans="2:13" x14ac:dyDescent="0.25">
      <c r="B3" s="19">
        <v>1</v>
      </c>
      <c r="C3" s="11">
        <f>'Coeficiente de Absorção'!C3</f>
        <v>0</v>
      </c>
      <c r="D3" s="11">
        <f>'Coeficiente de Absorção'!D3</f>
        <v>0</v>
      </c>
      <c r="E3" s="11">
        <f>'Coeficiente de Absorção'!E3</f>
        <v>0</v>
      </c>
      <c r="F3" s="2">
        <f>C3/100</f>
        <v>0</v>
      </c>
      <c r="G3" s="2">
        <f t="shared" ref="G3:H10" si="0">D3/100</f>
        <v>0</v>
      </c>
      <c r="H3" s="2">
        <f t="shared" si="0"/>
        <v>0</v>
      </c>
      <c r="I3" s="2">
        <f>AVERAGE(F3:H3)</f>
        <v>0</v>
      </c>
      <c r="L3" s="3" t="s">
        <v>20</v>
      </c>
      <c r="M3" s="3" t="s">
        <v>9</v>
      </c>
    </row>
    <row r="4" spans="2:13" x14ac:dyDescent="0.25">
      <c r="B4" s="19">
        <v>2</v>
      </c>
      <c r="C4" s="11">
        <f>'Coeficiente de Absorção'!C4</f>
        <v>0</v>
      </c>
      <c r="D4" s="11">
        <f>'Coeficiente de Absorção'!D4</f>
        <v>0</v>
      </c>
      <c r="E4" s="11">
        <f>'Coeficiente de Absorção'!E4</f>
        <v>0</v>
      </c>
      <c r="F4" s="2">
        <f t="shared" ref="F4:F9" si="1">C4/100</f>
        <v>0</v>
      </c>
      <c r="G4" s="2">
        <f t="shared" si="0"/>
        <v>0</v>
      </c>
      <c r="H4" s="2">
        <f t="shared" si="0"/>
        <v>0</v>
      </c>
      <c r="I4" s="2">
        <f t="shared" ref="I4:I10" si="2">AVERAGE(F4:H4)</f>
        <v>0</v>
      </c>
      <c r="K4" s="7" t="s">
        <v>25</v>
      </c>
      <c r="L4" s="2">
        <f>'Coeficiente de Absorção'!L4</f>
        <v>0</v>
      </c>
      <c r="M4" s="2">
        <f>L4/100</f>
        <v>0</v>
      </c>
    </row>
    <row r="5" spans="2:13" x14ac:dyDescent="0.25">
      <c r="B5" s="19">
        <v>3</v>
      </c>
      <c r="C5" s="11">
        <f>'Coeficiente de Absorção'!C5</f>
        <v>0</v>
      </c>
      <c r="D5" s="11">
        <f>'Coeficiente de Absorção'!D5</f>
        <v>0</v>
      </c>
      <c r="E5" s="11">
        <f>'Coeficiente de Absorção'!E5</f>
        <v>0</v>
      </c>
      <c r="F5" s="2">
        <f t="shared" si="1"/>
        <v>0</v>
      </c>
      <c r="G5" s="2">
        <f t="shared" si="0"/>
        <v>0</v>
      </c>
      <c r="H5" s="2">
        <f t="shared" si="0"/>
        <v>0</v>
      </c>
      <c r="I5" s="2">
        <f t="shared" si="2"/>
        <v>0</v>
      </c>
    </row>
    <row r="6" spans="2:13" x14ac:dyDescent="0.25">
      <c r="B6" s="19">
        <v>4</v>
      </c>
      <c r="C6" s="11">
        <f>'Coeficiente de Absorção'!C6</f>
        <v>0</v>
      </c>
      <c r="D6" s="11">
        <f>'Coeficiente de Absorção'!D6</f>
        <v>0</v>
      </c>
      <c r="E6" s="11">
        <f>'Coeficiente de Absorção'!E6</f>
        <v>0</v>
      </c>
      <c r="F6" s="2">
        <f t="shared" si="1"/>
        <v>0</v>
      </c>
      <c r="G6" s="2">
        <f t="shared" si="0"/>
        <v>0</v>
      </c>
      <c r="H6" s="2">
        <f t="shared" si="0"/>
        <v>0</v>
      </c>
      <c r="I6" s="2">
        <f t="shared" si="2"/>
        <v>0</v>
      </c>
      <c r="L6" s="3" t="s">
        <v>28</v>
      </c>
      <c r="M6" s="3" t="s">
        <v>29</v>
      </c>
    </row>
    <row r="7" spans="2:13" x14ac:dyDescent="0.25">
      <c r="B7" s="19">
        <v>5</v>
      </c>
      <c r="C7" s="11">
        <f>'Coeficiente de Absorção'!C7</f>
        <v>0</v>
      </c>
      <c r="D7" s="11">
        <f>'Coeficiente de Absorção'!D7</f>
        <v>0</v>
      </c>
      <c r="E7" s="11">
        <f>'Coeficiente de Absorção'!E7</f>
        <v>0</v>
      </c>
      <c r="F7" s="2">
        <f t="shared" si="1"/>
        <v>0</v>
      </c>
      <c r="G7" s="2">
        <f t="shared" si="0"/>
        <v>0</v>
      </c>
      <c r="H7" s="2">
        <f t="shared" si="0"/>
        <v>0</v>
      </c>
      <c r="I7" s="2">
        <f t="shared" si="2"/>
        <v>0</v>
      </c>
      <c r="K7" s="3" t="s">
        <v>23</v>
      </c>
      <c r="L7" s="2">
        <f>'Coeficiente de Absorção'!L7</f>
        <v>0</v>
      </c>
      <c r="M7" s="2">
        <f>L7/100</f>
        <v>0</v>
      </c>
    </row>
    <row r="8" spans="2:13" x14ac:dyDescent="0.25">
      <c r="B8" s="19">
        <v>6</v>
      </c>
      <c r="C8" s="11">
        <f>'Coeficiente de Absorção'!C8</f>
        <v>0</v>
      </c>
      <c r="D8" s="11">
        <f>'Coeficiente de Absorção'!D8</f>
        <v>0</v>
      </c>
      <c r="E8" s="11">
        <f>'Coeficiente de Absorção'!E8</f>
        <v>0</v>
      </c>
      <c r="F8" s="2">
        <f t="shared" si="1"/>
        <v>0</v>
      </c>
      <c r="G8" s="2">
        <f t="shared" si="0"/>
        <v>0</v>
      </c>
      <c r="H8" s="2">
        <f t="shared" si="0"/>
        <v>0</v>
      </c>
      <c r="I8" s="2">
        <f t="shared" si="2"/>
        <v>0</v>
      </c>
    </row>
    <row r="9" spans="2:13" x14ac:dyDescent="0.25">
      <c r="B9" s="19">
        <v>7</v>
      </c>
      <c r="C9" s="11">
        <f>'Coeficiente de Absorção'!C9</f>
        <v>0</v>
      </c>
      <c r="D9" s="11">
        <f>'Coeficiente de Absorção'!D9</f>
        <v>0</v>
      </c>
      <c r="E9" s="11">
        <f>'Coeficiente de Absorção'!E9</f>
        <v>0</v>
      </c>
      <c r="F9" s="2">
        <f t="shared" si="1"/>
        <v>0</v>
      </c>
      <c r="G9" s="2">
        <f t="shared" si="0"/>
        <v>0</v>
      </c>
      <c r="H9" s="2">
        <f t="shared" si="0"/>
        <v>0</v>
      </c>
      <c r="I9" s="2">
        <f t="shared" si="2"/>
        <v>0</v>
      </c>
    </row>
    <row r="10" spans="2:13" x14ac:dyDescent="0.25">
      <c r="B10" s="19">
        <v>8</v>
      </c>
      <c r="C10" s="11">
        <f>'Coeficiente de Absorção'!C10</f>
        <v>0</v>
      </c>
      <c r="D10" s="11">
        <f>'Coeficiente de Absorção'!D10</f>
        <v>0</v>
      </c>
      <c r="E10" s="11">
        <f>'Coeficiente de Absorção'!E10</f>
        <v>0</v>
      </c>
      <c r="F10" s="2">
        <f>C10/100</f>
        <v>0</v>
      </c>
      <c r="G10" s="2">
        <f t="shared" si="0"/>
        <v>0</v>
      </c>
      <c r="H10" s="2">
        <f>E10/100</f>
        <v>0</v>
      </c>
      <c r="I10" s="2">
        <f t="shared" si="2"/>
        <v>0</v>
      </c>
    </row>
    <row r="12" spans="2:13" x14ac:dyDescent="0.25">
      <c r="D12" s="10" t="str">
        <f>"Cm ± "&amp;L4</f>
        <v>Cm ± 0</v>
      </c>
      <c r="E12" s="10" t="str">
        <f>"m ± "&amp;M4</f>
        <v>m ± 0</v>
      </c>
    </row>
    <row r="13" spans="2:13" x14ac:dyDescent="0.25">
      <c r="B13" s="7" t="s">
        <v>18</v>
      </c>
      <c r="C13" s="10" t="s">
        <v>19</v>
      </c>
      <c r="D13" s="18"/>
      <c r="E13" s="19">
        <f>D13/100</f>
        <v>0</v>
      </c>
      <c r="F13" s="25"/>
    </row>
    <row r="15" spans="2:13" x14ac:dyDescent="0.25">
      <c r="B15" s="3" t="s">
        <v>27</v>
      </c>
      <c r="C15" s="15" t="str">
        <f>"(Esp. Filtros ± "&amp;M4&amp;" ) m"</f>
        <v>(Esp. Filtros ± 0 ) m</v>
      </c>
      <c r="D15" s="24" t="str">
        <f>"(V ± "&amp;L7&amp;" ) mV"</f>
        <v>(V ± 0 ) mV</v>
      </c>
      <c r="E15" s="24" t="str">
        <f>"(V ± "&amp;M7&amp;" ) V"</f>
        <v>(V ± 0 ) V</v>
      </c>
      <c r="F15" s="7" t="s">
        <v>30</v>
      </c>
      <c r="G15" s="7" t="s">
        <v>6</v>
      </c>
      <c r="H15" s="3" t="s">
        <v>7</v>
      </c>
      <c r="I15" s="3" t="s">
        <v>8</v>
      </c>
    </row>
    <row r="16" spans="2:13" x14ac:dyDescent="0.25">
      <c r="B16" s="2"/>
      <c r="C16" s="8"/>
      <c r="D16" s="2"/>
      <c r="E16" s="2">
        <f>D16/1000</f>
        <v>0</v>
      </c>
      <c r="F16" s="2" t="e">
        <f>LN(E16)</f>
        <v>#NUM!</v>
      </c>
      <c r="G16" s="2" t="e">
        <f>1/D16*$M$7</f>
        <v>#DIV/0!</v>
      </c>
      <c r="H16" s="2" t="e">
        <f>C16*$G$26+$H$26</f>
        <v>#VALUE!</v>
      </c>
      <c r="I16" s="2" t="e">
        <f>F16-H16</f>
        <v>#NUM!</v>
      </c>
    </row>
    <row r="17" spans="2:9" x14ac:dyDescent="0.25">
      <c r="B17" s="2"/>
      <c r="C17" s="8"/>
      <c r="D17" s="2"/>
      <c r="E17" s="2">
        <f t="shared" ref="E17:E23" si="3">D17/1000</f>
        <v>0</v>
      </c>
      <c r="F17" s="2" t="e">
        <f t="shared" ref="F17:F23" si="4">LN(E17)</f>
        <v>#NUM!</v>
      </c>
      <c r="G17" s="2" t="e">
        <f>1/D17*$M$7</f>
        <v>#DIV/0!</v>
      </c>
      <c r="H17" s="2" t="e">
        <f>C17*$G$26+$H$26</f>
        <v>#VALUE!</v>
      </c>
      <c r="I17" s="2" t="e">
        <f t="shared" ref="I17:I23" si="5">F17-H17</f>
        <v>#NUM!</v>
      </c>
    </row>
    <row r="18" spans="2:9" x14ac:dyDescent="0.25">
      <c r="B18" s="2"/>
      <c r="C18" s="8"/>
      <c r="D18" s="2"/>
      <c r="E18" s="2">
        <f t="shared" si="3"/>
        <v>0</v>
      </c>
      <c r="F18" s="2" t="e">
        <f t="shared" si="4"/>
        <v>#NUM!</v>
      </c>
      <c r="G18" s="2" t="e">
        <f>1/D18*$M$7</f>
        <v>#DIV/0!</v>
      </c>
      <c r="H18" s="2" t="e">
        <f>C18*$G$26+$H$26</f>
        <v>#VALUE!</v>
      </c>
      <c r="I18" s="2" t="e">
        <f t="shared" si="5"/>
        <v>#NUM!</v>
      </c>
    </row>
    <row r="19" spans="2:9" x14ac:dyDescent="0.25">
      <c r="B19" s="2"/>
      <c r="C19" s="8"/>
      <c r="D19" s="2"/>
      <c r="E19" s="2">
        <f t="shared" si="3"/>
        <v>0</v>
      </c>
      <c r="F19" s="2" t="e">
        <f t="shared" si="4"/>
        <v>#NUM!</v>
      </c>
      <c r="G19" s="2" t="e">
        <f>1/D19*$M$7</f>
        <v>#DIV/0!</v>
      </c>
      <c r="H19" s="2" t="e">
        <f>C19*$G$26+$H$26</f>
        <v>#VALUE!</v>
      </c>
      <c r="I19" s="2" t="e">
        <f t="shared" si="5"/>
        <v>#NUM!</v>
      </c>
    </row>
    <row r="20" spans="2:9" x14ac:dyDescent="0.25">
      <c r="B20" s="2"/>
      <c r="C20" s="8"/>
      <c r="D20" s="2"/>
      <c r="E20" s="2">
        <f t="shared" si="3"/>
        <v>0</v>
      </c>
      <c r="F20" s="2" t="e">
        <f t="shared" si="4"/>
        <v>#NUM!</v>
      </c>
      <c r="G20" s="2" t="e">
        <f>1/D20*$M$7</f>
        <v>#DIV/0!</v>
      </c>
      <c r="H20" s="2" t="e">
        <f>C20*$G$26+$H$26</f>
        <v>#VALUE!</v>
      </c>
      <c r="I20" s="2" t="e">
        <f t="shared" si="5"/>
        <v>#NUM!</v>
      </c>
    </row>
    <row r="21" spans="2:9" x14ac:dyDescent="0.25">
      <c r="B21" s="2"/>
      <c r="C21" s="8"/>
      <c r="D21" s="2"/>
      <c r="E21" s="2">
        <f t="shared" si="3"/>
        <v>0</v>
      </c>
      <c r="F21" s="2" t="e">
        <f t="shared" si="4"/>
        <v>#NUM!</v>
      </c>
      <c r="G21" s="2" t="e">
        <f>1/D21*$M$7</f>
        <v>#DIV/0!</v>
      </c>
      <c r="H21" s="2" t="e">
        <f>C21*$G$26+$H$26</f>
        <v>#VALUE!</v>
      </c>
      <c r="I21" s="2" t="e">
        <f t="shared" si="5"/>
        <v>#NUM!</v>
      </c>
    </row>
    <row r="22" spans="2:9" x14ac:dyDescent="0.25">
      <c r="B22" s="2"/>
      <c r="C22" s="8"/>
      <c r="D22" s="2"/>
      <c r="E22" s="2">
        <f t="shared" si="3"/>
        <v>0</v>
      </c>
      <c r="F22" s="2" t="e">
        <f t="shared" si="4"/>
        <v>#NUM!</v>
      </c>
      <c r="G22" s="2" t="e">
        <f>1/D22*$M$7</f>
        <v>#DIV/0!</v>
      </c>
      <c r="H22" s="2" t="e">
        <f>C22*$G$26+$H$26</f>
        <v>#VALUE!</v>
      </c>
      <c r="I22" s="2" t="e">
        <f t="shared" si="5"/>
        <v>#NUM!</v>
      </c>
    </row>
    <row r="23" spans="2:9" x14ac:dyDescent="0.25">
      <c r="B23" s="2"/>
      <c r="C23" s="8"/>
      <c r="D23" s="2"/>
      <c r="E23" s="2">
        <f t="shared" si="3"/>
        <v>0</v>
      </c>
      <c r="F23" s="2" t="e">
        <f t="shared" si="4"/>
        <v>#NUM!</v>
      </c>
      <c r="G23" s="2" t="e">
        <f>1/D23*$M$7</f>
        <v>#DIV/0!</v>
      </c>
      <c r="H23" s="2" t="e">
        <f>C23*$G$26+$H$26</f>
        <v>#VALUE!</v>
      </c>
      <c r="I23" s="2" t="e">
        <f t="shared" si="5"/>
        <v>#NUM!</v>
      </c>
    </row>
    <row r="25" spans="2:9" x14ac:dyDescent="0.25">
      <c r="F25" s="4" t="s">
        <v>31</v>
      </c>
      <c r="G25" s="4"/>
      <c r="H25" s="4"/>
      <c r="I25" s="4"/>
    </row>
    <row r="26" spans="2:9" x14ac:dyDescent="0.25">
      <c r="F26" s="1" t="s">
        <v>9</v>
      </c>
      <c r="G26" s="2" t="e">
        <f t="array" ref="G26:H28">LINEST(F16:F23,C16:C23,1,1)</f>
        <v>#VALUE!</v>
      </c>
      <c r="H26" s="2" t="e">
        <v>#VALUE!</v>
      </c>
      <c r="I26" s="1" t="s">
        <v>12</v>
      </c>
    </row>
    <row r="27" spans="2:9" x14ac:dyDescent="0.25">
      <c r="F27" s="1" t="s">
        <v>10</v>
      </c>
      <c r="G27" s="2" t="e">
        <v>#VALUE!</v>
      </c>
      <c r="H27" s="2" t="e">
        <v>#VALUE!</v>
      </c>
      <c r="I27" s="1" t="s">
        <v>11</v>
      </c>
    </row>
    <row r="28" spans="2:9" ht="17.25" x14ac:dyDescent="0.25">
      <c r="F28" s="1" t="s">
        <v>14</v>
      </c>
      <c r="G28" s="2" t="e">
        <v>#VALUE!</v>
      </c>
      <c r="H28" s="2" t="e">
        <v>#VALUE!</v>
      </c>
      <c r="I28" s="1" t="s">
        <v>13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Varrimento Inicial </vt:lpstr>
      <vt:lpstr>P = K' d^-2</vt:lpstr>
      <vt:lpstr>Coeficiente de Absorção</vt:lpstr>
      <vt:lpstr>Coeficiente de Absorção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dcterms:created xsi:type="dcterms:W3CDTF">2015-06-05T18:19:34Z</dcterms:created>
  <dcterms:modified xsi:type="dcterms:W3CDTF">2023-02-28T22:09:13Z</dcterms:modified>
</cp:coreProperties>
</file>