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faculdade\2º Ano\2ºS\LABS\LABSFISICAII\-114\T3A - RLC\"/>
    </mc:Choice>
  </mc:AlternateContent>
  <xr:revisionPtr revIDLastSave="0" documentId="13_ncr:1_{9FD5384A-AD7C-4FAA-8EDA-319D0C55882D}" xr6:coauthVersionLast="47" xr6:coauthVersionMax="47" xr10:uidLastSave="{00000000-0000-0000-0000-000000000000}"/>
  <bookViews>
    <workbookView xWindow="-108" yWindow="-108" windowWidth="23256" windowHeight="12456" activeTab="1" xr2:uid="{3659F482-0B07-407A-8A91-9F1A6577D275}"/>
  </bookViews>
  <sheets>
    <sheet name="Regime permanente (3)" sheetId="4" r:id="rId1"/>
    <sheet name="Regime permanente (2)" sheetId="3" r:id="rId2"/>
    <sheet name="Regime permanente" sheetId="1" r:id="rId3"/>
    <sheet name="Regime transitór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4" l="1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24" i="3"/>
  <c r="G25" i="3"/>
  <c r="G26" i="3"/>
  <c r="G27" i="3"/>
  <c r="G28" i="3"/>
  <c r="G29" i="3"/>
  <c r="G30" i="3"/>
  <c r="G31" i="3"/>
  <c r="G32" i="3"/>
  <c r="G33" i="3"/>
  <c r="G34" i="3"/>
  <c r="F24" i="3"/>
  <c r="F25" i="3"/>
  <c r="F26" i="3"/>
  <c r="F27" i="3"/>
  <c r="F28" i="3"/>
  <c r="F29" i="3"/>
  <c r="F30" i="3"/>
  <c r="F31" i="3"/>
  <c r="F32" i="3"/>
  <c r="F33" i="3"/>
  <c r="F3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5" i="3"/>
  <c r="F58" i="3"/>
  <c r="C58" i="3"/>
  <c r="F57" i="3"/>
  <c r="C57" i="3"/>
  <c r="F56" i="3"/>
  <c r="C56" i="3"/>
  <c r="F55" i="3"/>
  <c r="C55" i="3"/>
  <c r="F54" i="3"/>
  <c r="C54" i="3"/>
  <c r="F53" i="3"/>
  <c r="C53" i="3"/>
  <c r="F52" i="3"/>
  <c r="C52" i="3"/>
  <c r="F51" i="3"/>
  <c r="C51" i="3"/>
  <c r="F50" i="3"/>
  <c r="C50" i="3"/>
  <c r="F49" i="3"/>
  <c r="C49" i="3"/>
  <c r="F48" i="3"/>
  <c r="C48" i="3"/>
  <c r="F47" i="3"/>
  <c r="C47" i="3"/>
  <c r="F46" i="3"/>
  <c r="C46" i="3"/>
  <c r="F45" i="3"/>
  <c r="C45" i="3"/>
  <c r="F44" i="3"/>
  <c r="C44" i="3"/>
  <c r="F43" i="3"/>
  <c r="C43" i="3"/>
  <c r="F42" i="3"/>
  <c r="C42" i="3"/>
  <c r="F41" i="3"/>
  <c r="C41" i="3"/>
  <c r="F40" i="3"/>
  <c r="C40" i="3"/>
  <c r="F39" i="3"/>
  <c r="C39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H7" i="2"/>
  <c r="H8" i="2"/>
  <c r="I8" i="2" s="1"/>
  <c r="H9" i="2"/>
  <c r="H10" i="2"/>
  <c r="H11" i="2"/>
  <c r="H12" i="2"/>
  <c r="I12" i="2" s="1"/>
  <c r="H13" i="2"/>
  <c r="H14" i="2"/>
  <c r="I14" i="2" s="1"/>
  <c r="H15" i="2"/>
  <c r="H16" i="2"/>
  <c r="I16" i="2" s="1"/>
  <c r="H17" i="2"/>
  <c r="H18" i="2"/>
  <c r="H19" i="2"/>
  <c r="H20" i="2"/>
  <c r="I20" i="2" s="1"/>
  <c r="H21" i="2"/>
  <c r="H22" i="2"/>
  <c r="I22" i="2" s="1"/>
  <c r="H23" i="2"/>
  <c r="H24" i="2"/>
  <c r="I24" i="2" s="1"/>
  <c r="H25" i="2"/>
  <c r="H6" i="2"/>
  <c r="I6" i="2" s="1"/>
  <c r="B7" i="2"/>
  <c r="L7" i="2" s="1"/>
  <c r="I7" i="2"/>
  <c r="J7" i="2"/>
  <c r="B8" i="2"/>
  <c r="K8" i="2" s="1"/>
  <c r="J8" i="2"/>
  <c r="B9" i="2"/>
  <c r="L9" i="2" s="1"/>
  <c r="I9" i="2"/>
  <c r="J9" i="2"/>
  <c r="B10" i="2"/>
  <c r="K10" i="2" s="1"/>
  <c r="I10" i="2"/>
  <c r="J10" i="2"/>
  <c r="B11" i="2"/>
  <c r="L11" i="2" s="1"/>
  <c r="I11" i="2"/>
  <c r="J11" i="2"/>
  <c r="B12" i="2"/>
  <c r="K12" i="2" s="1"/>
  <c r="J12" i="2"/>
  <c r="B13" i="2"/>
  <c r="K13" i="2" s="1"/>
  <c r="I13" i="2"/>
  <c r="J13" i="2"/>
  <c r="B14" i="2"/>
  <c r="K14" i="2" s="1"/>
  <c r="J14" i="2"/>
  <c r="B15" i="2"/>
  <c r="L15" i="2" s="1"/>
  <c r="I15" i="2"/>
  <c r="J15" i="2"/>
  <c r="B16" i="2"/>
  <c r="K16" i="2" s="1"/>
  <c r="J16" i="2"/>
  <c r="B17" i="2"/>
  <c r="K17" i="2" s="1"/>
  <c r="I17" i="2"/>
  <c r="J17" i="2"/>
  <c r="B18" i="2"/>
  <c r="K18" i="2" s="1"/>
  <c r="I18" i="2"/>
  <c r="J18" i="2"/>
  <c r="B19" i="2"/>
  <c r="L19" i="2" s="1"/>
  <c r="I19" i="2"/>
  <c r="J19" i="2"/>
  <c r="B20" i="2"/>
  <c r="K20" i="2" s="1"/>
  <c r="J20" i="2"/>
  <c r="B21" i="2"/>
  <c r="L21" i="2" s="1"/>
  <c r="I21" i="2"/>
  <c r="J21" i="2"/>
  <c r="B22" i="2"/>
  <c r="K22" i="2" s="1"/>
  <c r="J22" i="2"/>
  <c r="B23" i="2"/>
  <c r="K23" i="2" s="1"/>
  <c r="I23" i="2"/>
  <c r="J23" i="2"/>
  <c r="B24" i="2"/>
  <c r="K24" i="2" s="1"/>
  <c r="J24" i="2"/>
  <c r="B25" i="2"/>
  <c r="K25" i="2" s="1"/>
  <c r="I25" i="2"/>
  <c r="J25" i="2"/>
  <c r="J6" i="2"/>
  <c r="B6" i="2"/>
  <c r="L6" i="2" s="1"/>
  <c r="G23" i="1"/>
  <c r="F23" i="1"/>
  <c r="C47" i="1"/>
  <c r="F47" i="1"/>
  <c r="F48" i="1"/>
  <c r="C48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G6" i="1"/>
  <c r="F6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G21" i="1"/>
  <c r="F21" i="1"/>
  <c r="G22" i="1"/>
  <c r="F22" i="1"/>
  <c r="G24" i="1"/>
  <c r="F24" i="1"/>
  <c r="F5" i="1"/>
  <c r="G5" i="1"/>
  <c r="L20" i="2" l="1"/>
  <c r="L22" i="2"/>
  <c r="L14" i="2"/>
  <c r="L12" i="2"/>
  <c r="K15" i="2"/>
  <c r="L23" i="2"/>
  <c r="K6" i="2"/>
  <c r="K7" i="2"/>
  <c r="L17" i="2"/>
  <c r="K11" i="2"/>
  <c r="K9" i="2"/>
  <c r="L25" i="2"/>
  <c r="K19" i="2"/>
  <c r="L18" i="2"/>
  <c r="L10" i="2"/>
  <c r="L13" i="2"/>
  <c r="L24" i="2"/>
  <c r="K21" i="2"/>
  <c r="L16" i="2"/>
  <c r="L8" i="2"/>
</calcChain>
</file>

<file path=xl/sharedStrings.xml><?xml version="1.0" encoding="utf-8"?>
<sst xmlns="http://schemas.openxmlformats.org/spreadsheetml/2006/main" count="63" uniqueCount="27">
  <si>
    <t>f</t>
  </si>
  <si>
    <t>ω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</si>
  <si>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</si>
  <si>
    <r>
      <t>V</t>
    </r>
    <r>
      <rPr>
        <vertAlign val="subscript"/>
        <sz val="11"/>
        <color theme="1"/>
        <rFont val="Calibri"/>
        <family val="2"/>
        <scheme val="minor"/>
      </rPr>
      <t>C0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</si>
  <si>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c0</t>
    </r>
  </si>
  <si>
    <r>
      <t>Sem resistência r (R = 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</si>
  <si>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r>
      <t>ϕ</t>
    </r>
    <r>
      <rPr>
        <vertAlign val="subscript"/>
        <sz val="11"/>
        <color theme="1"/>
        <rFont val="Calibri"/>
        <family val="2"/>
        <scheme val="minor"/>
      </rPr>
      <t>C</t>
    </r>
  </si>
  <si>
    <r>
      <t>Com resistência r (R = r + 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</si>
  <si>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L</t>
    </r>
  </si>
  <si>
    <r>
      <t>u(R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</si>
  <si>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t>L</t>
  </si>
  <si>
    <t>u(L)</t>
  </si>
  <si>
    <t>C</t>
  </si>
  <si>
    <t>u(C)</t>
  </si>
  <si>
    <t>r</t>
  </si>
  <si>
    <t>R</t>
  </si>
  <si>
    <r>
      <t>T</t>
    </r>
    <r>
      <rPr>
        <vertAlign val="subscript"/>
        <sz val="11"/>
        <color theme="1"/>
        <rFont val="Calibri"/>
        <family val="2"/>
        <scheme val="minor"/>
      </rPr>
      <t>exp</t>
    </r>
  </si>
  <si>
    <r>
      <rPr>
        <sz val="11"/>
        <color theme="1"/>
        <rFont val="Calibri"/>
        <family val="2"/>
      </rPr>
      <t>ω</t>
    </r>
    <r>
      <rPr>
        <vertAlign val="subscript"/>
        <sz val="11"/>
        <color theme="1"/>
        <rFont val="Calibri"/>
        <family val="2"/>
      </rPr>
      <t>exp</t>
    </r>
  </si>
  <si>
    <r>
      <t>t</t>
    </r>
    <r>
      <rPr>
        <vertAlign val="subscript"/>
        <sz val="11"/>
        <color theme="1"/>
        <rFont val="Calibri"/>
        <family val="2"/>
      </rPr>
      <t>j</t>
    </r>
    <r>
      <rPr>
        <sz val="11"/>
        <color theme="1"/>
        <rFont val="Calibri"/>
        <family val="2"/>
      </rPr>
      <t>-t</t>
    </r>
    <r>
      <rPr>
        <vertAlign val="subscript"/>
        <sz val="11"/>
        <color theme="1"/>
        <rFont val="Calibri"/>
        <family val="2"/>
      </rPr>
      <t>i</t>
    </r>
  </si>
  <si>
    <r>
      <t>v</t>
    </r>
    <r>
      <rPr>
        <vertAlign val="subscript"/>
        <sz val="11"/>
        <color theme="1"/>
        <rFont val="Calibri"/>
        <family val="2"/>
      </rPr>
      <t>C max i</t>
    </r>
  </si>
  <si>
    <r>
      <t>v</t>
    </r>
    <r>
      <rPr>
        <vertAlign val="subscript"/>
        <sz val="11"/>
        <color theme="1"/>
        <rFont val="Calibri"/>
        <family val="2"/>
      </rPr>
      <t>C max j</t>
    </r>
  </si>
  <si>
    <r>
      <t>β</t>
    </r>
    <r>
      <rPr>
        <vertAlign val="subscript"/>
        <sz val="11"/>
        <color theme="1"/>
        <rFont val="Calibri"/>
        <family val="2"/>
      </rPr>
      <t>exp</t>
    </r>
  </si>
  <si>
    <r>
      <t>ω</t>
    </r>
    <r>
      <rPr>
        <vertAlign val="subscript"/>
        <sz val="11"/>
        <color theme="1"/>
        <rFont val="Calibri"/>
        <family val="2"/>
      </rPr>
      <t>nom</t>
    </r>
  </si>
  <si>
    <r>
      <t>β</t>
    </r>
    <r>
      <rPr>
        <vertAlign val="subscript"/>
        <sz val="11"/>
        <color theme="1"/>
        <rFont val="Calibri"/>
        <family val="2"/>
      </rPr>
      <t>nom</t>
    </r>
  </si>
  <si>
    <t>j-i</t>
  </si>
  <si>
    <t>1000-5000</t>
  </si>
  <si>
    <r>
      <t>COM resistencia r (R = R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+ 47)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</si>
</sst>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4" xfId="0" applyFill="1" applyBorder="1"/>
    <xf numFmtId="0" fontId="1" fillId="2" borderId="1" xfId="0" applyFont="1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16" xfId="0" applyFill="1" applyBorder="1"/>
    <xf numFmtId="0" fontId="0" fillId="2" borderId="2" xfId="0" applyFill="1" applyBorder="1"/>
    <xf numFmtId="0" fontId="0" fillId="3" borderId="17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13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2" borderId="18" xfId="0" applyFill="1" applyBorder="1"/>
    <xf numFmtId="0" fontId="1" fillId="2" borderId="18" xfId="0" applyFont="1" applyFill="1" applyBorder="1"/>
    <xf numFmtId="0" fontId="0" fillId="3" borderId="18" xfId="0" applyFill="1" applyBorder="1"/>
    <xf numFmtId="0" fontId="0" fillId="0" borderId="18" xfId="0" applyBorder="1"/>
    <xf numFmtId="0" fontId="1" fillId="2" borderId="18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DF85"/>
      <color rgb="FFDAEFC3"/>
      <color rgb="FFCEEAB0"/>
      <color rgb="FFF7FCF2"/>
      <color rgb="FFF0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8235004916420847"/>
          <c:w val="0.82385671049860731"/>
          <c:h val="0.641404780154693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 (3)'!$G$5:$G$34</c:f>
              <c:numCache>
                <c:formatCode>General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18849.555921538758</c:v>
                </c:pt>
                <c:pt idx="7">
                  <c:v>20420.352248333656</c:v>
                </c:pt>
                <c:pt idx="8">
                  <c:v>21991.148575128551</c:v>
                </c:pt>
                <c:pt idx="9">
                  <c:v>23561.944901923449</c:v>
                </c:pt>
                <c:pt idx="10">
                  <c:v>25132.741228718343</c:v>
                </c:pt>
                <c:pt idx="11">
                  <c:v>31415.926535897932</c:v>
                </c:pt>
                <c:pt idx="12">
                  <c:v>16964.600329384884</c:v>
                </c:pt>
                <c:pt idx="13">
                  <c:v>17592.91886010284</c:v>
                </c:pt>
                <c:pt idx="14">
                  <c:v>18221.237390820799</c:v>
                </c:pt>
                <c:pt idx="15">
                  <c:v>19477.874452256718</c:v>
                </c:pt>
                <c:pt idx="16">
                  <c:v>20106.192982974677</c:v>
                </c:pt>
                <c:pt idx="17">
                  <c:v>20734.511513692636</c:v>
                </c:pt>
                <c:pt idx="18">
                  <c:v>21362.830044410592</c:v>
                </c:pt>
                <c:pt idx="19">
                  <c:v>19006.63555421825</c:v>
                </c:pt>
                <c:pt idx="20">
                  <c:v>19163.715186897738</c:v>
                </c:pt>
                <c:pt idx="21">
                  <c:v>19320.794819577226</c:v>
                </c:pt>
                <c:pt idx="22">
                  <c:v>19634.954084936206</c:v>
                </c:pt>
                <c:pt idx="23">
                  <c:v>19792.033717615697</c:v>
                </c:pt>
                <c:pt idx="24">
                  <c:v>20822.476107993149</c:v>
                </c:pt>
                <c:pt idx="25">
                  <c:v>19584.688602478771</c:v>
                </c:pt>
                <c:pt idx="26">
                  <c:v>28274.333882308139</c:v>
                </c:pt>
                <c:pt idx="27">
                  <c:v>43982.297150257102</c:v>
                </c:pt>
                <c:pt idx="28">
                  <c:v>37699.111843077517</c:v>
                </c:pt>
                <c:pt idx="29">
                  <c:v>0</c:v>
                </c:pt>
              </c:numCache>
            </c:numRef>
          </c:xVal>
          <c:yVal>
            <c:numRef>
              <c:f>'Regime permanente (3)'!$F$5:$F$34</c:f>
              <c:numCache>
                <c:formatCode>General</c:formatCode>
                <c:ptCount val="30"/>
                <c:pt idx="0">
                  <c:v>1</c:v>
                </c:pt>
                <c:pt idx="1">
                  <c:v>1.0882352941176472</c:v>
                </c:pt>
                <c:pt idx="2">
                  <c:v>1.2745098039215685</c:v>
                </c:pt>
                <c:pt idx="3">
                  <c:v>1.7254901960784315</c:v>
                </c:pt>
                <c:pt idx="4">
                  <c:v>2.6862745098039218</c:v>
                </c:pt>
                <c:pt idx="5">
                  <c:v>3.1372549019607843</c:v>
                </c:pt>
                <c:pt idx="6">
                  <c:v>7.0588235294117645</c:v>
                </c:pt>
                <c:pt idx="7">
                  <c:v>0</c:v>
                </c:pt>
                <c:pt idx="8">
                  <c:v>3.3725490196078431</c:v>
                </c:pt>
                <c:pt idx="9">
                  <c:v>2.1568627450980395</c:v>
                </c:pt>
                <c:pt idx="10">
                  <c:v>1.5294117647058825</c:v>
                </c:pt>
                <c:pt idx="11">
                  <c:v>0.62745098039215685</c:v>
                </c:pt>
                <c:pt idx="12">
                  <c:v>3.6862745098039214</c:v>
                </c:pt>
                <c:pt idx="13">
                  <c:v>4.5098039215686274</c:v>
                </c:pt>
                <c:pt idx="14">
                  <c:v>5.6470588235294112</c:v>
                </c:pt>
                <c:pt idx="15">
                  <c:v>7.9411764705882346</c:v>
                </c:pt>
                <c:pt idx="16">
                  <c:v>7.0588235294117645</c:v>
                </c:pt>
                <c:pt idx="17">
                  <c:v>5.5294117647058822</c:v>
                </c:pt>
                <c:pt idx="18">
                  <c:v>4.2352941176470589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7.8431372549019605</c:v>
                </c:pt>
                <c:pt idx="25">
                  <c:v>7.8431372549019605</c:v>
                </c:pt>
                <c:pt idx="26">
                  <c:v>0.90196078431372551</c:v>
                </c:pt>
                <c:pt idx="27">
                  <c:v>0.24509803921568626</c:v>
                </c:pt>
                <c:pt idx="28">
                  <c:v>0.36666666666666664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5-432D-B5AE-FA8F2095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8235004916420847"/>
          <c:w val="0.82385671049860731"/>
          <c:h val="0.641404780154693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permanente'!$G$5:$G$24</c:f>
              <c:numCache>
                <c:formatCode>General</c:formatCode>
                <c:ptCount val="20"/>
                <c:pt idx="0">
                  <c:v>314.15926535897933</c:v>
                </c:pt>
                <c:pt idx="1">
                  <c:v>628.31853071795865</c:v>
                </c:pt>
                <c:pt idx="2">
                  <c:v>1256.6370614359173</c:v>
                </c:pt>
                <c:pt idx="3">
                  <c:v>3141.5926535897929</c:v>
                </c:pt>
                <c:pt idx="4">
                  <c:v>4712.3889803846896</c:v>
                </c:pt>
                <c:pt idx="5">
                  <c:v>6283.1853071795858</c:v>
                </c:pt>
                <c:pt idx="6">
                  <c:v>9424.7779607693792</c:v>
                </c:pt>
                <c:pt idx="7">
                  <c:v>12566.370614359172</c:v>
                </c:pt>
                <c:pt idx="8">
                  <c:v>14137.16694115407</c:v>
                </c:pt>
                <c:pt idx="9">
                  <c:v>15707.963267948966</c:v>
                </c:pt>
                <c:pt idx="10">
                  <c:v>17278.75959474386</c:v>
                </c:pt>
                <c:pt idx="11">
                  <c:v>18849.555921538758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permanente'!$F$5:$F$24</c:f>
              <c:numCache>
                <c:formatCode>General</c:formatCode>
                <c:ptCount val="20"/>
                <c:pt idx="0">
                  <c:v>1.02</c:v>
                </c:pt>
                <c:pt idx="1">
                  <c:v>1.0132450331125828</c:v>
                </c:pt>
                <c:pt idx="2">
                  <c:v>1</c:v>
                </c:pt>
                <c:pt idx="3">
                  <c:v>0.98709677419354835</c:v>
                </c:pt>
                <c:pt idx="4">
                  <c:v>0.95031055900621109</c:v>
                </c:pt>
                <c:pt idx="5">
                  <c:v>0.90532544378698232</c:v>
                </c:pt>
                <c:pt idx="6">
                  <c:v>0.78061224489795922</c:v>
                </c:pt>
                <c:pt idx="7">
                  <c:v>0.60784313725490202</c:v>
                </c:pt>
                <c:pt idx="8">
                  <c:v>0.49206349206349209</c:v>
                </c:pt>
                <c:pt idx="9">
                  <c:v>0.3604651162790698</c:v>
                </c:pt>
                <c:pt idx="10">
                  <c:v>0.22627737226277375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E-46C7-BDB5-404407DA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6637168141592921"/>
          <c:w val="0.8269518248387292"/>
          <c:h val="0.581965252131094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permanente'!$G$5:$G$24</c:f>
              <c:numCache>
                <c:formatCode>General</c:formatCode>
                <c:ptCount val="20"/>
                <c:pt idx="0">
                  <c:v>314.15926535897933</c:v>
                </c:pt>
                <c:pt idx="1">
                  <c:v>628.31853071795865</c:v>
                </c:pt>
                <c:pt idx="2">
                  <c:v>1256.6370614359173</c:v>
                </c:pt>
                <c:pt idx="3">
                  <c:v>3141.5926535897929</c:v>
                </c:pt>
                <c:pt idx="4">
                  <c:v>4712.3889803846896</c:v>
                </c:pt>
                <c:pt idx="5">
                  <c:v>6283.1853071795858</c:v>
                </c:pt>
                <c:pt idx="6">
                  <c:v>9424.7779607693792</c:v>
                </c:pt>
                <c:pt idx="7">
                  <c:v>12566.370614359172</c:v>
                </c:pt>
                <c:pt idx="8">
                  <c:v>14137.16694115407</c:v>
                </c:pt>
                <c:pt idx="9">
                  <c:v>15707.963267948966</c:v>
                </c:pt>
                <c:pt idx="10">
                  <c:v>17278.75959474386</c:v>
                </c:pt>
                <c:pt idx="11">
                  <c:v>18849.555921538758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permanente'!$E$5:$E$24</c:f>
              <c:numCache>
                <c:formatCode>General</c:formatCode>
                <c:ptCount val="20"/>
                <c:pt idx="0">
                  <c:v>-8.64</c:v>
                </c:pt>
                <c:pt idx="1">
                  <c:v>-4.1500000000000004</c:v>
                </c:pt>
                <c:pt idx="2">
                  <c:v>-2</c:v>
                </c:pt>
                <c:pt idx="3">
                  <c:v>-0.9</c:v>
                </c:pt>
                <c:pt idx="4">
                  <c:v>0</c:v>
                </c:pt>
                <c:pt idx="5">
                  <c:v>0.72</c:v>
                </c:pt>
                <c:pt idx="6">
                  <c:v>0</c:v>
                </c:pt>
                <c:pt idx="7">
                  <c:v>2.1</c:v>
                </c:pt>
                <c:pt idx="8">
                  <c:v>3</c:v>
                </c:pt>
                <c:pt idx="9">
                  <c:v>4.3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F-456D-8F6C-9B01BACE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 val="autoZero"/>
        <c:crossBetween val="midCat"/>
      </c:valAx>
      <c:valAx>
        <c:axId val="305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8235004916420847"/>
          <c:w val="0.82385671049860731"/>
          <c:h val="0.641404780154693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permanente'!$C$29:$C$48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permanente'!$F$29:$F$48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4-4823-BD80-34D6C458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6637168141592921"/>
          <c:w val="0.8269518248387292"/>
          <c:h val="0.581965252131094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permanente'!$C$29:$C$48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permanente'!$G$29:$G$48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E-4D8E-99BA-4D74AA2A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 val="autoZero"/>
        <c:crossBetween val="midCat"/>
      </c:valAx>
      <c:valAx>
        <c:axId val="305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6637168141592921"/>
          <c:w val="0.8269518248387292"/>
          <c:h val="0.581965252131094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 (3)'!$G$5:$G$34</c:f>
              <c:numCache>
                <c:formatCode>General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18849.555921538758</c:v>
                </c:pt>
                <c:pt idx="7">
                  <c:v>20420.352248333656</c:v>
                </c:pt>
                <c:pt idx="8">
                  <c:v>21991.148575128551</c:v>
                </c:pt>
                <c:pt idx="9">
                  <c:v>23561.944901923449</c:v>
                </c:pt>
                <c:pt idx="10">
                  <c:v>25132.741228718343</c:v>
                </c:pt>
                <c:pt idx="11">
                  <c:v>31415.926535897932</c:v>
                </c:pt>
                <c:pt idx="12">
                  <c:v>16964.600329384884</c:v>
                </c:pt>
                <c:pt idx="13">
                  <c:v>17592.91886010284</c:v>
                </c:pt>
                <c:pt idx="14">
                  <c:v>18221.237390820799</c:v>
                </c:pt>
                <c:pt idx="15">
                  <c:v>19477.874452256718</c:v>
                </c:pt>
                <c:pt idx="16">
                  <c:v>20106.192982974677</c:v>
                </c:pt>
                <c:pt idx="17">
                  <c:v>20734.511513692636</c:v>
                </c:pt>
                <c:pt idx="18">
                  <c:v>21362.830044410592</c:v>
                </c:pt>
                <c:pt idx="19">
                  <c:v>19006.63555421825</c:v>
                </c:pt>
                <c:pt idx="20">
                  <c:v>19163.715186897738</c:v>
                </c:pt>
                <c:pt idx="21">
                  <c:v>19320.794819577226</c:v>
                </c:pt>
                <c:pt idx="22">
                  <c:v>19634.954084936206</c:v>
                </c:pt>
                <c:pt idx="23">
                  <c:v>19792.033717615697</c:v>
                </c:pt>
                <c:pt idx="24">
                  <c:v>20822.476107993149</c:v>
                </c:pt>
                <c:pt idx="25">
                  <c:v>19584.688602478771</c:v>
                </c:pt>
                <c:pt idx="26">
                  <c:v>28274.333882308139</c:v>
                </c:pt>
                <c:pt idx="27">
                  <c:v>43982.297150257102</c:v>
                </c:pt>
                <c:pt idx="28">
                  <c:v>37699.111843077517</c:v>
                </c:pt>
                <c:pt idx="29">
                  <c:v>0</c:v>
                </c:pt>
              </c:numCache>
            </c:numRef>
          </c:xVal>
          <c:yVal>
            <c:numRef>
              <c:f>'Regime permanente (3)'!$E$5:$E$34</c:f>
              <c:numCache>
                <c:formatCode>General</c:formatCode>
                <c:ptCount val="30"/>
                <c:pt idx="0">
                  <c:v>0.35899999999999999</c:v>
                </c:pt>
                <c:pt idx="1">
                  <c:v>1.5</c:v>
                </c:pt>
                <c:pt idx="2">
                  <c:v>4.32</c:v>
                </c:pt>
                <c:pt idx="3">
                  <c:v>7</c:v>
                </c:pt>
                <c:pt idx="4">
                  <c:v>15</c:v>
                </c:pt>
                <c:pt idx="5">
                  <c:v>18</c:v>
                </c:pt>
                <c:pt idx="6">
                  <c:v>59</c:v>
                </c:pt>
                <c:pt idx="8">
                  <c:v>150</c:v>
                </c:pt>
                <c:pt idx="9">
                  <c:v>160</c:v>
                </c:pt>
                <c:pt idx="10">
                  <c:v>164</c:v>
                </c:pt>
                <c:pt idx="11">
                  <c:v>171</c:v>
                </c:pt>
                <c:pt idx="12">
                  <c:v>22.5</c:v>
                </c:pt>
                <c:pt idx="13">
                  <c:v>29</c:v>
                </c:pt>
                <c:pt idx="14">
                  <c:v>41</c:v>
                </c:pt>
                <c:pt idx="15">
                  <c:v>85</c:v>
                </c:pt>
                <c:pt idx="16">
                  <c:v>112</c:v>
                </c:pt>
                <c:pt idx="17">
                  <c:v>131</c:v>
                </c:pt>
                <c:pt idx="18">
                  <c:v>141</c:v>
                </c:pt>
                <c:pt idx="24">
                  <c:v>88.6</c:v>
                </c:pt>
                <c:pt idx="25">
                  <c:v>90.1</c:v>
                </c:pt>
                <c:pt idx="26">
                  <c:v>170</c:v>
                </c:pt>
                <c:pt idx="27">
                  <c:v>176</c:v>
                </c:pt>
                <c:pt idx="28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E-4D97-83E2-5B3C829D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 val="autoZero"/>
        <c:crossBetween val="midCat"/>
      </c:valAx>
      <c:valAx>
        <c:axId val="305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8235004916420847"/>
          <c:w val="0.82385671049860731"/>
          <c:h val="0.641404780154693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 (3)'!$C$39:$C$58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 (3)'!$F$39:$F$58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5-4499-AECF-87B0D72A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6637168141592921"/>
          <c:w val="0.8269518248387292"/>
          <c:h val="0.581965252131094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 (3)'!$C$39:$C$58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 (3)'!$G$39:$G$58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A-4A34-A25D-D5C236A46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 val="autoZero"/>
        <c:crossBetween val="midCat"/>
      </c:valAx>
      <c:valAx>
        <c:axId val="305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8235004916420847"/>
          <c:w val="0.82385671049860731"/>
          <c:h val="0.641404780154693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 (2)'!$G$5:$G$34</c:f>
              <c:numCache>
                <c:formatCode>General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18849.555921538758</c:v>
                </c:pt>
                <c:pt idx="7">
                  <c:v>20420.352248333656</c:v>
                </c:pt>
                <c:pt idx="8">
                  <c:v>21991.148575128551</c:v>
                </c:pt>
                <c:pt idx="9">
                  <c:v>23561.944901923449</c:v>
                </c:pt>
                <c:pt idx="10">
                  <c:v>25132.741228718343</c:v>
                </c:pt>
                <c:pt idx="11">
                  <c:v>31415.926535897932</c:v>
                </c:pt>
                <c:pt idx="12">
                  <c:v>16964.600329384884</c:v>
                </c:pt>
                <c:pt idx="13">
                  <c:v>17592.91886010284</c:v>
                </c:pt>
                <c:pt idx="14">
                  <c:v>18221.237390820799</c:v>
                </c:pt>
                <c:pt idx="15">
                  <c:v>19477.874452256718</c:v>
                </c:pt>
                <c:pt idx="16">
                  <c:v>20106.192982974677</c:v>
                </c:pt>
                <c:pt idx="17">
                  <c:v>20734.511513692636</c:v>
                </c:pt>
                <c:pt idx="18">
                  <c:v>21362.830044410592</c:v>
                </c:pt>
                <c:pt idx="19">
                  <c:v>19006.63555421825</c:v>
                </c:pt>
                <c:pt idx="20">
                  <c:v>19163.715186897738</c:v>
                </c:pt>
                <c:pt idx="21">
                  <c:v>19320.794819577226</c:v>
                </c:pt>
                <c:pt idx="22">
                  <c:v>19634.954084936206</c:v>
                </c:pt>
                <c:pt idx="23">
                  <c:v>19792.033717615697</c:v>
                </c:pt>
                <c:pt idx="24">
                  <c:v>19949.113350295185</c:v>
                </c:pt>
                <c:pt idx="25">
                  <c:v>19565.83904655723</c:v>
                </c:pt>
                <c:pt idx="26">
                  <c:v>28274.333882308139</c:v>
                </c:pt>
                <c:pt idx="27">
                  <c:v>43982.297150257102</c:v>
                </c:pt>
                <c:pt idx="28">
                  <c:v>37699.111843077517</c:v>
                </c:pt>
                <c:pt idx="29">
                  <c:v>0</c:v>
                </c:pt>
              </c:numCache>
            </c:numRef>
          </c:xVal>
          <c:yVal>
            <c:numRef>
              <c:f>'Regime permanente (2)'!$F$5:$F$34</c:f>
              <c:numCache>
                <c:formatCode>General</c:formatCode>
                <c:ptCount val="30"/>
                <c:pt idx="0">
                  <c:v>1</c:v>
                </c:pt>
                <c:pt idx="1">
                  <c:v>1.0980392156862746</c:v>
                </c:pt>
                <c:pt idx="2">
                  <c:v>1.3137254901960784</c:v>
                </c:pt>
                <c:pt idx="3">
                  <c:v>1.7058823529411764</c:v>
                </c:pt>
                <c:pt idx="4">
                  <c:v>2.784313725490196</c:v>
                </c:pt>
                <c:pt idx="5">
                  <c:v>3.2745098039215685</c:v>
                </c:pt>
                <c:pt idx="6">
                  <c:v>12.058823529411764</c:v>
                </c:pt>
                <c:pt idx="7">
                  <c:v>9.8039215686274517</c:v>
                </c:pt>
                <c:pt idx="8">
                  <c:v>3.725490196078431</c:v>
                </c:pt>
                <c:pt idx="9">
                  <c:v>2.2156862745098036</c:v>
                </c:pt>
                <c:pt idx="10">
                  <c:v>1.5490196078431373</c:v>
                </c:pt>
                <c:pt idx="11">
                  <c:v>0.62745098039215685</c:v>
                </c:pt>
                <c:pt idx="12">
                  <c:v>4.0392156862745097</c:v>
                </c:pt>
                <c:pt idx="13">
                  <c:v>5.1372549019607847</c:v>
                </c:pt>
                <c:pt idx="14">
                  <c:v>7.215686274509804</c:v>
                </c:pt>
                <c:pt idx="15">
                  <c:v>24.705882352941174</c:v>
                </c:pt>
                <c:pt idx="16">
                  <c:v>14.509803921568627</c:v>
                </c:pt>
                <c:pt idx="17">
                  <c:v>7.6862745098039209</c:v>
                </c:pt>
                <c:pt idx="18">
                  <c:v>5.1764705882352944</c:v>
                </c:pt>
                <c:pt idx="19">
                  <c:v>14.901960784313724</c:v>
                </c:pt>
                <c:pt idx="20">
                  <c:v>18.03921568627451</c:v>
                </c:pt>
                <c:pt idx="21">
                  <c:v>21.56862745098039</c:v>
                </c:pt>
                <c:pt idx="22">
                  <c:v>24.509803921568626</c:v>
                </c:pt>
                <c:pt idx="23">
                  <c:v>21.372549019607842</c:v>
                </c:pt>
                <c:pt idx="24">
                  <c:v>17.450980392156865</c:v>
                </c:pt>
                <c:pt idx="25">
                  <c:v>25.294117647058822</c:v>
                </c:pt>
                <c:pt idx="26">
                  <c:v>0.91764705882352948</c:v>
                </c:pt>
                <c:pt idx="27">
                  <c:v>0.24509803921568626</c:v>
                </c:pt>
                <c:pt idx="28">
                  <c:v>0.36862745098039212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1-4A81-AB60-B8B8885D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6637168141592921"/>
          <c:w val="0.8269518248387292"/>
          <c:h val="0.581965252131094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 (2)'!$G$5:$G$34</c:f>
              <c:numCache>
                <c:formatCode>General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18849.555921538758</c:v>
                </c:pt>
                <c:pt idx="7">
                  <c:v>20420.352248333656</c:v>
                </c:pt>
                <c:pt idx="8">
                  <c:v>21991.148575128551</c:v>
                </c:pt>
                <c:pt idx="9">
                  <c:v>23561.944901923449</c:v>
                </c:pt>
                <c:pt idx="10">
                  <c:v>25132.741228718343</c:v>
                </c:pt>
                <c:pt idx="11">
                  <c:v>31415.926535897932</c:v>
                </c:pt>
                <c:pt idx="12">
                  <c:v>16964.600329384884</c:v>
                </c:pt>
                <c:pt idx="13">
                  <c:v>17592.91886010284</c:v>
                </c:pt>
                <c:pt idx="14">
                  <c:v>18221.237390820799</c:v>
                </c:pt>
                <c:pt idx="15">
                  <c:v>19477.874452256718</c:v>
                </c:pt>
                <c:pt idx="16">
                  <c:v>20106.192982974677</c:v>
                </c:pt>
                <c:pt idx="17">
                  <c:v>20734.511513692636</c:v>
                </c:pt>
                <c:pt idx="18">
                  <c:v>21362.830044410592</c:v>
                </c:pt>
                <c:pt idx="19">
                  <c:v>19006.63555421825</c:v>
                </c:pt>
                <c:pt idx="20">
                  <c:v>19163.715186897738</c:v>
                </c:pt>
                <c:pt idx="21">
                  <c:v>19320.794819577226</c:v>
                </c:pt>
                <c:pt idx="22">
                  <c:v>19634.954084936206</c:v>
                </c:pt>
                <c:pt idx="23">
                  <c:v>19792.033717615697</c:v>
                </c:pt>
                <c:pt idx="24">
                  <c:v>19949.113350295185</c:v>
                </c:pt>
                <c:pt idx="25">
                  <c:v>19565.83904655723</c:v>
                </c:pt>
                <c:pt idx="26">
                  <c:v>28274.333882308139</c:v>
                </c:pt>
                <c:pt idx="27">
                  <c:v>43982.297150257102</c:v>
                </c:pt>
                <c:pt idx="28">
                  <c:v>37699.111843077517</c:v>
                </c:pt>
                <c:pt idx="29">
                  <c:v>0</c:v>
                </c:pt>
              </c:numCache>
            </c:numRef>
          </c:xVal>
          <c:yVal>
            <c:numRef>
              <c:f>'Regime permanente (2)'!$E$5:$E$34</c:f>
              <c:numCache>
                <c:formatCode>General</c:formatCode>
                <c:ptCount val="30"/>
                <c:pt idx="0">
                  <c:v>0</c:v>
                </c:pt>
                <c:pt idx="1">
                  <c:v>0.72</c:v>
                </c:pt>
                <c:pt idx="2">
                  <c:v>1</c:v>
                </c:pt>
                <c:pt idx="3">
                  <c:v>2.16</c:v>
                </c:pt>
                <c:pt idx="4">
                  <c:v>4.5</c:v>
                </c:pt>
                <c:pt idx="5">
                  <c:v>6</c:v>
                </c:pt>
                <c:pt idx="6">
                  <c:v>28.5</c:v>
                </c:pt>
                <c:pt idx="7">
                  <c:v>153</c:v>
                </c:pt>
                <c:pt idx="8">
                  <c:v>169</c:v>
                </c:pt>
                <c:pt idx="9">
                  <c:v>173</c:v>
                </c:pt>
                <c:pt idx="10">
                  <c:v>174</c:v>
                </c:pt>
                <c:pt idx="11">
                  <c:v>176</c:v>
                </c:pt>
                <c:pt idx="12">
                  <c:v>7</c:v>
                </c:pt>
                <c:pt idx="13">
                  <c:v>8.8699999999999992</c:v>
                </c:pt>
                <c:pt idx="14">
                  <c:v>14.5</c:v>
                </c:pt>
                <c:pt idx="15">
                  <c:v>77.5</c:v>
                </c:pt>
                <c:pt idx="16">
                  <c:v>142</c:v>
                </c:pt>
                <c:pt idx="17">
                  <c:v>160</c:v>
                </c:pt>
                <c:pt idx="18">
                  <c:v>165</c:v>
                </c:pt>
                <c:pt idx="19">
                  <c:v>35.6</c:v>
                </c:pt>
                <c:pt idx="20">
                  <c:v>44</c:v>
                </c:pt>
                <c:pt idx="21">
                  <c:v>57</c:v>
                </c:pt>
                <c:pt idx="22">
                  <c:v>100</c:v>
                </c:pt>
                <c:pt idx="23">
                  <c:v>120</c:v>
                </c:pt>
                <c:pt idx="24">
                  <c:v>133</c:v>
                </c:pt>
                <c:pt idx="25">
                  <c:v>90</c:v>
                </c:pt>
                <c:pt idx="26">
                  <c:v>175</c:v>
                </c:pt>
                <c:pt idx="27">
                  <c:v>177</c:v>
                </c:pt>
                <c:pt idx="28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F-435C-827B-BFB7EC9A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 val="autoZero"/>
        <c:crossBetween val="midCat"/>
      </c:valAx>
      <c:valAx>
        <c:axId val="305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8235004916420847"/>
          <c:w val="0.82385671049860731"/>
          <c:h val="0.641404780154693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 (2)'!$C$39:$C$58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 (2)'!$F$39:$F$58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F-4437-AD95-699F731E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6637168141592921"/>
          <c:w val="0.8269518248387292"/>
          <c:h val="0.581965252131094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 (2)'!$C$39:$C$58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 (2)'!$G$39:$G$58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4-46AB-9B64-F9A36ECD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 val="autoZero"/>
        <c:crossBetween val="midCat"/>
      </c:valAx>
      <c:valAx>
        <c:axId val="305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8235004916420847"/>
          <c:w val="0.82385671049860731"/>
          <c:h val="0.64140478015469315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'Regime permanente (3)'!$G$5:$G$34</c:f>
              <c:numCache>
                <c:formatCode>General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18849.555921538758</c:v>
                </c:pt>
                <c:pt idx="7">
                  <c:v>20420.352248333656</c:v>
                </c:pt>
                <c:pt idx="8">
                  <c:v>21991.148575128551</c:v>
                </c:pt>
                <c:pt idx="9">
                  <c:v>23561.944901923449</c:v>
                </c:pt>
                <c:pt idx="10">
                  <c:v>25132.741228718343</c:v>
                </c:pt>
                <c:pt idx="11">
                  <c:v>31415.926535897932</c:v>
                </c:pt>
                <c:pt idx="12">
                  <c:v>16964.600329384884</c:v>
                </c:pt>
                <c:pt idx="13">
                  <c:v>17592.91886010284</c:v>
                </c:pt>
                <c:pt idx="14">
                  <c:v>18221.237390820799</c:v>
                </c:pt>
                <c:pt idx="15">
                  <c:v>19477.874452256718</c:v>
                </c:pt>
                <c:pt idx="16">
                  <c:v>20106.192982974677</c:v>
                </c:pt>
                <c:pt idx="17">
                  <c:v>20734.511513692636</c:v>
                </c:pt>
                <c:pt idx="18">
                  <c:v>21362.830044410592</c:v>
                </c:pt>
                <c:pt idx="19">
                  <c:v>19006.63555421825</c:v>
                </c:pt>
                <c:pt idx="20">
                  <c:v>19163.715186897738</c:v>
                </c:pt>
                <c:pt idx="21">
                  <c:v>19320.794819577226</c:v>
                </c:pt>
                <c:pt idx="22">
                  <c:v>19634.954084936206</c:v>
                </c:pt>
                <c:pt idx="23">
                  <c:v>19792.033717615697</c:v>
                </c:pt>
                <c:pt idx="24">
                  <c:v>20822.476107993149</c:v>
                </c:pt>
                <c:pt idx="25">
                  <c:v>19584.688602478771</c:v>
                </c:pt>
                <c:pt idx="26">
                  <c:v>28274.333882308139</c:v>
                </c:pt>
                <c:pt idx="27">
                  <c:v>43982.297150257102</c:v>
                </c:pt>
                <c:pt idx="28">
                  <c:v>37699.111843077517</c:v>
                </c:pt>
                <c:pt idx="29">
                  <c:v>0</c:v>
                </c:pt>
              </c:numCache>
            </c:numRef>
          </c:xVal>
          <c:yVal>
            <c:numRef>
              <c:f>'Regime permanente (3)'!$F$5:$F$34</c:f>
              <c:numCache>
                <c:formatCode>General</c:formatCode>
                <c:ptCount val="30"/>
                <c:pt idx="0">
                  <c:v>1</c:v>
                </c:pt>
                <c:pt idx="1">
                  <c:v>1.0882352941176472</c:v>
                </c:pt>
                <c:pt idx="2">
                  <c:v>1.2745098039215685</c:v>
                </c:pt>
                <c:pt idx="3">
                  <c:v>1.7254901960784315</c:v>
                </c:pt>
                <c:pt idx="4">
                  <c:v>2.6862745098039218</c:v>
                </c:pt>
                <c:pt idx="5">
                  <c:v>3.1372549019607843</c:v>
                </c:pt>
                <c:pt idx="6">
                  <c:v>7.0588235294117645</c:v>
                </c:pt>
                <c:pt idx="7">
                  <c:v>0</c:v>
                </c:pt>
                <c:pt idx="8">
                  <c:v>3.3725490196078431</c:v>
                </c:pt>
                <c:pt idx="9">
                  <c:v>2.1568627450980395</c:v>
                </c:pt>
                <c:pt idx="10">
                  <c:v>1.5294117647058825</c:v>
                </c:pt>
                <c:pt idx="11">
                  <c:v>0.62745098039215685</c:v>
                </c:pt>
                <c:pt idx="12">
                  <c:v>3.6862745098039214</c:v>
                </c:pt>
                <c:pt idx="13">
                  <c:v>4.5098039215686274</c:v>
                </c:pt>
                <c:pt idx="14">
                  <c:v>5.6470588235294112</c:v>
                </c:pt>
                <c:pt idx="15">
                  <c:v>7.9411764705882346</c:v>
                </c:pt>
                <c:pt idx="16">
                  <c:v>7.0588235294117645</c:v>
                </c:pt>
                <c:pt idx="17">
                  <c:v>5.5294117647058822</c:v>
                </c:pt>
                <c:pt idx="18">
                  <c:v>4.2352941176470589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7.8431372549019605</c:v>
                </c:pt>
                <c:pt idx="25">
                  <c:v>7.8431372549019605</c:v>
                </c:pt>
                <c:pt idx="26">
                  <c:v>0.90196078431372551</c:v>
                </c:pt>
                <c:pt idx="27">
                  <c:v>0.24509803921568626</c:v>
                </c:pt>
                <c:pt idx="28">
                  <c:v>0.36666666666666664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3-436D-8AA3-8822ACAAFBF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 (2)'!$G$5:$G$34</c:f>
              <c:numCache>
                <c:formatCode>General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18849.555921538758</c:v>
                </c:pt>
                <c:pt idx="7">
                  <c:v>20420.352248333656</c:v>
                </c:pt>
                <c:pt idx="8">
                  <c:v>21991.148575128551</c:v>
                </c:pt>
                <c:pt idx="9">
                  <c:v>23561.944901923449</c:v>
                </c:pt>
                <c:pt idx="10">
                  <c:v>25132.741228718343</c:v>
                </c:pt>
                <c:pt idx="11">
                  <c:v>31415.926535897932</c:v>
                </c:pt>
                <c:pt idx="12">
                  <c:v>16964.600329384884</c:v>
                </c:pt>
                <c:pt idx="13">
                  <c:v>17592.91886010284</c:v>
                </c:pt>
                <c:pt idx="14">
                  <c:v>18221.237390820799</c:v>
                </c:pt>
                <c:pt idx="15">
                  <c:v>19477.874452256718</c:v>
                </c:pt>
                <c:pt idx="16">
                  <c:v>20106.192982974677</c:v>
                </c:pt>
                <c:pt idx="17">
                  <c:v>20734.511513692636</c:v>
                </c:pt>
                <c:pt idx="18">
                  <c:v>21362.830044410592</c:v>
                </c:pt>
                <c:pt idx="19">
                  <c:v>19006.63555421825</c:v>
                </c:pt>
                <c:pt idx="20">
                  <c:v>19163.715186897738</c:v>
                </c:pt>
                <c:pt idx="21">
                  <c:v>19320.794819577226</c:v>
                </c:pt>
                <c:pt idx="22">
                  <c:v>19634.954084936206</c:v>
                </c:pt>
                <c:pt idx="23">
                  <c:v>19792.033717615697</c:v>
                </c:pt>
                <c:pt idx="24">
                  <c:v>19949.113350295185</c:v>
                </c:pt>
                <c:pt idx="25">
                  <c:v>19565.83904655723</c:v>
                </c:pt>
                <c:pt idx="26">
                  <c:v>28274.333882308139</c:v>
                </c:pt>
                <c:pt idx="27">
                  <c:v>43982.297150257102</c:v>
                </c:pt>
                <c:pt idx="28">
                  <c:v>37699.111843077517</c:v>
                </c:pt>
                <c:pt idx="29">
                  <c:v>0</c:v>
                </c:pt>
              </c:numCache>
            </c:numRef>
          </c:xVal>
          <c:yVal>
            <c:numRef>
              <c:f>'Regime permanente (2)'!$F$5:$F$34</c:f>
              <c:numCache>
                <c:formatCode>General</c:formatCode>
                <c:ptCount val="30"/>
                <c:pt idx="0">
                  <c:v>1</c:v>
                </c:pt>
                <c:pt idx="1">
                  <c:v>1.0980392156862746</c:v>
                </c:pt>
                <c:pt idx="2">
                  <c:v>1.3137254901960784</c:v>
                </c:pt>
                <c:pt idx="3">
                  <c:v>1.7058823529411764</c:v>
                </c:pt>
                <c:pt idx="4">
                  <c:v>2.784313725490196</c:v>
                </c:pt>
                <c:pt idx="5">
                  <c:v>3.2745098039215685</c:v>
                </c:pt>
                <c:pt idx="6">
                  <c:v>12.058823529411764</c:v>
                </c:pt>
                <c:pt idx="7">
                  <c:v>9.8039215686274517</c:v>
                </c:pt>
                <c:pt idx="8">
                  <c:v>3.725490196078431</c:v>
                </c:pt>
                <c:pt idx="9">
                  <c:v>2.2156862745098036</c:v>
                </c:pt>
                <c:pt idx="10">
                  <c:v>1.5490196078431373</c:v>
                </c:pt>
                <c:pt idx="11">
                  <c:v>0.62745098039215685</c:v>
                </c:pt>
                <c:pt idx="12">
                  <c:v>4.0392156862745097</c:v>
                </c:pt>
                <c:pt idx="13">
                  <c:v>5.1372549019607847</c:v>
                </c:pt>
                <c:pt idx="14">
                  <c:v>7.215686274509804</c:v>
                </c:pt>
                <c:pt idx="15">
                  <c:v>24.705882352941174</c:v>
                </c:pt>
                <c:pt idx="16">
                  <c:v>14.509803921568627</c:v>
                </c:pt>
                <c:pt idx="17">
                  <c:v>7.6862745098039209</c:v>
                </c:pt>
                <c:pt idx="18">
                  <c:v>5.1764705882352944</c:v>
                </c:pt>
                <c:pt idx="19">
                  <c:v>14.901960784313724</c:v>
                </c:pt>
                <c:pt idx="20">
                  <c:v>18.03921568627451</c:v>
                </c:pt>
                <c:pt idx="21">
                  <c:v>21.56862745098039</c:v>
                </c:pt>
                <c:pt idx="22">
                  <c:v>24.509803921568626</c:v>
                </c:pt>
                <c:pt idx="23">
                  <c:v>21.372549019607842</c:v>
                </c:pt>
                <c:pt idx="24">
                  <c:v>17.450980392156865</c:v>
                </c:pt>
                <c:pt idx="25">
                  <c:v>25.294117647058822</c:v>
                </c:pt>
                <c:pt idx="26">
                  <c:v>0.91764705882352948</c:v>
                </c:pt>
                <c:pt idx="27">
                  <c:v>0.24509803921568626</c:v>
                </c:pt>
                <c:pt idx="28">
                  <c:v>0.36862745098039212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3-436D-8AA3-8822ACAAF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4B0B5A-D81D-4AF8-85E0-FD7C73BA0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</xdr:colOff>
      <xdr:row>3</xdr:row>
      <xdr:rowOff>0</xdr:rowOff>
    </xdr:from>
    <xdr:to>
      <xdr:col>23</xdr:col>
      <xdr:colOff>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ED6D00-BA3D-4767-866F-5598C63B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342900</xdr:colOff>
      <xdr:row>36</xdr:row>
      <xdr:rowOff>121920</xdr:rowOff>
    </xdr:from>
    <xdr:to>
      <xdr:col>21</xdr:col>
      <xdr:colOff>393358</xdr:colOff>
      <xdr:row>50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369749-D824-4FC7-97B4-E68644394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164759</xdr:colOff>
      <xdr:row>35</xdr:row>
      <xdr:rowOff>175260</xdr:rowOff>
    </xdr:from>
    <xdr:to>
      <xdr:col>14</xdr:col>
      <xdr:colOff>111418</xdr:colOff>
      <xdr:row>49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DFF344-1EC0-418B-9F38-021948B3C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D59F69-363B-4C9E-8011-EACA68356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</xdr:colOff>
      <xdr:row>3</xdr:row>
      <xdr:rowOff>0</xdr:rowOff>
    </xdr:from>
    <xdr:to>
      <xdr:col>23</xdr:col>
      <xdr:colOff>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7A1BD8-8D9E-4B8F-A919-638E3E45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342900</xdr:colOff>
      <xdr:row>36</xdr:row>
      <xdr:rowOff>121920</xdr:rowOff>
    </xdr:from>
    <xdr:to>
      <xdr:col>21</xdr:col>
      <xdr:colOff>393358</xdr:colOff>
      <xdr:row>50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527C55-97F5-4D54-AA94-416155115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164759</xdr:colOff>
      <xdr:row>35</xdr:row>
      <xdr:rowOff>175260</xdr:rowOff>
    </xdr:from>
    <xdr:to>
      <xdr:col>14</xdr:col>
      <xdr:colOff>111418</xdr:colOff>
      <xdr:row>49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6E9299-927E-49E6-AF43-0C09F8C44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49670</xdr:colOff>
      <xdr:row>34</xdr:row>
      <xdr:rowOff>28115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C58B38-68D5-4938-AE3E-E854D935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34AFF7-89BA-BD40-23E0-C990ACCE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</xdr:colOff>
      <xdr:row>3</xdr:row>
      <xdr:rowOff>0</xdr:rowOff>
    </xdr:from>
    <xdr:to>
      <xdr:col>23</xdr:col>
      <xdr:colOff>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03A5CC-1D82-8ECE-19C3-9744FF976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342900</xdr:colOff>
      <xdr:row>26</xdr:row>
      <xdr:rowOff>121920</xdr:rowOff>
    </xdr:from>
    <xdr:to>
      <xdr:col>21</xdr:col>
      <xdr:colOff>393358</xdr:colOff>
      <xdr:row>40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34EA86-4513-4CB0-8446-9AA1339FE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164759</xdr:colOff>
      <xdr:row>25</xdr:row>
      <xdr:rowOff>175260</xdr:rowOff>
    </xdr:from>
    <xdr:to>
      <xdr:col>14</xdr:col>
      <xdr:colOff>111418</xdr:colOff>
      <xdr:row>39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44EF7A-E1AB-4FBB-ADAB-02C4ED18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383A-8C97-49C2-B3B4-B2E14E35E416}">
  <dimension ref="B1:J58"/>
  <sheetViews>
    <sheetView topLeftCell="I9" zoomScale="145" zoomScaleNormal="145" workbookViewId="0">
      <selection activeCell="K26" sqref="K25:K26"/>
    </sheetView>
  </sheetViews>
  <sheetFormatPr defaultRowHeight="14.4" x14ac:dyDescent="0.3"/>
  <cols>
    <col min="10" max="10" width="9.6640625" bestFit="1" customWidth="1"/>
  </cols>
  <sheetData>
    <row r="1" spans="2:7" ht="15" thickBot="1" x14ac:dyDescent="0.35"/>
    <row r="2" spans="2:7" ht="16.2" thickBot="1" x14ac:dyDescent="0.4">
      <c r="B2" s="24" t="s">
        <v>26</v>
      </c>
      <c r="C2" s="25"/>
      <c r="D2" s="26"/>
    </row>
    <row r="3" spans="2:7" ht="15" thickBot="1" x14ac:dyDescent="0.35"/>
    <row r="4" spans="2:7" ht="16.2" thickBot="1" x14ac:dyDescent="0.4">
      <c r="B4" s="1" t="s">
        <v>0</v>
      </c>
      <c r="C4" s="4" t="s">
        <v>3</v>
      </c>
      <c r="D4" s="3" t="s">
        <v>2</v>
      </c>
      <c r="E4" s="4" t="s">
        <v>6</v>
      </c>
      <c r="F4" s="3"/>
      <c r="G4" s="2" t="s">
        <v>1</v>
      </c>
    </row>
    <row r="5" spans="2:7" x14ac:dyDescent="0.3">
      <c r="B5" s="9">
        <v>500</v>
      </c>
      <c r="C5" s="17">
        <v>1.02</v>
      </c>
      <c r="D5" s="11">
        <v>1.02</v>
      </c>
      <c r="E5" s="17">
        <v>0.35899999999999999</v>
      </c>
      <c r="F5" s="11">
        <f>C5/D5</f>
        <v>1</v>
      </c>
      <c r="G5" s="17">
        <f>2*PI()*B5</f>
        <v>3141.5926535897929</v>
      </c>
    </row>
    <row r="6" spans="2:7" x14ac:dyDescent="0.3">
      <c r="B6" s="12">
        <v>1000</v>
      </c>
      <c r="C6" s="10">
        <v>1.1100000000000001</v>
      </c>
      <c r="D6" s="13">
        <v>1.02</v>
      </c>
      <c r="E6" s="10">
        <v>1.5</v>
      </c>
      <c r="F6" s="11">
        <f t="shared" ref="F6:F34" si="0">C6/D6</f>
        <v>1.0882352941176472</v>
      </c>
      <c r="G6" s="10">
        <f>2*PI()*B6</f>
        <v>6283.1853071795858</v>
      </c>
    </row>
    <row r="7" spans="2:7" x14ac:dyDescent="0.3">
      <c r="B7" s="12">
        <v>1500</v>
      </c>
      <c r="C7" s="10">
        <v>1.3</v>
      </c>
      <c r="D7" s="13">
        <v>1.02</v>
      </c>
      <c r="E7" s="10">
        <v>4.32</v>
      </c>
      <c r="F7" s="11">
        <f t="shared" si="0"/>
        <v>1.2745098039215685</v>
      </c>
      <c r="G7" s="10">
        <f>2*PI()*B7</f>
        <v>9424.7779607693792</v>
      </c>
    </row>
    <row r="8" spans="2:7" x14ac:dyDescent="0.3">
      <c r="B8" s="12">
        <v>2000</v>
      </c>
      <c r="C8" s="10">
        <v>1.76</v>
      </c>
      <c r="D8" s="13">
        <v>1.02</v>
      </c>
      <c r="E8" s="10">
        <v>7</v>
      </c>
      <c r="F8" s="11">
        <f t="shared" si="0"/>
        <v>1.7254901960784315</v>
      </c>
      <c r="G8" s="10">
        <f>2*PI()*B8</f>
        <v>12566.370614359172</v>
      </c>
    </row>
    <row r="9" spans="2:7" x14ac:dyDescent="0.3">
      <c r="B9" s="12">
        <v>2500</v>
      </c>
      <c r="C9" s="10">
        <v>2.74</v>
      </c>
      <c r="D9" s="13">
        <v>1.02</v>
      </c>
      <c r="E9" s="10">
        <v>15</v>
      </c>
      <c r="F9" s="11">
        <f t="shared" si="0"/>
        <v>2.6862745098039218</v>
      </c>
      <c r="G9" s="10">
        <f>2*PI()*B9</f>
        <v>15707.963267948966</v>
      </c>
    </row>
    <row r="10" spans="2:7" x14ac:dyDescent="0.3">
      <c r="B10" s="12">
        <v>2600</v>
      </c>
      <c r="C10" s="10">
        <v>3.2</v>
      </c>
      <c r="D10" s="13">
        <v>1.02</v>
      </c>
      <c r="E10" s="10">
        <v>18</v>
      </c>
      <c r="F10" s="11">
        <f t="shared" si="0"/>
        <v>3.1372549019607843</v>
      </c>
      <c r="G10" s="10">
        <f>2*PI()*B10</f>
        <v>16336.281798666923</v>
      </c>
    </row>
    <row r="11" spans="2:7" x14ac:dyDescent="0.3">
      <c r="B11" s="12">
        <v>3000</v>
      </c>
      <c r="C11" s="10">
        <v>7.2</v>
      </c>
      <c r="D11" s="13">
        <v>1.02</v>
      </c>
      <c r="E11" s="10">
        <v>59</v>
      </c>
      <c r="F11" s="11">
        <f t="shared" si="0"/>
        <v>7.0588235294117645</v>
      </c>
      <c r="G11" s="10">
        <f>2*PI()*B11</f>
        <v>18849.555921538758</v>
      </c>
    </row>
    <row r="12" spans="2:7" x14ac:dyDescent="0.3">
      <c r="B12" s="12">
        <v>3250</v>
      </c>
      <c r="C12" s="10"/>
      <c r="D12" s="13"/>
      <c r="E12" s="10"/>
      <c r="F12" s="11" t="e">
        <f t="shared" si="0"/>
        <v>#DIV/0!</v>
      </c>
      <c r="G12" s="10">
        <f>2*PI()*B12</f>
        <v>20420.352248333656</v>
      </c>
    </row>
    <row r="13" spans="2:7" x14ac:dyDescent="0.3">
      <c r="B13" s="12">
        <v>3500</v>
      </c>
      <c r="C13" s="10">
        <v>3.44</v>
      </c>
      <c r="D13" s="13">
        <v>1.02</v>
      </c>
      <c r="E13" s="10">
        <v>150</v>
      </c>
      <c r="F13" s="11">
        <f t="shared" si="0"/>
        <v>3.3725490196078431</v>
      </c>
      <c r="G13" s="10">
        <f>2*PI()*B13</f>
        <v>21991.148575128551</v>
      </c>
    </row>
    <row r="14" spans="2:7" x14ac:dyDescent="0.3">
      <c r="B14" s="12">
        <v>3750</v>
      </c>
      <c r="C14" s="10">
        <v>2.2000000000000002</v>
      </c>
      <c r="D14" s="13">
        <v>1.02</v>
      </c>
      <c r="E14" s="10">
        <v>160</v>
      </c>
      <c r="F14" s="11">
        <f t="shared" si="0"/>
        <v>2.1568627450980395</v>
      </c>
      <c r="G14" s="10">
        <f>2*PI()*B14</f>
        <v>23561.944901923449</v>
      </c>
    </row>
    <row r="15" spans="2:7" x14ac:dyDescent="0.3">
      <c r="B15" s="12">
        <v>4000</v>
      </c>
      <c r="C15" s="10">
        <v>1.56</v>
      </c>
      <c r="D15" s="13">
        <v>1.02</v>
      </c>
      <c r="E15" s="10">
        <v>164</v>
      </c>
      <c r="F15" s="11">
        <f t="shared" si="0"/>
        <v>1.5294117647058825</v>
      </c>
      <c r="G15" s="10">
        <f>2*PI()*B15</f>
        <v>25132.741228718343</v>
      </c>
    </row>
    <row r="16" spans="2:7" x14ac:dyDescent="0.3">
      <c r="B16" s="12">
        <v>5000</v>
      </c>
      <c r="C16" s="10">
        <v>0.64</v>
      </c>
      <c r="D16" s="13">
        <v>1.02</v>
      </c>
      <c r="E16" s="10">
        <v>171</v>
      </c>
      <c r="F16" s="11">
        <f t="shared" si="0"/>
        <v>0.62745098039215685</v>
      </c>
      <c r="G16" s="10">
        <f>2*PI()*B16</f>
        <v>31415.926535897932</v>
      </c>
    </row>
    <row r="17" spans="2:10" x14ac:dyDescent="0.3">
      <c r="B17" s="12">
        <v>2700</v>
      </c>
      <c r="C17" s="10">
        <v>3.76</v>
      </c>
      <c r="D17" s="13">
        <v>1.02</v>
      </c>
      <c r="E17" s="10">
        <v>22.5</v>
      </c>
      <c r="F17" s="11">
        <f t="shared" si="0"/>
        <v>3.6862745098039214</v>
      </c>
      <c r="G17" s="10">
        <f>2*PI()*B17</f>
        <v>16964.600329384884</v>
      </c>
    </row>
    <row r="18" spans="2:10" x14ac:dyDescent="0.3">
      <c r="B18" s="12">
        <v>2800</v>
      </c>
      <c r="C18" s="10">
        <v>4.5999999999999996</v>
      </c>
      <c r="D18" s="13">
        <v>1.02</v>
      </c>
      <c r="E18" s="10">
        <v>29</v>
      </c>
      <c r="F18" s="11">
        <f t="shared" si="0"/>
        <v>4.5098039215686274</v>
      </c>
      <c r="G18" s="10">
        <f>2*PI()*B18</f>
        <v>17592.91886010284</v>
      </c>
    </row>
    <row r="19" spans="2:10" x14ac:dyDescent="0.3">
      <c r="B19" s="12">
        <v>2900</v>
      </c>
      <c r="C19" s="10">
        <v>5.76</v>
      </c>
      <c r="D19" s="13">
        <v>1.02</v>
      </c>
      <c r="E19" s="10">
        <v>41</v>
      </c>
      <c r="F19" s="11">
        <f t="shared" si="0"/>
        <v>5.6470588235294112</v>
      </c>
      <c r="G19" s="10">
        <f>2*PI()*B19</f>
        <v>18221.237390820799</v>
      </c>
    </row>
    <row r="20" spans="2:10" x14ac:dyDescent="0.3">
      <c r="B20" s="12">
        <v>3100</v>
      </c>
      <c r="C20" s="10">
        <v>8.1</v>
      </c>
      <c r="D20" s="13">
        <v>1.02</v>
      </c>
      <c r="E20" s="10">
        <v>85</v>
      </c>
      <c r="F20" s="11">
        <f t="shared" si="0"/>
        <v>7.9411764705882346</v>
      </c>
      <c r="G20" s="10">
        <f>2*PI()*B20</f>
        <v>19477.874452256718</v>
      </c>
    </row>
    <row r="21" spans="2:10" x14ac:dyDescent="0.3">
      <c r="B21" s="12">
        <v>3200</v>
      </c>
      <c r="C21" s="10">
        <v>7.2</v>
      </c>
      <c r="D21" s="13">
        <v>1.02</v>
      </c>
      <c r="E21" s="10">
        <v>112</v>
      </c>
      <c r="F21" s="11">
        <f t="shared" si="0"/>
        <v>7.0588235294117645</v>
      </c>
      <c r="G21" s="10">
        <f>2*PI()*B21</f>
        <v>20106.192982974677</v>
      </c>
      <c r="I21" t="s">
        <v>0</v>
      </c>
      <c r="J21" t="s">
        <v>25</v>
      </c>
    </row>
    <row r="22" spans="2:10" x14ac:dyDescent="0.3">
      <c r="B22" s="12">
        <v>3300</v>
      </c>
      <c r="C22" s="10">
        <v>5.64</v>
      </c>
      <c r="D22" s="13">
        <v>1.02</v>
      </c>
      <c r="E22" s="10">
        <v>131</v>
      </c>
      <c r="F22" s="11">
        <f t="shared" si="0"/>
        <v>5.5294117647058822</v>
      </c>
      <c r="G22" s="10">
        <f>2*PI()*B22</f>
        <v>20734.511513692636</v>
      </c>
    </row>
    <row r="23" spans="2:10" x14ac:dyDescent="0.3">
      <c r="B23" s="12">
        <v>3400</v>
      </c>
      <c r="C23" s="10">
        <v>4.32</v>
      </c>
      <c r="D23" s="13">
        <v>1.02</v>
      </c>
      <c r="E23" s="10">
        <v>141</v>
      </c>
      <c r="F23" s="11">
        <f t="shared" si="0"/>
        <v>4.2352941176470589</v>
      </c>
      <c r="G23" s="10">
        <f>2*PI()*B23</f>
        <v>21362.830044410592</v>
      </c>
    </row>
    <row r="24" spans="2:10" x14ac:dyDescent="0.3">
      <c r="B24" s="27">
        <v>3025</v>
      </c>
      <c r="C24" s="28"/>
      <c r="D24" s="29"/>
      <c r="E24" s="28"/>
      <c r="F24" s="11" t="e">
        <f t="shared" si="0"/>
        <v>#DIV/0!</v>
      </c>
      <c r="G24" s="10">
        <f t="shared" ref="G24:G35" si="1">2*PI()*B24</f>
        <v>19006.63555421825</v>
      </c>
    </row>
    <row r="25" spans="2:10" x14ac:dyDescent="0.3">
      <c r="B25" s="27">
        <v>3050</v>
      </c>
      <c r="C25" s="28"/>
      <c r="D25" s="29"/>
      <c r="E25" s="28"/>
      <c r="F25" s="11" t="e">
        <f t="shared" si="0"/>
        <v>#DIV/0!</v>
      </c>
      <c r="G25" s="10">
        <f t="shared" si="1"/>
        <v>19163.715186897738</v>
      </c>
    </row>
    <row r="26" spans="2:10" x14ac:dyDescent="0.3">
      <c r="B26" s="27">
        <v>3075</v>
      </c>
      <c r="C26" s="28"/>
      <c r="D26" s="29"/>
      <c r="E26" s="28"/>
      <c r="F26" s="11" t="e">
        <f t="shared" si="0"/>
        <v>#DIV/0!</v>
      </c>
      <c r="G26" s="10">
        <f t="shared" si="1"/>
        <v>19320.794819577226</v>
      </c>
    </row>
    <row r="27" spans="2:10" x14ac:dyDescent="0.3">
      <c r="B27" s="27">
        <v>3125</v>
      </c>
      <c r="C27" s="28"/>
      <c r="D27" s="29"/>
      <c r="E27" s="28"/>
      <c r="F27" s="11" t="e">
        <f t="shared" si="0"/>
        <v>#DIV/0!</v>
      </c>
      <c r="G27" s="10">
        <f t="shared" si="1"/>
        <v>19634.954084936206</v>
      </c>
    </row>
    <row r="28" spans="2:10" x14ac:dyDescent="0.3">
      <c r="B28" s="27">
        <v>3150</v>
      </c>
      <c r="C28" s="28"/>
      <c r="D28" s="29"/>
      <c r="E28" s="28"/>
      <c r="F28" s="11" t="e">
        <f t="shared" si="0"/>
        <v>#DIV/0!</v>
      </c>
      <c r="G28" s="10">
        <f t="shared" si="1"/>
        <v>19792.033717615697</v>
      </c>
    </row>
    <row r="29" spans="2:10" x14ac:dyDescent="0.3">
      <c r="B29" s="27">
        <v>3314</v>
      </c>
      <c r="C29" s="28">
        <v>8</v>
      </c>
      <c r="D29" s="29">
        <v>1.02</v>
      </c>
      <c r="E29" s="28">
        <v>88.6</v>
      </c>
      <c r="F29" s="11">
        <f t="shared" si="0"/>
        <v>7.8431372549019605</v>
      </c>
      <c r="G29" s="10">
        <f t="shared" si="1"/>
        <v>20822.476107993149</v>
      </c>
    </row>
    <row r="30" spans="2:10" x14ac:dyDescent="0.3">
      <c r="B30" s="27">
        <v>3117</v>
      </c>
      <c r="C30" s="28">
        <v>8</v>
      </c>
      <c r="D30" s="29">
        <v>1.02</v>
      </c>
      <c r="E30" s="28">
        <v>90.1</v>
      </c>
      <c r="F30" s="11">
        <f t="shared" si="0"/>
        <v>7.8431372549019605</v>
      </c>
      <c r="G30" s="10">
        <f t="shared" si="1"/>
        <v>19584.688602478771</v>
      </c>
    </row>
    <row r="31" spans="2:10" x14ac:dyDescent="0.3">
      <c r="B31" s="27">
        <v>4500</v>
      </c>
      <c r="C31" s="28">
        <v>0.92</v>
      </c>
      <c r="D31" s="29">
        <v>1.02</v>
      </c>
      <c r="E31" s="28">
        <v>170</v>
      </c>
      <c r="F31" s="11">
        <f t="shared" si="0"/>
        <v>0.90196078431372551</v>
      </c>
      <c r="G31" s="10">
        <f t="shared" si="1"/>
        <v>28274.333882308139</v>
      </c>
    </row>
    <row r="32" spans="2:10" x14ac:dyDescent="0.3">
      <c r="B32" s="27">
        <v>7000</v>
      </c>
      <c r="C32" s="28">
        <v>0.25</v>
      </c>
      <c r="D32" s="29">
        <v>1.02</v>
      </c>
      <c r="E32" s="28">
        <v>176</v>
      </c>
      <c r="F32" s="11">
        <f t="shared" si="0"/>
        <v>0.24509803921568626</v>
      </c>
      <c r="G32" s="10">
        <f t="shared" si="1"/>
        <v>43982.297150257102</v>
      </c>
    </row>
    <row r="33" spans="2:7" x14ac:dyDescent="0.3">
      <c r="B33" s="27">
        <v>6000</v>
      </c>
      <c r="C33" s="28">
        <v>0.374</v>
      </c>
      <c r="D33" s="29">
        <v>1.02</v>
      </c>
      <c r="E33" s="28">
        <v>174</v>
      </c>
      <c r="F33" s="11">
        <f t="shared" si="0"/>
        <v>0.36666666666666664</v>
      </c>
      <c r="G33" s="10">
        <f t="shared" si="1"/>
        <v>37699.111843077517</v>
      </c>
    </row>
    <row r="34" spans="2:7" ht="15" thickBot="1" x14ac:dyDescent="0.35">
      <c r="B34" s="14"/>
      <c r="C34" s="15"/>
      <c r="D34" s="16"/>
      <c r="E34" s="15"/>
      <c r="F34" s="11" t="e">
        <f t="shared" si="0"/>
        <v>#DIV/0!</v>
      </c>
      <c r="G34" s="10">
        <f t="shared" si="1"/>
        <v>0</v>
      </c>
    </row>
    <row r="35" spans="2:7" ht="15" thickBot="1" x14ac:dyDescent="0.35">
      <c r="B35" s="30"/>
      <c r="G35" s="31">
        <f t="shared" si="1"/>
        <v>0</v>
      </c>
    </row>
    <row r="36" spans="2:7" ht="16.2" thickBot="1" x14ac:dyDescent="0.4">
      <c r="B36" s="24" t="s">
        <v>7</v>
      </c>
      <c r="C36" s="25"/>
      <c r="D36" s="26"/>
    </row>
    <row r="37" spans="2:7" ht="15" thickBot="1" x14ac:dyDescent="0.35"/>
    <row r="38" spans="2:7" ht="16.2" thickBot="1" x14ac:dyDescent="0.4">
      <c r="B38" s="1" t="s">
        <v>0</v>
      </c>
      <c r="C38" s="2" t="s">
        <v>1</v>
      </c>
      <c r="D38" s="3" t="s">
        <v>2</v>
      </c>
      <c r="E38" s="4" t="s">
        <v>3</v>
      </c>
      <c r="F38" s="3" t="s">
        <v>4</v>
      </c>
      <c r="G38" s="4" t="s">
        <v>6</v>
      </c>
    </row>
    <row r="39" spans="2:7" x14ac:dyDescent="0.3">
      <c r="B39" s="9"/>
      <c r="C39" s="17">
        <f>2*PI()*B39</f>
        <v>0</v>
      </c>
      <c r="D39" s="11"/>
      <c r="E39" s="17"/>
      <c r="F39" s="11" t="e">
        <f>D39/E39</f>
        <v>#DIV/0!</v>
      </c>
      <c r="G39" s="17"/>
    </row>
    <row r="40" spans="2:7" x14ac:dyDescent="0.3">
      <c r="B40" s="12"/>
      <c r="C40" s="10">
        <f t="shared" ref="C40:C57" si="2">2*PI()*B40</f>
        <v>0</v>
      </c>
      <c r="D40" s="13"/>
      <c r="E40" s="10"/>
      <c r="F40" s="13" t="e">
        <f t="shared" ref="F40:F57" si="3">D40/E40</f>
        <v>#DIV/0!</v>
      </c>
      <c r="G40" s="10"/>
    </row>
    <row r="41" spans="2:7" x14ac:dyDescent="0.3">
      <c r="B41" s="12"/>
      <c r="C41" s="10">
        <f t="shared" si="2"/>
        <v>0</v>
      </c>
      <c r="D41" s="13"/>
      <c r="E41" s="10"/>
      <c r="F41" s="13" t="e">
        <f t="shared" si="3"/>
        <v>#DIV/0!</v>
      </c>
      <c r="G41" s="10"/>
    </row>
    <row r="42" spans="2:7" x14ac:dyDescent="0.3">
      <c r="B42" s="12"/>
      <c r="C42" s="10">
        <f t="shared" si="2"/>
        <v>0</v>
      </c>
      <c r="D42" s="13"/>
      <c r="E42" s="10"/>
      <c r="F42" s="13" t="e">
        <f t="shared" si="3"/>
        <v>#DIV/0!</v>
      </c>
      <c r="G42" s="10"/>
    </row>
    <row r="43" spans="2:7" x14ac:dyDescent="0.3">
      <c r="B43" s="12"/>
      <c r="C43" s="10">
        <f t="shared" si="2"/>
        <v>0</v>
      </c>
      <c r="D43" s="13"/>
      <c r="E43" s="10"/>
      <c r="F43" s="13" t="e">
        <f t="shared" si="3"/>
        <v>#DIV/0!</v>
      </c>
      <c r="G43" s="10"/>
    </row>
    <row r="44" spans="2:7" x14ac:dyDescent="0.3">
      <c r="B44" s="12"/>
      <c r="C44" s="10">
        <f t="shared" si="2"/>
        <v>0</v>
      </c>
      <c r="D44" s="13"/>
      <c r="E44" s="10"/>
      <c r="F44" s="13" t="e">
        <f t="shared" si="3"/>
        <v>#DIV/0!</v>
      </c>
      <c r="G44" s="10"/>
    </row>
    <row r="45" spans="2:7" x14ac:dyDescent="0.3">
      <c r="B45" s="12"/>
      <c r="C45" s="10">
        <f t="shared" si="2"/>
        <v>0</v>
      </c>
      <c r="D45" s="13"/>
      <c r="E45" s="10"/>
      <c r="F45" s="13" t="e">
        <f t="shared" si="3"/>
        <v>#DIV/0!</v>
      </c>
      <c r="G45" s="10"/>
    </row>
    <row r="46" spans="2:7" x14ac:dyDescent="0.3">
      <c r="B46" s="12"/>
      <c r="C46" s="10">
        <f t="shared" si="2"/>
        <v>0</v>
      </c>
      <c r="D46" s="13"/>
      <c r="E46" s="10"/>
      <c r="F46" s="13" t="e">
        <f t="shared" si="3"/>
        <v>#DIV/0!</v>
      </c>
      <c r="G46" s="10"/>
    </row>
    <row r="47" spans="2:7" x14ac:dyDescent="0.3">
      <c r="B47" s="12"/>
      <c r="C47" s="10">
        <f t="shared" si="2"/>
        <v>0</v>
      </c>
      <c r="D47" s="13"/>
      <c r="E47" s="10"/>
      <c r="F47" s="13" t="e">
        <f t="shared" si="3"/>
        <v>#DIV/0!</v>
      </c>
      <c r="G47" s="10"/>
    </row>
    <row r="48" spans="2:7" x14ac:dyDescent="0.3">
      <c r="B48" s="12"/>
      <c r="C48" s="10">
        <f t="shared" si="2"/>
        <v>0</v>
      </c>
      <c r="D48" s="13"/>
      <c r="E48" s="10"/>
      <c r="F48" s="13" t="e">
        <f t="shared" si="3"/>
        <v>#DIV/0!</v>
      </c>
      <c r="G48" s="10"/>
    </row>
    <row r="49" spans="2:7" x14ac:dyDescent="0.3">
      <c r="B49" s="12"/>
      <c r="C49" s="10">
        <f t="shared" si="2"/>
        <v>0</v>
      </c>
      <c r="D49" s="13"/>
      <c r="E49" s="10"/>
      <c r="F49" s="13" t="e">
        <f t="shared" si="3"/>
        <v>#DIV/0!</v>
      </c>
      <c r="G49" s="10"/>
    </row>
    <row r="50" spans="2:7" x14ac:dyDescent="0.3">
      <c r="B50" s="12"/>
      <c r="C50" s="10">
        <f t="shared" si="2"/>
        <v>0</v>
      </c>
      <c r="D50" s="13"/>
      <c r="E50" s="10"/>
      <c r="F50" s="13" t="e">
        <f t="shared" si="3"/>
        <v>#DIV/0!</v>
      </c>
      <c r="G50" s="10"/>
    </row>
    <row r="51" spans="2:7" x14ac:dyDescent="0.3">
      <c r="B51" s="12"/>
      <c r="C51" s="10">
        <f t="shared" si="2"/>
        <v>0</v>
      </c>
      <c r="D51" s="13"/>
      <c r="E51" s="10"/>
      <c r="F51" s="13" t="e">
        <f t="shared" si="3"/>
        <v>#DIV/0!</v>
      </c>
      <c r="G51" s="10"/>
    </row>
    <row r="52" spans="2:7" x14ac:dyDescent="0.3">
      <c r="B52" s="12"/>
      <c r="C52" s="10">
        <f t="shared" si="2"/>
        <v>0</v>
      </c>
      <c r="D52" s="13"/>
      <c r="E52" s="10"/>
      <c r="F52" s="13" t="e">
        <f t="shared" si="3"/>
        <v>#DIV/0!</v>
      </c>
      <c r="G52" s="10"/>
    </row>
    <row r="53" spans="2:7" x14ac:dyDescent="0.3">
      <c r="B53" s="12"/>
      <c r="C53" s="10">
        <f t="shared" si="2"/>
        <v>0</v>
      </c>
      <c r="D53" s="13"/>
      <c r="E53" s="10"/>
      <c r="F53" s="13" t="e">
        <f t="shared" si="3"/>
        <v>#DIV/0!</v>
      </c>
      <c r="G53" s="10"/>
    </row>
    <row r="54" spans="2:7" x14ac:dyDescent="0.3">
      <c r="B54" s="12"/>
      <c r="C54" s="10">
        <f t="shared" si="2"/>
        <v>0</v>
      </c>
      <c r="D54" s="13"/>
      <c r="E54" s="10"/>
      <c r="F54" s="13" t="e">
        <f t="shared" si="3"/>
        <v>#DIV/0!</v>
      </c>
      <c r="G54" s="10"/>
    </row>
    <row r="55" spans="2:7" x14ac:dyDescent="0.3">
      <c r="B55" s="12"/>
      <c r="C55" s="10">
        <f t="shared" si="2"/>
        <v>0</v>
      </c>
      <c r="D55" s="13"/>
      <c r="E55" s="10"/>
      <c r="F55" s="13" t="e">
        <f t="shared" si="3"/>
        <v>#DIV/0!</v>
      </c>
      <c r="G55" s="10"/>
    </row>
    <row r="56" spans="2:7" x14ac:dyDescent="0.3">
      <c r="B56" s="12"/>
      <c r="C56" s="10">
        <f t="shared" si="2"/>
        <v>0</v>
      </c>
      <c r="D56" s="13"/>
      <c r="E56" s="10"/>
      <c r="F56" s="13" t="e">
        <f t="shared" si="3"/>
        <v>#DIV/0!</v>
      </c>
      <c r="G56" s="10"/>
    </row>
    <row r="57" spans="2:7" x14ac:dyDescent="0.3">
      <c r="B57" s="12"/>
      <c r="C57" s="10">
        <f t="shared" si="2"/>
        <v>0</v>
      </c>
      <c r="D57" s="13"/>
      <c r="E57" s="10"/>
      <c r="F57" s="13" t="e">
        <f t="shared" si="3"/>
        <v>#DIV/0!</v>
      </c>
      <c r="G57" s="10"/>
    </row>
    <row r="58" spans="2:7" ht="15" thickBot="1" x14ac:dyDescent="0.35">
      <c r="B58" s="14"/>
      <c r="C58" s="15">
        <f>2*PI()*B58</f>
        <v>0</v>
      </c>
      <c r="D58" s="16"/>
      <c r="E58" s="15"/>
      <c r="F58" s="16" t="e">
        <f>D58/E58</f>
        <v>#DIV/0!</v>
      </c>
      <c r="G58" s="15"/>
    </row>
  </sheetData>
  <mergeCells count="2">
    <mergeCell ref="B2:D2"/>
    <mergeCell ref="B36:D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E1BC-22DB-486C-85B8-362BB2AF765B}">
  <dimension ref="B1:J58"/>
  <sheetViews>
    <sheetView tabSelected="1" topLeftCell="K21" zoomScale="160" zoomScaleNormal="160" workbookViewId="0">
      <selection activeCell="M21" sqref="M21"/>
    </sheetView>
  </sheetViews>
  <sheetFormatPr defaultRowHeight="14.4" x14ac:dyDescent="0.3"/>
  <cols>
    <col min="10" max="10" width="9.6640625" bestFit="1" customWidth="1"/>
  </cols>
  <sheetData>
    <row r="1" spans="2:7" ht="15" thickBot="1" x14ac:dyDescent="0.35"/>
    <row r="2" spans="2:7" ht="16.2" thickBot="1" x14ac:dyDescent="0.4">
      <c r="B2" s="24" t="s">
        <v>5</v>
      </c>
      <c r="C2" s="25"/>
      <c r="D2" s="26"/>
    </row>
    <row r="3" spans="2:7" ht="15" thickBot="1" x14ac:dyDescent="0.35"/>
    <row r="4" spans="2:7" ht="16.2" thickBot="1" x14ac:dyDescent="0.4">
      <c r="B4" s="1" t="s">
        <v>0</v>
      </c>
      <c r="C4" s="4" t="s">
        <v>3</v>
      </c>
      <c r="D4" s="3" t="s">
        <v>2</v>
      </c>
      <c r="E4" s="4" t="s">
        <v>6</v>
      </c>
      <c r="F4" s="3"/>
      <c r="G4" s="2" t="s">
        <v>1</v>
      </c>
    </row>
    <row r="5" spans="2:7" x14ac:dyDescent="0.3">
      <c r="B5" s="9">
        <v>500</v>
      </c>
      <c r="C5" s="17">
        <v>1.02</v>
      </c>
      <c r="D5" s="11">
        <v>1.02</v>
      </c>
      <c r="E5" s="17">
        <v>0</v>
      </c>
      <c r="F5" s="11">
        <f>C5/D5</f>
        <v>1</v>
      </c>
      <c r="G5" s="17">
        <f>2*PI()*B5</f>
        <v>3141.5926535897929</v>
      </c>
    </row>
    <row r="6" spans="2:7" x14ac:dyDescent="0.3">
      <c r="B6" s="12">
        <v>1000</v>
      </c>
      <c r="C6" s="10">
        <v>1.1200000000000001</v>
      </c>
      <c r="D6" s="13">
        <v>1.02</v>
      </c>
      <c r="E6" s="10">
        <v>0.72</v>
      </c>
      <c r="F6" s="11">
        <f t="shared" ref="F6:F34" si="0">C6/D6</f>
        <v>1.0980392156862746</v>
      </c>
      <c r="G6" s="10">
        <f>2*PI()*B6</f>
        <v>6283.1853071795858</v>
      </c>
    </row>
    <row r="7" spans="2:7" x14ac:dyDescent="0.3">
      <c r="B7" s="12">
        <v>1500</v>
      </c>
      <c r="C7" s="10">
        <v>1.34</v>
      </c>
      <c r="D7" s="13">
        <v>1.02</v>
      </c>
      <c r="E7" s="10">
        <v>1</v>
      </c>
      <c r="F7" s="11">
        <f t="shared" si="0"/>
        <v>1.3137254901960784</v>
      </c>
      <c r="G7" s="10">
        <f>2*PI()*B7</f>
        <v>9424.7779607693792</v>
      </c>
    </row>
    <row r="8" spans="2:7" x14ac:dyDescent="0.3">
      <c r="B8" s="12">
        <v>2000</v>
      </c>
      <c r="C8" s="10">
        <v>1.74</v>
      </c>
      <c r="D8" s="13">
        <v>1.02</v>
      </c>
      <c r="E8" s="10">
        <v>2.16</v>
      </c>
      <c r="F8" s="11">
        <f t="shared" si="0"/>
        <v>1.7058823529411764</v>
      </c>
      <c r="G8" s="10">
        <f>2*PI()*B8</f>
        <v>12566.370614359172</v>
      </c>
    </row>
    <row r="9" spans="2:7" x14ac:dyDescent="0.3">
      <c r="B9" s="12">
        <v>2500</v>
      </c>
      <c r="C9" s="10">
        <v>2.84</v>
      </c>
      <c r="D9" s="13">
        <v>1.02</v>
      </c>
      <c r="E9" s="10">
        <v>4.5</v>
      </c>
      <c r="F9" s="11">
        <f t="shared" si="0"/>
        <v>2.784313725490196</v>
      </c>
      <c r="G9" s="10">
        <f>2*PI()*B9</f>
        <v>15707.963267948966</v>
      </c>
    </row>
    <row r="10" spans="2:7" x14ac:dyDescent="0.3">
      <c r="B10" s="12">
        <v>2600</v>
      </c>
      <c r="C10" s="10">
        <v>3.34</v>
      </c>
      <c r="D10" s="13">
        <v>1.02</v>
      </c>
      <c r="E10" s="10">
        <v>6</v>
      </c>
      <c r="F10" s="11">
        <f t="shared" si="0"/>
        <v>3.2745098039215685</v>
      </c>
      <c r="G10" s="10">
        <f>2*PI()*B10</f>
        <v>16336.281798666923</v>
      </c>
    </row>
    <row r="11" spans="2:7" x14ac:dyDescent="0.3">
      <c r="B11" s="12">
        <v>3000</v>
      </c>
      <c r="C11" s="10">
        <v>12.3</v>
      </c>
      <c r="D11" s="13">
        <v>1.02</v>
      </c>
      <c r="E11" s="10">
        <v>28.5</v>
      </c>
      <c r="F11" s="11">
        <f t="shared" si="0"/>
        <v>12.058823529411764</v>
      </c>
      <c r="G11" s="10">
        <f>2*PI()*B11</f>
        <v>18849.555921538758</v>
      </c>
    </row>
    <row r="12" spans="2:7" x14ac:dyDescent="0.3">
      <c r="B12" s="12">
        <v>3250</v>
      </c>
      <c r="C12" s="10">
        <v>10</v>
      </c>
      <c r="D12" s="13">
        <v>1.02</v>
      </c>
      <c r="E12" s="10">
        <v>153</v>
      </c>
      <c r="F12" s="11">
        <f t="shared" si="0"/>
        <v>9.8039215686274517</v>
      </c>
      <c r="G12" s="10">
        <f>2*PI()*B12</f>
        <v>20420.352248333656</v>
      </c>
    </row>
    <row r="13" spans="2:7" x14ac:dyDescent="0.3">
      <c r="B13" s="12">
        <v>3500</v>
      </c>
      <c r="C13" s="10">
        <v>3.8</v>
      </c>
      <c r="D13" s="13">
        <v>1.02</v>
      </c>
      <c r="E13" s="10">
        <v>169</v>
      </c>
      <c r="F13" s="11">
        <f t="shared" si="0"/>
        <v>3.725490196078431</v>
      </c>
      <c r="G13" s="10">
        <f>2*PI()*B13</f>
        <v>21991.148575128551</v>
      </c>
    </row>
    <row r="14" spans="2:7" x14ac:dyDescent="0.3">
      <c r="B14" s="12">
        <v>3750</v>
      </c>
      <c r="C14" s="10">
        <v>2.2599999999999998</v>
      </c>
      <c r="D14" s="13">
        <v>1.02</v>
      </c>
      <c r="E14" s="10">
        <v>173</v>
      </c>
      <c r="F14" s="11">
        <f t="shared" si="0"/>
        <v>2.2156862745098036</v>
      </c>
      <c r="G14" s="10">
        <f>2*PI()*B14</f>
        <v>23561.944901923449</v>
      </c>
    </row>
    <row r="15" spans="2:7" x14ac:dyDescent="0.3">
      <c r="B15" s="12">
        <v>4000</v>
      </c>
      <c r="C15" s="10">
        <v>1.58</v>
      </c>
      <c r="D15" s="13">
        <v>1.02</v>
      </c>
      <c r="E15" s="10">
        <v>174</v>
      </c>
      <c r="F15" s="11">
        <f t="shared" si="0"/>
        <v>1.5490196078431373</v>
      </c>
      <c r="G15" s="10">
        <f>2*PI()*B15</f>
        <v>25132.741228718343</v>
      </c>
    </row>
    <row r="16" spans="2:7" x14ac:dyDescent="0.3">
      <c r="B16" s="12">
        <v>5000</v>
      </c>
      <c r="C16" s="10">
        <v>0.64</v>
      </c>
      <c r="D16" s="13">
        <v>1.02</v>
      </c>
      <c r="E16" s="10">
        <v>176</v>
      </c>
      <c r="F16" s="11">
        <f t="shared" si="0"/>
        <v>0.62745098039215685</v>
      </c>
      <c r="G16" s="10">
        <f>2*PI()*B16</f>
        <v>31415.926535897932</v>
      </c>
    </row>
    <row r="17" spans="2:10" x14ac:dyDescent="0.3">
      <c r="B17" s="12">
        <v>2700</v>
      </c>
      <c r="C17" s="10">
        <v>4.12</v>
      </c>
      <c r="D17" s="13">
        <v>1.02</v>
      </c>
      <c r="E17" s="10">
        <v>7</v>
      </c>
      <c r="F17" s="11">
        <f t="shared" si="0"/>
        <v>4.0392156862745097</v>
      </c>
      <c r="G17" s="10">
        <f>2*PI()*B17</f>
        <v>16964.600329384884</v>
      </c>
    </row>
    <row r="18" spans="2:10" x14ac:dyDescent="0.3">
      <c r="B18" s="12">
        <v>2800</v>
      </c>
      <c r="C18" s="10">
        <v>5.24</v>
      </c>
      <c r="D18" s="13">
        <v>1.02</v>
      </c>
      <c r="E18" s="10">
        <v>8.8699999999999992</v>
      </c>
      <c r="F18" s="11">
        <f t="shared" si="0"/>
        <v>5.1372549019607847</v>
      </c>
      <c r="G18" s="10">
        <f>2*PI()*B18</f>
        <v>17592.91886010284</v>
      </c>
    </row>
    <row r="19" spans="2:10" x14ac:dyDescent="0.3">
      <c r="B19" s="12">
        <v>2900</v>
      </c>
      <c r="C19" s="10">
        <v>7.36</v>
      </c>
      <c r="D19" s="13">
        <v>1.02</v>
      </c>
      <c r="E19" s="10">
        <v>14.5</v>
      </c>
      <c r="F19" s="11">
        <f t="shared" si="0"/>
        <v>7.215686274509804</v>
      </c>
      <c r="G19" s="10">
        <f>2*PI()*B19</f>
        <v>18221.237390820799</v>
      </c>
    </row>
    <row r="20" spans="2:10" x14ac:dyDescent="0.3">
      <c r="B20" s="12">
        <v>3100</v>
      </c>
      <c r="C20" s="10">
        <v>25.2</v>
      </c>
      <c r="D20" s="13">
        <v>1.02</v>
      </c>
      <c r="E20" s="10">
        <v>77.5</v>
      </c>
      <c r="F20" s="11">
        <f t="shared" si="0"/>
        <v>24.705882352941174</v>
      </c>
      <c r="G20" s="10">
        <f>2*PI()*B20</f>
        <v>19477.874452256718</v>
      </c>
    </row>
    <row r="21" spans="2:10" x14ac:dyDescent="0.3">
      <c r="B21" s="12">
        <v>3200</v>
      </c>
      <c r="C21" s="10">
        <v>14.8</v>
      </c>
      <c r="D21" s="13">
        <v>1.02</v>
      </c>
      <c r="E21" s="10">
        <v>142</v>
      </c>
      <c r="F21" s="11">
        <f t="shared" si="0"/>
        <v>14.509803921568627</v>
      </c>
      <c r="G21" s="10">
        <f>2*PI()*B21</f>
        <v>20106.192982974677</v>
      </c>
      <c r="I21" t="s">
        <v>0</v>
      </c>
      <c r="J21" t="s">
        <v>25</v>
      </c>
    </row>
    <row r="22" spans="2:10" x14ac:dyDescent="0.3">
      <c r="B22" s="12">
        <v>3300</v>
      </c>
      <c r="C22" s="10">
        <v>7.84</v>
      </c>
      <c r="D22" s="13">
        <v>1.02</v>
      </c>
      <c r="E22" s="10">
        <v>160</v>
      </c>
      <c r="F22" s="11">
        <f t="shared" si="0"/>
        <v>7.6862745098039209</v>
      </c>
      <c r="G22" s="10">
        <f>2*PI()*B22</f>
        <v>20734.511513692636</v>
      </c>
    </row>
    <row r="23" spans="2:10" x14ac:dyDescent="0.3">
      <c r="B23" s="12">
        <v>3400</v>
      </c>
      <c r="C23" s="10">
        <v>5.28</v>
      </c>
      <c r="D23" s="13">
        <v>1.02</v>
      </c>
      <c r="E23" s="10">
        <v>165</v>
      </c>
      <c r="F23" s="11">
        <f t="shared" si="0"/>
        <v>5.1764705882352944</v>
      </c>
      <c r="G23" s="10">
        <f>2*PI()*B23</f>
        <v>21362.830044410592</v>
      </c>
    </row>
    <row r="24" spans="2:10" x14ac:dyDescent="0.3">
      <c r="B24" s="27">
        <v>3025</v>
      </c>
      <c r="C24" s="28">
        <v>15.2</v>
      </c>
      <c r="D24" s="29">
        <v>1.02</v>
      </c>
      <c r="E24" s="28">
        <v>35.6</v>
      </c>
      <c r="F24" s="11">
        <f t="shared" si="0"/>
        <v>14.901960784313724</v>
      </c>
      <c r="G24" s="10">
        <f t="shared" ref="G24:G34" si="1">2*PI()*B24</f>
        <v>19006.63555421825</v>
      </c>
    </row>
    <row r="25" spans="2:10" x14ac:dyDescent="0.3">
      <c r="B25" s="27">
        <v>3050</v>
      </c>
      <c r="C25" s="28">
        <v>18.399999999999999</v>
      </c>
      <c r="D25" s="29">
        <v>1.02</v>
      </c>
      <c r="E25" s="28">
        <v>44</v>
      </c>
      <c r="F25" s="11">
        <f t="shared" si="0"/>
        <v>18.03921568627451</v>
      </c>
      <c r="G25" s="10">
        <f t="shared" si="1"/>
        <v>19163.715186897738</v>
      </c>
    </row>
    <row r="26" spans="2:10" x14ac:dyDescent="0.3">
      <c r="B26" s="27">
        <v>3075</v>
      </c>
      <c r="C26" s="28">
        <v>22</v>
      </c>
      <c r="D26" s="29">
        <v>1.02</v>
      </c>
      <c r="E26" s="28">
        <v>57</v>
      </c>
      <c r="F26" s="11">
        <f t="shared" si="0"/>
        <v>21.56862745098039</v>
      </c>
      <c r="G26" s="10">
        <f t="shared" si="1"/>
        <v>19320.794819577226</v>
      </c>
    </row>
    <row r="27" spans="2:10" x14ac:dyDescent="0.3">
      <c r="B27" s="27">
        <v>3125</v>
      </c>
      <c r="C27" s="28">
        <v>25</v>
      </c>
      <c r="D27" s="29">
        <v>1.02</v>
      </c>
      <c r="E27" s="28">
        <v>100</v>
      </c>
      <c r="F27" s="11">
        <f t="shared" si="0"/>
        <v>24.509803921568626</v>
      </c>
      <c r="G27" s="10">
        <f t="shared" si="1"/>
        <v>19634.954084936206</v>
      </c>
    </row>
    <row r="28" spans="2:10" x14ac:dyDescent="0.3">
      <c r="B28" s="27">
        <v>3150</v>
      </c>
      <c r="C28" s="28">
        <v>21.8</v>
      </c>
      <c r="D28" s="29">
        <v>1.02</v>
      </c>
      <c r="E28" s="28">
        <v>120</v>
      </c>
      <c r="F28" s="11">
        <f t="shared" si="0"/>
        <v>21.372549019607842</v>
      </c>
      <c r="G28" s="10">
        <f t="shared" si="1"/>
        <v>19792.033717615697</v>
      </c>
    </row>
    <row r="29" spans="2:10" x14ac:dyDescent="0.3">
      <c r="B29" s="27">
        <v>3175</v>
      </c>
      <c r="C29" s="28">
        <v>17.8</v>
      </c>
      <c r="D29" s="29">
        <v>1.02</v>
      </c>
      <c r="E29" s="28">
        <v>133</v>
      </c>
      <c r="F29" s="11">
        <f t="shared" si="0"/>
        <v>17.450980392156865</v>
      </c>
      <c r="G29" s="10">
        <f t="shared" si="1"/>
        <v>19949.113350295185</v>
      </c>
    </row>
    <row r="30" spans="2:10" x14ac:dyDescent="0.3">
      <c r="B30" s="27">
        <v>3114</v>
      </c>
      <c r="C30" s="28">
        <v>25.8</v>
      </c>
      <c r="D30" s="29">
        <v>1.02</v>
      </c>
      <c r="E30" s="28">
        <v>90</v>
      </c>
      <c r="F30" s="11">
        <f t="shared" si="0"/>
        <v>25.294117647058822</v>
      </c>
      <c r="G30" s="10">
        <f t="shared" si="1"/>
        <v>19565.83904655723</v>
      </c>
    </row>
    <row r="31" spans="2:10" x14ac:dyDescent="0.3">
      <c r="B31" s="27">
        <v>4500</v>
      </c>
      <c r="C31" s="28">
        <v>0.93600000000000005</v>
      </c>
      <c r="D31" s="29">
        <v>1.02</v>
      </c>
      <c r="E31" s="28">
        <v>175</v>
      </c>
      <c r="F31" s="11">
        <f t="shared" si="0"/>
        <v>0.91764705882352948</v>
      </c>
      <c r="G31" s="10">
        <f t="shared" si="1"/>
        <v>28274.333882308139</v>
      </c>
    </row>
    <row r="32" spans="2:10" x14ac:dyDescent="0.3">
      <c r="B32" s="27">
        <v>7000</v>
      </c>
      <c r="C32" s="28">
        <v>0.25</v>
      </c>
      <c r="D32" s="29">
        <v>1.02</v>
      </c>
      <c r="E32" s="28">
        <v>177</v>
      </c>
      <c r="F32" s="11">
        <f t="shared" si="0"/>
        <v>0.24509803921568626</v>
      </c>
      <c r="G32" s="10">
        <f t="shared" si="1"/>
        <v>43982.297150257102</v>
      </c>
    </row>
    <row r="33" spans="2:7" x14ac:dyDescent="0.3">
      <c r="B33" s="27">
        <v>6000</v>
      </c>
      <c r="C33" s="28">
        <v>0.376</v>
      </c>
      <c r="D33" s="29">
        <v>1.02</v>
      </c>
      <c r="E33" s="28">
        <v>175</v>
      </c>
      <c r="F33" s="11">
        <f t="shared" si="0"/>
        <v>0.36862745098039212</v>
      </c>
      <c r="G33" s="10">
        <f t="shared" si="1"/>
        <v>37699.111843077517</v>
      </c>
    </row>
    <row r="34" spans="2:7" ht="15" thickBot="1" x14ac:dyDescent="0.35">
      <c r="B34" s="14"/>
      <c r="C34" s="15"/>
      <c r="D34" s="16"/>
      <c r="E34" s="15"/>
      <c r="F34" s="11" t="e">
        <f t="shared" si="0"/>
        <v>#DIV/0!</v>
      </c>
      <c r="G34" s="10">
        <f t="shared" si="1"/>
        <v>0</v>
      </c>
    </row>
    <row r="35" spans="2:7" ht="15" thickBot="1" x14ac:dyDescent="0.35"/>
    <row r="36" spans="2:7" ht="16.2" thickBot="1" x14ac:dyDescent="0.4">
      <c r="B36" s="24" t="s">
        <v>7</v>
      </c>
      <c r="C36" s="25"/>
      <c r="D36" s="26"/>
    </row>
    <row r="37" spans="2:7" ht="15" thickBot="1" x14ac:dyDescent="0.35"/>
    <row r="38" spans="2:7" ht="16.2" thickBot="1" x14ac:dyDescent="0.4">
      <c r="B38" s="1" t="s">
        <v>0</v>
      </c>
      <c r="C38" s="2" t="s">
        <v>1</v>
      </c>
      <c r="D38" s="3" t="s">
        <v>2</v>
      </c>
      <c r="E38" s="4" t="s">
        <v>3</v>
      </c>
      <c r="F38" s="3" t="s">
        <v>4</v>
      </c>
      <c r="G38" s="4" t="s">
        <v>6</v>
      </c>
    </row>
    <row r="39" spans="2:7" x14ac:dyDescent="0.3">
      <c r="B39" s="9"/>
      <c r="C39" s="17">
        <f>2*PI()*B39</f>
        <v>0</v>
      </c>
      <c r="D39" s="11"/>
      <c r="E39" s="17"/>
      <c r="F39" s="11" t="e">
        <f>D39/E39</f>
        <v>#DIV/0!</v>
      </c>
      <c r="G39" s="17"/>
    </row>
    <row r="40" spans="2:7" x14ac:dyDescent="0.3">
      <c r="B40" s="12"/>
      <c r="C40" s="10">
        <f t="shared" ref="C40:C57" si="2">2*PI()*B40</f>
        <v>0</v>
      </c>
      <c r="D40" s="13"/>
      <c r="E40" s="10"/>
      <c r="F40" s="13" t="e">
        <f t="shared" ref="F40:F57" si="3">D40/E40</f>
        <v>#DIV/0!</v>
      </c>
      <c r="G40" s="10"/>
    </row>
    <row r="41" spans="2:7" x14ac:dyDescent="0.3">
      <c r="B41" s="12"/>
      <c r="C41" s="10">
        <f t="shared" si="2"/>
        <v>0</v>
      </c>
      <c r="D41" s="13"/>
      <c r="E41" s="10"/>
      <c r="F41" s="13" t="e">
        <f t="shared" si="3"/>
        <v>#DIV/0!</v>
      </c>
      <c r="G41" s="10"/>
    </row>
    <row r="42" spans="2:7" x14ac:dyDescent="0.3">
      <c r="B42" s="12"/>
      <c r="C42" s="10">
        <f t="shared" si="2"/>
        <v>0</v>
      </c>
      <c r="D42" s="13"/>
      <c r="E42" s="10"/>
      <c r="F42" s="13" t="e">
        <f t="shared" si="3"/>
        <v>#DIV/0!</v>
      </c>
      <c r="G42" s="10"/>
    </row>
    <row r="43" spans="2:7" x14ac:dyDescent="0.3">
      <c r="B43" s="12"/>
      <c r="C43" s="10">
        <f t="shared" si="2"/>
        <v>0</v>
      </c>
      <c r="D43" s="13"/>
      <c r="E43" s="10"/>
      <c r="F43" s="13" t="e">
        <f t="shared" si="3"/>
        <v>#DIV/0!</v>
      </c>
      <c r="G43" s="10"/>
    </row>
    <row r="44" spans="2:7" x14ac:dyDescent="0.3">
      <c r="B44" s="12"/>
      <c r="C44" s="10">
        <f t="shared" si="2"/>
        <v>0</v>
      </c>
      <c r="D44" s="13"/>
      <c r="E44" s="10"/>
      <c r="F44" s="13" t="e">
        <f t="shared" si="3"/>
        <v>#DIV/0!</v>
      </c>
      <c r="G44" s="10"/>
    </row>
    <row r="45" spans="2:7" x14ac:dyDescent="0.3">
      <c r="B45" s="12"/>
      <c r="C45" s="10">
        <f t="shared" si="2"/>
        <v>0</v>
      </c>
      <c r="D45" s="13"/>
      <c r="E45" s="10"/>
      <c r="F45" s="13" t="e">
        <f t="shared" si="3"/>
        <v>#DIV/0!</v>
      </c>
      <c r="G45" s="10"/>
    </row>
    <row r="46" spans="2:7" x14ac:dyDescent="0.3">
      <c r="B46" s="12"/>
      <c r="C46" s="10">
        <f t="shared" si="2"/>
        <v>0</v>
      </c>
      <c r="D46" s="13"/>
      <c r="E46" s="10"/>
      <c r="F46" s="13" t="e">
        <f t="shared" si="3"/>
        <v>#DIV/0!</v>
      </c>
      <c r="G46" s="10"/>
    </row>
    <row r="47" spans="2:7" x14ac:dyDescent="0.3">
      <c r="B47" s="12"/>
      <c r="C47" s="10">
        <f t="shared" si="2"/>
        <v>0</v>
      </c>
      <c r="D47" s="13"/>
      <c r="E47" s="10"/>
      <c r="F47" s="13" t="e">
        <f t="shared" si="3"/>
        <v>#DIV/0!</v>
      </c>
      <c r="G47" s="10"/>
    </row>
    <row r="48" spans="2:7" x14ac:dyDescent="0.3">
      <c r="B48" s="12"/>
      <c r="C48" s="10">
        <f t="shared" si="2"/>
        <v>0</v>
      </c>
      <c r="D48" s="13"/>
      <c r="E48" s="10"/>
      <c r="F48" s="13" t="e">
        <f t="shared" si="3"/>
        <v>#DIV/0!</v>
      </c>
      <c r="G48" s="10"/>
    </row>
    <row r="49" spans="2:7" x14ac:dyDescent="0.3">
      <c r="B49" s="12"/>
      <c r="C49" s="10">
        <f t="shared" si="2"/>
        <v>0</v>
      </c>
      <c r="D49" s="13"/>
      <c r="E49" s="10"/>
      <c r="F49" s="13" t="e">
        <f t="shared" si="3"/>
        <v>#DIV/0!</v>
      </c>
      <c r="G49" s="10"/>
    </row>
    <row r="50" spans="2:7" x14ac:dyDescent="0.3">
      <c r="B50" s="12"/>
      <c r="C50" s="10">
        <f t="shared" si="2"/>
        <v>0</v>
      </c>
      <c r="D50" s="13"/>
      <c r="E50" s="10"/>
      <c r="F50" s="13" t="e">
        <f t="shared" si="3"/>
        <v>#DIV/0!</v>
      </c>
      <c r="G50" s="10"/>
    </row>
    <row r="51" spans="2:7" x14ac:dyDescent="0.3">
      <c r="B51" s="12"/>
      <c r="C51" s="10">
        <f t="shared" si="2"/>
        <v>0</v>
      </c>
      <c r="D51" s="13"/>
      <c r="E51" s="10"/>
      <c r="F51" s="13" t="e">
        <f t="shared" si="3"/>
        <v>#DIV/0!</v>
      </c>
      <c r="G51" s="10"/>
    </row>
    <row r="52" spans="2:7" x14ac:dyDescent="0.3">
      <c r="B52" s="12"/>
      <c r="C52" s="10">
        <f t="shared" si="2"/>
        <v>0</v>
      </c>
      <c r="D52" s="13"/>
      <c r="E52" s="10"/>
      <c r="F52" s="13" t="e">
        <f t="shared" si="3"/>
        <v>#DIV/0!</v>
      </c>
      <c r="G52" s="10"/>
    </row>
    <row r="53" spans="2:7" x14ac:dyDescent="0.3">
      <c r="B53" s="12"/>
      <c r="C53" s="10">
        <f t="shared" si="2"/>
        <v>0</v>
      </c>
      <c r="D53" s="13"/>
      <c r="E53" s="10"/>
      <c r="F53" s="13" t="e">
        <f t="shared" si="3"/>
        <v>#DIV/0!</v>
      </c>
      <c r="G53" s="10"/>
    </row>
    <row r="54" spans="2:7" x14ac:dyDescent="0.3">
      <c r="B54" s="12"/>
      <c r="C54" s="10">
        <f t="shared" si="2"/>
        <v>0</v>
      </c>
      <c r="D54" s="13"/>
      <c r="E54" s="10"/>
      <c r="F54" s="13" t="e">
        <f t="shared" si="3"/>
        <v>#DIV/0!</v>
      </c>
      <c r="G54" s="10"/>
    </row>
    <row r="55" spans="2:7" x14ac:dyDescent="0.3">
      <c r="B55" s="12"/>
      <c r="C55" s="10">
        <f t="shared" si="2"/>
        <v>0</v>
      </c>
      <c r="D55" s="13"/>
      <c r="E55" s="10"/>
      <c r="F55" s="13" t="e">
        <f t="shared" si="3"/>
        <v>#DIV/0!</v>
      </c>
      <c r="G55" s="10"/>
    </row>
    <row r="56" spans="2:7" x14ac:dyDescent="0.3">
      <c r="B56" s="12"/>
      <c r="C56" s="10">
        <f t="shared" si="2"/>
        <v>0</v>
      </c>
      <c r="D56" s="13"/>
      <c r="E56" s="10"/>
      <c r="F56" s="13" t="e">
        <f t="shared" si="3"/>
        <v>#DIV/0!</v>
      </c>
      <c r="G56" s="10"/>
    </row>
    <row r="57" spans="2:7" x14ac:dyDescent="0.3">
      <c r="B57" s="12"/>
      <c r="C57" s="10">
        <f t="shared" si="2"/>
        <v>0</v>
      </c>
      <c r="D57" s="13"/>
      <c r="E57" s="10"/>
      <c r="F57" s="13" t="e">
        <f t="shared" si="3"/>
        <v>#DIV/0!</v>
      </c>
      <c r="G57" s="10"/>
    </row>
    <row r="58" spans="2:7" ht="15" thickBot="1" x14ac:dyDescent="0.35">
      <c r="B58" s="14"/>
      <c r="C58" s="15">
        <f>2*PI()*B58</f>
        <v>0</v>
      </c>
      <c r="D58" s="16"/>
      <c r="E58" s="15"/>
      <c r="F58" s="16" t="e">
        <f>D58/E58</f>
        <v>#DIV/0!</v>
      </c>
      <c r="G58" s="15"/>
    </row>
  </sheetData>
  <mergeCells count="2">
    <mergeCell ref="B2:D2"/>
    <mergeCell ref="B36:D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B372-60E2-4CA9-ACC0-412994CA3A66}">
  <dimension ref="B1:J48"/>
  <sheetViews>
    <sheetView topLeftCell="A4" zoomScaleNormal="100" workbookViewId="0">
      <selection activeCell="D16" sqref="D16"/>
    </sheetView>
  </sheetViews>
  <sheetFormatPr defaultRowHeight="14.4" x14ac:dyDescent="0.3"/>
  <cols>
    <col min="10" max="10" width="9.6640625" bestFit="1" customWidth="1"/>
  </cols>
  <sheetData>
    <row r="1" spans="2:7" ht="15" thickBot="1" x14ac:dyDescent="0.35"/>
    <row r="2" spans="2:7" ht="16.2" thickBot="1" x14ac:dyDescent="0.4">
      <c r="B2" s="24" t="s">
        <v>5</v>
      </c>
      <c r="C2" s="25"/>
      <c r="D2" s="26"/>
    </row>
    <row r="3" spans="2:7" ht="15" thickBot="1" x14ac:dyDescent="0.35"/>
    <row r="4" spans="2:7" ht="16.2" thickBot="1" x14ac:dyDescent="0.4">
      <c r="B4" s="1" t="s">
        <v>0</v>
      </c>
      <c r="C4" s="4" t="s">
        <v>3</v>
      </c>
      <c r="D4" s="3" t="s">
        <v>2</v>
      </c>
      <c r="E4" s="4" t="s">
        <v>6</v>
      </c>
      <c r="F4" s="3" t="s">
        <v>4</v>
      </c>
      <c r="G4" s="2" t="s">
        <v>1</v>
      </c>
    </row>
    <row r="5" spans="2:7" x14ac:dyDescent="0.3">
      <c r="B5" s="9">
        <v>50</v>
      </c>
      <c r="C5" s="17">
        <v>6</v>
      </c>
      <c r="D5" s="11">
        <v>6.12</v>
      </c>
      <c r="E5" s="17">
        <v>-8.64</v>
      </c>
      <c r="F5" s="11">
        <f>D5/C5</f>
        <v>1.02</v>
      </c>
      <c r="G5" s="17">
        <f>2*PI()*B5</f>
        <v>314.15926535897933</v>
      </c>
    </row>
    <row r="6" spans="2:7" x14ac:dyDescent="0.3">
      <c r="B6" s="12">
        <v>100</v>
      </c>
      <c r="C6" s="10">
        <v>6.04</v>
      </c>
      <c r="D6" s="13">
        <v>6.12</v>
      </c>
      <c r="E6" s="10">
        <v>-4.1500000000000004</v>
      </c>
      <c r="F6" s="13">
        <f>D6/C6</f>
        <v>1.0132450331125828</v>
      </c>
      <c r="G6" s="10">
        <f>2*PI()*B6</f>
        <v>628.31853071795865</v>
      </c>
    </row>
    <row r="7" spans="2:7" x14ac:dyDescent="0.3">
      <c r="B7" s="12">
        <v>200</v>
      </c>
      <c r="C7" s="10">
        <v>6.12</v>
      </c>
      <c r="D7" s="13">
        <v>6.12</v>
      </c>
      <c r="E7" s="10">
        <v>-2</v>
      </c>
      <c r="F7" s="13">
        <f>D7/C7</f>
        <v>1</v>
      </c>
      <c r="G7" s="10">
        <f>2*PI()*B7</f>
        <v>1256.6370614359173</v>
      </c>
    </row>
    <row r="8" spans="2:7" x14ac:dyDescent="0.3">
      <c r="B8" s="12">
        <v>500</v>
      </c>
      <c r="C8" s="10">
        <v>6.2</v>
      </c>
      <c r="D8" s="13">
        <v>6.12</v>
      </c>
      <c r="E8" s="10">
        <v>-0.9</v>
      </c>
      <c r="F8" s="13">
        <f>D8/C8</f>
        <v>0.98709677419354835</v>
      </c>
      <c r="G8" s="10">
        <f>2*PI()*B8</f>
        <v>3141.5926535897929</v>
      </c>
    </row>
    <row r="9" spans="2:7" x14ac:dyDescent="0.3">
      <c r="B9" s="12">
        <v>750</v>
      </c>
      <c r="C9" s="10">
        <v>6.44</v>
      </c>
      <c r="D9" s="13">
        <v>6.12</v>
      </c>
      <c r="E9" s="10">
        <v>0</v>
      </c>
      <c r="F9" s="13">
        <f>D9/C9</f>
        <v>0.95031055900621109</v>
      </c>
      <c r="G9" s="10">
        <f>2*PI()*B9</f>
        <v>4712.3889803846896</v>
      </c>
    </row>
    <row r="10" spans="2:7" x14ac:dyDescent="0.3">
      <c r="B10" s="12">
        <v>1000</v>
      </c>
      <c r="C10" s="10">
        <v>6.76</v>
      </c>
      <c r="D10" s="13">
        <v>6.12</v>
      </c>
      <c r="E10" s="10">
        <v>0.72</v>
      </c>
      <c r="F10" s="13">
        <f>D10/C10</f>
        <v>0.90532544378698232</v>
      </c>
      <c r="G10" s="10">
        <f>2*PI()*B10</f>
        <v>6283.1853071795858</v>
      </c>
    </row>
    <row r="11" spans="2:7" x14ac:dyDescent="0.3">
      <c r="B11" s="12">
        <v>1500</v>
      </c>
      <c r="C11" s="10">
        <v>7.84</v>
      </c>
      <c r="D11" s="13">
        <v>6.12</v>
      </c>
      <c r="E11" s="10">
        <v>0</v>
      </c>
      <c r="F11" s="13">
        <f>D11/C11</f>
        <v>0.78061224489795922</v>
      </c>
      <c r="G11" s="10">
        <f>2*PI()*B11</f>
        <v>9424.7779607693792</v>
      </c>
    </row>
    <row r="12" spans="2:7" x14ac:dyDescent="0.3">
      <c r="B12" s="12">
        <v>2000</v>
      </c>
      <c r="C12" s="10">
        <v>10.199999999999999</v>
      </c>
      <c r="D12" s="13">
        <v>6.2</v>
      </c>
      <c r="E12" s="10">
        <v>2.1</v>
      </c>
      <c r="F12" s="13">
        <f>D12/C12</f>
        <v>0.60784313725490202</v>
      </c>
      <c r="G12" s="10">
        <f>2*PI()*B12</f>
        <v>12566.370614359172</v>
      </c>
    </row>
    <row r="13" spans="2:7" x14ac:dyDescent="0.3">
      <c r="B13" s="12">
        <v>2250</v>
      </c>
      <c r="C13" s="10">
        <v>12.6</v>
      </c>
      <c r="D13" s="13">
        <v>6.2</v>
      </c>
      <c r="E13" s="10">
        <v>3</v>
      </c>
      <c r="F13" s="13">
        <f>D13/C13</f>
        <v>0.49206349206349209</v>
      </c>
      <c r="G13" s="10">
        <f>2*PI()*B13</f>
        <v>14137.16694115407</v>
      </c>
    </row>
    <row r="14" spans="2:7" x14ac:dyDescent="0.3">
      <c r="B14" s="12">
        <v>2500</v>
      </c>
      <c r="C14" s="10">
        <v>17.2</v>
      </c>
      <c r="D14" s="13">
        <v>6.2</v>
      </c>
      <c r="E14" s="10">
        <v>4.3</v>
      </c>
      <c r="F14" s="13">
        <f>D14/C14</f>
        <v>0.3604651162790698</v>
      </c>
      <c r="G14" s="10">
        <f>2*PI()*B14</f>
        <v>15707.963267948966</v>
      </c>
    </row>
    <row r="15" spans="2:7" x14ac:dyDescent="0.3">
      <c r="B15" s="12">
        <v>2750</v>
      </c>
      <c r="C15" s="10">
        <v>27.4</v>
      </c>
      <c r="D15" s="13">
        <v>6.2</v>
      </c>
      <c r="E15" s="10">
        <v>9</v>
      </c>
      <c r="F15" s="13">
        <f>D15/C15</f>
        <v>0.22627737226277375</v>
      </c>
      <c r="G15" s="10">
        <f>2*PI()*B15</f>
        <v>17278.75959474386</v>
      </c>
    </row>
    <row r="16" spans="2:7" x14ac:dyDescent="0.3">
      <c r="B16" s="12">
        <v>3000</v>
      </c>
      <c r="C16" s="10">
        <v>50.8</v>
      </c>
      <c r="D16" s="13"/>
      <c r="E16" s="10"/>
      <c r="F16" s="13">
        <f>D16/C16</f>
        <v>0</v>
      </c>
      <c r="G16" s="10">
        <f>2*PI()*B16</f>
        <v>18849.555921538758</v>
      </c>
    </row>
    <row r="17" spans="2:10" x14ac:dyDescent="0.3">
      <c r="B17" s="12"/>
      <c r="C17" s="10"/>
      <c r="D17" s="13"/>
      <c r="E17" s="10"/>
      <c r="F17" s="13" t="e">
        <f>D17/C17</f>
        <v>#DIV/0!</v>
      </c>
      <c r="G17" s="10">
        <f>2*PI()*B17</f>
        <v>0</v>
      </c>
    </row>
    <row r="18" spans="2:10" x14ac:dyDescent="0.3">
      <c r="B18" s="12"/>
      <c r="C18" s="10"/>
      <c r="D18" s="13"/>
      <c r="E18" s="10"/>
      <c r="F18" s="13" t="e">
        <f>D18/C18</f>
        <v>#DIV/0!</v>
      </c>
      <c r="G18" s="10">
        <f>2*PI()*B18</f>
        <v>0</v>
      </c>
    </row>
    <row r="19" spans="2:10" x14ac:dyDescent="0.3">
      <c r="B19" s="12"/>
      <c r="C19" s="10"/>
      <c r="D19" s="13"/>
      <c r="E19" s="10"/>
      <c r="F19" s="13" t="e">
        <f>D19/C19</f>
        <v>#DIV/0!</v>
      </c>
      <c r="G19" s="10">
        <f>2*PI()*B19</f>
        <v>0</v>
      </c>
    </row>
    <row r="20" spans="2:10" x14ac:dyDescent="0.3">
      <c r="B20" s="12"/>
      <c r="C20" s="10"/>
      <c r="D20" s="13"/>
      <c r="E20" s="10"/>
      <c r="F20" s="13" t="e">
        <f>D20/C20</f>
        <v>#DIV/0!</v>
      </c>
      <c r="G20" s="10">
        <f>2*PI()*B20</f>
        <v>0</v>
      </c>
    </row>
    <row r="21" spans="2:10" x14ac:dyDescent="0.3">
      <c r="B21" s="12"/>
      <c r="C21" s="10"/>
      <c r="D21" s="13"/>
      <c r="E21" s="10"/>
      <c r="F21" s="13" t="e">
        <f>D21/C21</f>
        <v>#DIV/0!</v>
      </c>
      <c r="G21" s="10">
        <f>2*PI()*B21</f>
        <v>0</v>
      </c>
      <c r="I21" t="s">
        <v>0</v>
      </c>
      <c r="J21" t="s">
        <v>25</v>
      </c>
    </row>
    <row r="22" spans="2:10" x14ac:dyDescent="0.3">
      <c r="B22" s="12"/>
      <c r="C22" s="10"/>
      <c r="D22" s="13"/>
      <c r="E22" s="10"/>
      <c r="F22" s="13" t="e">
        <f>D22/C22</f>
        <v>#DIV/0!</v>
      </c>
      <c r="G22" s="10">
        <f>2*PI()*B22</f>
        <v>0</v>
      </c>
    </row>
    <row r="23" spans="2:10" x14ac:dyDescent="0.3">
      <c r="B23" s="12"/>
      <c r="C23" s="10"/>
      <c r="D23" s="13"/>
      <c r="E23" s="10"/>
      <c r="F23" s="13" t="e">
        <f>D23/C23</f>
        <v>#DIV/0!</v>
      </c>
      <c r="G23" s="10">
        <f>2*PI()*B23</f>
        <v>0</v>
      </c>
    </row>
    <row r="24" spans="2:10" ht="15" thickBot="1" x14ac:dyDescent="0.35">
      <c r="B24" s="14"/>
      <c r="C24" s="15"/>
      <c r="D24" s="16"/>
      <c r="E24" s="15"/>
      <c r="F24" s="16" t="e">
        <f>D24/C24</f>
        <v>#DIV/0!</v>
      </c>
      <c r="G24" s="15">
        <f>2*PI()*B24</f>
        <v>0</v>
      </c>
    </row>
    <row r="25" spans="2:10" ht="15" thickBot="1" x14ac:dyDescent="0.35"/>
    <row r="26" spans="2:10" ht="16.2" thickBot="1" x14ac:dyDescent="0.4">
      <c r="B26" s="24" t="s">
        <v>7</v>
      </c>
      <c r="C26" s="25"/>
      <c r="D26" s="26"/>
    </row>
    <row r="27" spans="2:10" ht="15" thickBot="1" x14ac:dyDescent="0.35"/>
    <row r="28" spans="2:10" ht="16.2" thickBot="1" x14ac:dyDescent="0.4">
      <c r="B28" s="1" t="s">
        <v>0</v>
      </c>
      <c r="C28" s="2" t="s">
        <v>1</v>
      </c>
      <c r="D28" s="3" t="s">
        <v>2</v>
      </c>
      <c r="E28" s="4" t="s">
        <v>3</v>
      </c>
      <c r="F28" s="3" t="s">
        <v>4</v>
      </c>
      <c r="G28" s="4" t="s">
        <v>6</v>
      </c>
    </row>
    <row r="29" spans="2:10" x14ac:dyDescent="0.3">
      <c r="B29" s="9"/>
      <c r="C29" s="17">
        <f>2*PI()*B29</f>
        <v>0</v>
      </c>
      <c r="D29" s="11"/>
      <c r="E29" s="17"/>
      <c r="F29" s="11" t="e">
        <f>D29/E29</f>
        <v>#DIV/0!</v>
      </c>
      <c r="G29" s="17"/>
    </row>
    <row r="30" spans="2:10" x14ac:dyDescent="0.3">
      <c r="B30" s="12"/>
      <c r="C30" s="10">
        <f t="shared" ref="C30:C47" si="0">2*PI()*B30</f>
        <v>0</v>
      </c>
      <c r="D30" s="13"/>
      <c r="E30" s="10"/>
      <c r="F30" s="13" t="e">
        <f t="shared" ref="F30:F46" si="1">D30/E30</f>
        <v>#DIV/0!</v>
      </c>
      <c r="G30" s="10"/>
    </row>
    <row r="31" spans="2:10" x14ac:dyDescent="0.3">
      <c r="B31" s="12"/>
      <c r="C31" s="10">
        <f t="shared" si="0"/>
        <v>0</v>
      </c>
      <c r="D31" s="13"/>
      <c r="E31" s="10"/>
      <c r="F31" s="13" t="e">
        <f t="shared" si="1"/>
        <v>#DIV/0!</v>
      </c>
      <c r="G31" s="10"/>
    </row>
    <row r="32" spans="2:10" x14ac:dyDescent="0.3">
      <c r="B32" s="12"/>
      <c r="C32" s="10">
        <f t="shared" si="0"/>
        <v>0</v>
      </c>
      <c r="D32" s="13"/>
      <c r="E32" s="10"/>
      <c r="F32" s="13" t="e">
        <f t="shared" si="1"/>
        <v>#DIV/0!</v>
      </c>
      <c r="G32" s="10"/>
    </row>
    <row r="33" spans="2:7" x14ac:dyDescent="0.3">
      <c r="B33" s="12"/>
      <c r="C33" s="10">
        <f t="shared" si="0"/>
        <v>0</v>
      </c>
      <c r="D33" s="13"/>
      <c r="E33" s="10"/>
      <c r="F33" s="13" t="e">
        <f t="shared" si="1"/>
        <v>#DIV/0!</v>
      </c>
      <c r="G33" s="10"/>
    </row>
    <row r="34" spans="2:7" x14ac:dyDescent="0.3">
      <c r="B34" s="12"/>
      <c r="C34" s="10">
        <f t="shared" si="0"/>
        <v>0</v>
      </c>
      <c r="D34" s="13"/>
      <c r="E34" s="10"/>
      <c r="F34" s="13" t="e">
        <f t="shared" si="1"/>
        <v>#DIV/0!</v>
      </c>
      <c r="G34" s="10"/>
    </row>
    <row r="35" spans="2:7" x14ac:dyDescent="0.3">
      <c r="B35" s="12"/>
      <c r="C35" s="10">
        <f t="shared" si="0"/>
        <v>0</v>
      </c>
      <c r="D35" s="13"/>
      <c r="E35" s="10"/>
      <c r="F35" s="13" t="e">
        <f t="shared" si="1"/>
        <v>#DIV/0!</v>
      </c>
      <c r="G35" s="10"/>
    </row>
    <row r="36" spans="2:7" x14ac:dyDescent="0.3">
      <c r="B36" s="12"/>
      <c r="C36" s="10">
        <f t="shared" si="0"/>
        <v>0</v>
      </c>
      <c r="D36" s="13"/>
      <c r="E36" s="10"/>
      <c r="F36" s="13" t="e">
        <f t="shared" si="1"/>
        <v>#DIV/0!</v>
      </c>
      <c r="G36" s="10"/>
    </row>
    <row r="37" spans="2:7" x14ac:dyDescent="0.3">
      <c r="B37" s="12"/>
      <c r="C37" s="10">
        <f t="shared" si="0"/>
        <v>0</v>
      </c>
      <c r="D37" s="13"/>
      <c r="E37" s="10"/>
      <c r="F37" s="13" t="e">
        <f t="shared" si="1"/>
        <v>#DIV/0!</v>
      </c>
      <c r="G37" s="10"/>
    </row>
    <row r="38" spans="2:7" x14ac:dyDescent="0.3">
      <c r="B38" s="12"/>
      <c r="C38" s="10">
        <f t="shared" si="0"/>
        <v>0</v>
      </c>
      <c r="D38" s="13"/>
      <c r="E38" s="10"/>
      <c r="F38" s="13" t="e">
        <f t="shared" si="1"/>
        <v>#DIV/0!</v>
      </c>
      <c r="G38" s="10"/>
    </row>
    <row r="39" spans="2:7" x14ac:dyDescent="0.3">
      <c r="B39" s="12"/>
      <c r="C39" s="10">
        <f t="shared" si="0"/>
        <v>0</v>
      </c>
      <c r="D39" s="13"/>
      <c r="E39" s="10"/>
      <c r="F39" s="13" t="e">
        <f t="shared" si="1"/>
        <v>#DIV/0!</v>
      </c>
      <c r="G39" s="10"/>
    </row>
    <row r="40" spans="2:7" x14ac:dyDescent="0.3">
      <c r="B40" s="12"/>
      <c r="C40" s="10">
        <f t="shared" si="0"/>
        <v>0</v>
      </c>
      <c r="D40" s="13"/>
      <c r="E40" s="10"/>
      <c r="F40" s="13" t="e">
        <f t="shared" si="1"/>
        <v>#DIV/0!</v>
      </c>
      <c r="G40" s="10"/>
    </row>
    <row r="41" spans="2:7" x14ac:dyDescent="0.3">
      <c r="B41" s="12"/>
      <c r="C41" s="10">
        <f t="shared" si="0"/>
        <v>0</v>
      </c>
      <c r="D41" s="13"/>
      <c r="E41" s="10"/>
      <c r="F41" s="13" t="e">
        <f t="shared" si="1"/>
        <v>#DIV/0!</v>
      </c>
      <c r="G41" s="10"/>
    </row>
    <row r="42" spans="2:7" x14ac:dyDescent="0.3">
      <c r="B42" s="12"/>
      <c r="C42" s="10">
        <f t="shared" si="0"/>
        <v>0</v>
      </c>
      <c r="D42" s="13"/>
      <c r="E42" s="10"/>
      <c r="F42" s="13" t="e">
        <f t="shared" si="1"/>
        <v>#DIV/0!</v>
      </c>
      <c r="G42" s="10"/>
    </row>
    <row r="43" spans="2:7" x14ac:dyDescent="0.3">
      <c r="B43" s="12"/>
      <c r="C43" s="10">
        <f t="shared" si="0"/>
        <v>0</v>
      </c>
      <c r="D43" s="13"/>
      <c r="E43" s="10"/>
      <c r="F43" s="13" t="e">
        <f t="shared" si="1"/>
        <v>#DIV/0!</v>
      </c>
      <c r="G43" s="10"/>
    </row>
    <row r="44" spans="2:7" x14ac:dyDescent="0.3">
      <c r="B44" s="12"/>
      <c r="C44" s="10">
        <f t="shared" si="0"/>
        <v>0</v>
      </c>
      <c r="D44" s="13"/>
      <c r="E44" s="10"/>
      <c r="F44" s="13" t="e">
        <f t="shared" si="1"/>
        <v>#DIV/0!</v>
      </c>
      <c r="G44" s="10"/>
    </row>
    <row r="45" spans="2:7" x14ac:dyDescent="0.3">
      <c r="B45" s="12"/>
      <c r="C45" s="10">
        <f t="shared" si="0"/>
        <v>0</v>
      </c>
      <c r="D45" s="13"/>
      <c r="E45" s="10"/>
      <c r="F45" s="13" t="e">
        <f t="shared" si="1"/>
        <v>#DIV/0!</v>
      </c>
      <c r="G45" s="10"/>
    </row>
    <row r="46" spans="2:7" x14ac:dyDescent="0.3">
      <c r="B46" s="12"/>
      <c r="C46" s="10">
        <f t="shared" si="0"/>
        <v>0</v>
      </c>
      <c r="D46" s="13"/>
      <c r="E46" s="10"/>
      <c r="F46" s="13" t="e">
        <f t="shared" si="1"/>
        <v>#DIV/0!</v>
      </c>
      <c r="G46" s="10"/>
    </row>
    <row r="47" spans="2:7" x14ac:dyDescent="0.3">
      <c r="B47" s="12"/>
      <c r="C47" s="10">
        <f t="shared" si="0"/>
        <v>0</v>
      </c>
      <c r="D47" s="13"/>
      <c r="E47" s="10"/>
      <c r="F47" s="13" t="e">
        <f t="shared" ref="F47" si="2">D47/E47</f>
        <v>#DIV/0!</v>
      </c>
      <c r="G47" s="10"/>
    </row>
    <row r="48" spans="2:7" ht="15" thickBot="1" x14ac:dyDescent="0.35">
      <c r="B48" s="14"/>
      <c r="C48" s="15">
        <f>2*PI()*B48</f>
        <v>0</v>
      </c>
      <c r="D48" s="16"/>
      <c r="E48" s="15"/>
      <c r="F48" s="16" t="e">
        <f>D48/E48</f>
        <v>#DIV/0!</v>
      </c>
      <c r="G48" s="15"/>
    </row>
  </sheetData>
  <mergeCells count="2">
    <mergeCell ref="B2:D2"/>
    <mergeCell ref="B26:D2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36B0-7D6C-4758-AC5F-1C05343CF282}">
  <dimension ref="B1:L25"/>
  <sheetViews>
    <sheetView zoomScale="115" zoomScaleNormal="115" workbookViewId="0">
      <selection activeCell="H6" sqref="H6"/>
    </sheetView>
  </sheetViews>
  <sheetFormatPr defaultRowHeight="14.4" x14ac:dyDescent="0.3"/>
  <sheetData>
    <row r="1" spans="2:12" ht="15" thickBot="1" x14ac:dyDescent="0.35"/>
    <row r="2" spans="2:12" ht="15.6" x14ac:dyDescent="0.35">
      <c r="B2" s="5" t="s">
        <v>8</v>
      </c>
      <c r="C2" s="7"/>
      <c r="E2" s="5" t="s">
        <v>10</v>
      </c>
      <c r="F2" s="7"/>
      <c r="G2" s="18"/>
      <c r="I2" s="5" t="s">
        <v>12</v>
      </c>
      <c r="J2" s="7"/>
    </row>
    <row r="3" spans="2:12" ht="16.2" thickBot="1" x14ac:dyDescent="0.4">
      <c r="B3" s="6" t="s">
        <v>9</v>
      </c>
      <c r="C3" s="8"/>
      <c r="E3" s="6" t="s">
        <v>11</v>
      </c>
      <c r="F3" s="8"/>
      <c r="G3" s="18"/>
      <c r="I3" s="6" t="s">
        <v>13</v>
      </c>
      <c r="J3" s="8"/>
    </row>
    <row r="5" spans="2:12" ht="15.6" x14ac:dyDescent="0.35">
      <c r="B5" s="19" t="s">
        <v>15</v>
      </c>
      <c r="C5" s="19" t="s">
        <v>14</v>
      </c>
      <c r="D5" s="20" t="s">
        <v>19</v>
      </c>
      <c r="E5" s="20" t="s">
        <v>20</v>
      </c>
      <c r="F5" s="23" t="s">
        <v>24</v>
      </c>
      <c r="G5" s="20" t="s">
        <v>18</v>
      </c>
      <c r="H5" s="19" t="s">
        <v>16</v>
      </c>
      <c r="I5" s="20" t="s">
        <v>17</v>
      </c>
      <c r="J5" s="20" t="s">
        <v>21</v>
      </c>
      <c r="K5" s="20" t="s">
        <v>22</v>
      </c>
      <c r="L5" s="20" t="s">
        <v>23</v>
      </c>
    </row>
    <row r="6" spans="2:12" x14ac:dyDescent="0.3">
      <c r="B6" s="21">
        <f t="shared" ref="B6:B25" si="0">C6+C$2</f>
        <v>0</v>
      </c>
      <c r="C6" s="21"/>
      <c r="D6" s="21"/>
      <c r="E6" s="21"/>
      <c r="F6" s="22"/>
      <c r="G6" s="21"/>
      <c r="H6" s="21" t="e">
        <f>G6/F6</f>
        <v>#DIV/0!</v>
      </c>
      <c r="I6" s="21" t="e">
        <f t="shared" ref="I6:I25" si="1">2*PI()/H6</f>
        <v>#DIV/0!</v>
      </c>
      <c r="J6" s="21" t="e">
        <f t="shared" ref="J6:J25" si="2">1*G6*LN(D6/E6)</f>
        <v>#DIV/0!</v>
      </c>
      <c r="K6" s="21" t="e">
        <f t="shared" ref="K6:K25" si="3">B6/(2*F$2)</f>
        <v>#DIV/0!</v>
      </c>
      <c r="L6" s="21" t="e">
        <f t="shared" ref="L6:L25" si="4">SQRT(1/(F$2*J$2)-B6^2/(4*F$2^2))</f>
        <v>#DIV/0!</v>
      </c>
    </row>
    <row r="7" spans="2:12" x14ac:dyDescent="0.3">
      <c r="B7" s="21">
        <f t="shared" si="0"/>
        <v>0</v>
      </c>
      <c r="C7" s="21"/>
      <c r="D7" s="21"/>
      <c r="E7" s="21"/>
      <c r="F7" s="22"/>
      <c r="G7" s="21"/>
      <c r="H7" s="21" t="e">
        <f t="shared" ref="H7:H25" si="5">G7/F7</f>
        <v>#DIV/0!</v>
      </c>
      <c r="I7" s="21" t="e">
        <f t="shared" si="1"/>
        <v>#DIV/0!</v>
      </c>
      <c r="J7" s="21" t="e">
        <f t="shared" si="2"/>
        <v>#DIV/0!</v>
      </c>
      <c r="K7" s="21" t="e">
        <f t="shared" si="3"/>
        <v>#DIV/0!</v>
      </c>
      <c r="L7" s="21" t="e">
        <f t="shared" si="4"/>
        <v>#DIV/0!</v>
      </c>
    </row>
    <row r="8" spans="2:12" x14ac:dyDescent="0.3">
      <c r="B8" s="21">
        <f t="shared" si="0"/>
        <v>0</v>
      </c>
      <c r="C8" s="21"/>
      <c r="D8" s="21"/>
      <c r="E8" s="21"/>
      <c r="F8" s="22"/>
      <c r="G8" s="21"/>
      <c r="H8" s="21" t="e">
        <f t="shared" si="5"/>
        <v>#DIV/0!</v>
      </c>
      <c r="I8" s="21" t="e">
        <f t="shared" si="1"/>
        <v>#DIV/0!</v>
      </c>
      <c r="J8" s="21" t="e">
        <f t="shared" si="2"/>
        <v>#DIV/0!</v>
      </c>
      <c r="K8" s="21" t="e">
        <f t="shared" si="3"/>
        <v>#DIV/0!</v>
      </c>
      <c r="L8" s="21" t="e">
        <f t="shared" si="4"/>
        <v>#DIV/0!</v>
      </c>
    </row>
    <row r="9" spans="2:12" x14ac:dyDescent="0.3">
      <c r="B9" s="21">
        <f t="shared" si="0"/>
        <v>0</v>
      </c>
      <c r="C9" s="21"/>
      <c r="D9" s="21"/>
      <c r="E9" s="21"/>
      <c r="F9" s="22"/>
      <c r="G9" s="21"/>
      <c r="H9" s="21" t="e">
        <f t="shared" si="5"/>
        <v>#DIV/0!</v>
      </c>
      <c r="I9" s="21" t="e">
        <f t="shared" si="1"/>
        <v>#DIV/0!</v>
      </c>
      <c r="J9" s="21" t="e">
        <f t="shared" si="2"/>
        <v>#DIV/0!</v>
      </c>
      <c r="K9" s="21" t="e">
        <f t="shared" si="3"/>
        <v>#DIV/0!</v>
      </c>
      <c r="L9" s="21" t="e">
        <f t="shared" si="4"/>
        <v>#DIV/0!</v>
      </c>
    </row>
    <row r="10" spans="2:12" x14ac:dyDescent="0.3">
      <c r="B10" s="21">
        <f t="shared" si="0"/>
        <v>0</v>
      </c>
      <c r="C10" s="21"/>
      <c r="D10" s="21"/>
      <c r="E10" s="21"/>
      <c r="F10" s="22"/>
      <c r="G10" s="21"/>
      <c r="H10" s="21" t="e">
        <f t="shared" si="5"/>
        <v>#DIV/0!</v>
      </c>
      <c r="I10" s="21" t="e">
        <f t="shared" si="1"/>
        <v>#DIV/0!</v>
      </c>
      <c r="J10" s="21" t="e">
        <f t="shared" si="2"/>
        <v>#DIV/0!</v>
      </c>
      <c r="K10" s="21" t="e">
        <f t="shared" si="3"/>
        <v>#DIV/0!</v>
      </c>
      <c r="L10" s="21" t="e">
        <f t="shared" si="4"/>
        <v>#DIV/0!</v>
      </c>
    </row>
    <row r="11" spans="2:12" x14ac:dyDescent="0.3">
      <c r="B11" s="21">
        <f t="shared" si="0"/>
        <v>0</v>
      </c>
      <c r="C11" s="21"/>
      <c r="D11" s="21"/>
      <c r="E11" s="21"/>
      <c r="F11" s="22"/>
      <c r="G11" s="21"/>
      <c r="H11" s="21" t="e">
        <f t="shared" si="5"/>
        <v>#DIV/0!</v>
      </c>
      <c r="I11" s="21" t="e">
        <f t="shared" si="1"/>
        <v>#DIV/0!</v>
      </c>
      <c r="J11" s="21" t="e">
        <f t="shared" si="2"/>
        <v>#DIV/0!</v>
      </c>
      <c r="K11" s="21" t="e">
        <f t="shared" si="3"/>
        <v>#DIV/0!</v>
      </c>
      <c r="L11" s="21" t="e">
        <f t="shared" si="4"/>
        <v>#DIV/0!</v>
      </c>
    </row>
    <row r="12" spans="2:12" x14ac:dyDescent="0.3">
      <c r="B12" s="21">
        <f t="shared" si="0"/>
        <v>0</v>
      </c>
      <c r="C12" s="21"/>
      <c r="D12" s="21"/>
      <c r="E12" s="21"/>
      <c r="F12" s="22"/>
      <c r="G12" s="21"/>
      <c r="H12" s="21" t="e">
        <f t="shared" si="5"/>
        <v>#DIV/0!</v>
      </c>
      <c r="I12" s="21" t="e">
        <f t="shared" si="1"/>
        <v>#DIV/0!</v>
      </c>
      <c r="J12" s="21" t="e">
        <f t="shared" si="2"/>
        <v>#DIV/0!</v>
      </c>
      <c r="K12" s="21" t="e">
        <f t="shared" si="3"/>
        <v>#DIV/0!</v>
      </c>
      <c r="L12" s="21" t="e">
        <f t="shared" si="4"/>
        <v>#DIV/0!</v>
      </c>
    </row>
    <row r="13" spans="2:12" x14ac:dyDescent="0.3">
      <c r="B13" s="21">
        <f t="shared" si="0"/>
        <v>0</v>
      </c>
      <c r="C13" s="21"/>
      <c r="D13" s="21"/>
      <c r="E13" s="21"/>
      <c r="F13" s="22"/>
      <c r="G13" s="21"/>
      <c r="H13" s="21" t="e">
        <f t="shared" si="5"/>
        <v>#DIV/0!</v>
      </c>
      <c r="I13" s="21" t="e">
        <f t="shared" si="1"/>
        <v>#DIV/0!</v>
      </c>
      <c r="J13" s="21" t="e">
        <f t="shared" si="2"/>
        <v>#DIV/0!</v>
      </c>
      <c r="K13" s="21" t="e">
        <f t="shared" si="3"/>
        <v>#DIV/0!</v>
      </c>
      <c r="L13" s="21" t="e">
        <f t="shared" si="4"/>
        <v>#DIV/0!</v>
      </c>
    </row>
    <row r="14" spans="2:12" x14ac:dyDescent="0.3">
      <c r="B14" s="21">
        <f t="shared" si="0"/>
        <v>0</v>
      </c>
      <c r="C14" s="21"/>
      <c r="D14" s="21"/>
      <c r="E14" s="21"/>
      <c r="F14" s="22"/>
      <c r="G14" s="21"/>
      <c r="H14" s="21" t="e">
        <f t="shared" si="5"/>
        <v>#DIV/0!</v>
      </c>
      <c r="I14" s="21" t="e">
        <f t="shared" si="1"/>
        <v>#DIV/0!</v>
      </c>
      <c r="J14" s="21" t="e">
        <f t="shared" si="2"/>
        <v>#DIV/0!</v>
      </c>
      <c r="K14" s="21" t="e">
        <f t="shared" si="3"/>
        <v>#DIV/0!</v>
      </c>
      <c r="L14" s="21" t="e">
        <f t="shared" si="4"/>
        <v>#DIV/0!</v>
      </c>
    </row>
    <row r="15" spans="2:12" x14ac:dyDescent="0.3">
      <c r="B15" s="21">
        <f t="shared" si="0"/>
        <v>0</v>
      </c>
      <c r="C15" s="21"/>
      <c r="D15" s="21"/>
      <c r="E15" s="21"/>
      <c r="F15" s="22"/>
      <c r="G15" s="21"/>
      <c r="H15" s="21" t="e">
        <f t="shared" si="5"/>
        <v>#DIV/0!</v>
      </c>
      <c r="I15" s="21" t="e">
        <f t="shared" si="1"/>
        <v>#DIV/0!</v>
      </c>
      <c r="J15" s="21" t="e">
        <f t="shared" si="2"/>
        <v>#DIV/0!</v>
      </c>
      <c r="K15" s="21" t="e">
        <f t="shared" si="3"/>
        <v>#DIV/0!</v>
      </c>
      <c r="L15" s="21" t="e">
        <f t="shared" si="4"/>
        <v>#DIV/0!</v>
      </c>
    </row>
    <row r="16" spans="2:12" x14ac:dyDescent="0.3">
      <c r="B16" s="21">
        <f t="shared" si="0"/>
        <v>0</v>
      </c>
      <c r="C16" s="21"/>
      <c r="D16" s="21"/>
      <c r="E16" s="21"/>
      <c r="F16" s="22"/>
      <c r="G16" s="21"/>
      <c r="H16" s="21" t="e">
        <f t="shared" si="5"/>
        <v>#DIV/0!</v>
      </c>
      <c r="I16" s="21" t="e">
        <f t="shared" si="1"/>
        <v>#DIV/0!</v>
      </c>
      <c r="J16" s="21" t="e">
        <f t="shared" si="2"/>
        <v>#DIV/0!</v>
      </c>
      <c r="K16" s="21" t="e">
        <f t="shared" si="3"/>
        <v>#DIV/0!</v>
      </c>
      <c r="L16" s="21" t="e">
        <f t="shared" si="4"/>
        <v>#DIV/0!</v>
      </c>
    </row>
    <row r="17" spans="2:12" x14ac:dyDescent="0.3">
      <c r="B17" s="21">
        <f t="shared" si="0"/>
        <v>0</v>
      </c>
      <c r="C17" s="21"/>
      <c r="D17" s="21"/>
      <c r="E17" s="21"/>
      <c r="F17" s="22"/>
      <c r="G17" s="21"/>
      <c r="H17" s="21" t="e">
        <f t="shared" si="5"/>
        <v>#DIV/0!</v>
      </c>
      <c r="I17" s="21" t="e">
        <f t="shared" si="1"/>
        <v>#DIV/0!</v>
      </c>
      <c r="J17" s="21" t="e">
        <f t="shared" si="2"/>
        <v>#DIV/0!</v>
      </c>
      <c r="K17" s="21" t="e">
        <f t="shared" si="3"/>
        <v>#DIV/0!</v>
      </c>
      <c r="L17" s="21" t="e">
        <f t="shared" si="4"/>
        <v>#DIV/0!</v>
      </c>
    </row>
    <row r="18" spans="2:12" x14ac:dyDescent="0.3">
      <c r="B18" s="21">
        <f t="shared" si="0"/>
        <v>0</v>
      </c>
      <c r="C18" s="21"/>
      <c r="D18" s="21"/>
      <c r="E18" s="21"/>
      <c r="F18" s="22"/>
      <c r="G18" s="21"/>
      <c r="H18" s="21" t="e">
        <f t="shared" si="5"/>
        <v>#DIV/0!</v>
      </c>
      <c r="I18" s="21" t="e">
        <f t="shared" si="1"/>
        <v>#DIV/0!</v>
      </c>
      <c r="J18" s="21" t="e">
        <f t="shared" si="2"/>
        <v>#DIV/0!</v>
      </c>
      <c r="K18" s="21" t="e">
        <f t="shared" si="3"/>
        <v>#DIV/0!</v>
      </c>
      <c r="L18" s="21" t="e">
        <f t="shared" si="4"/>
        <v>#DIV/0!</v>
      </c>
    </row>
    <row r="19" spans="2:12" x14ac:dyDescent="0.3">
      <c r="B19" s="21">
        <f t="shared" si="0"/>
        <v>0</v>
      </c>
      <c r="C19" s="21"/>
      <c r="D19" s="21"/>
      <c r="E19" s="21"/>
      <c r="F19" s="22"/>
      <c r="G19" s="21"/>
      <c r="H19" s="21" t="e">
        <f t="shared" si="5"/>
        <v>#DIV/0!</v>
      </c>
      <c r="I19" s="21" t="e">
        <f t="shared" si="1"/>
        <v>#DIV/0!</v>
      </c>
      <c r="J19" s="21" t="e">
        <f t="shared" si="2"/>
        <v>#DIV/0!</v>
      </c>
      <c r="K19" s="21" t="e">
        <f t="shared" si="3"/>
        <v>#DIV/0!</v>
      </c>
      <c r="L19" s="21" t="e">
        <f t="shared" si="4"/>
        <v>#DIV/0!</v>
      </c>
    </row>
    <row r="20" spans="2:12" x14ac:dyDescent="0.3">
      <c r="B20" s="21">
        <f t="shared" si="0"/>
        <v>0</v>
      </c>
      <c r="C20" s="21"/>
      <c r="D20" s="21"/>
      <c r="E20" s="21"/>
      <c r="F20" s="22"/>
      <c r="G20" s="21"/>
      <c r="H20" s="21" t="e">
        <f t="shared" si="5"/>
        <v>#DIV/0!</v>
      </c>
      <c r="I20" s="21" t="e">
        <f t="shared" si="1"/>
        <v>#DIV/0!</v>
      </c>
      <c r="J20" s="21" t="e">
        <f t="shared" si="2"/>
        <v>#DIV/0!</v>
      </c>
      <c r="K20" s="21" t="e">
        <f t="shared" si="3"/>
        <v>#DIV/0!</v>
      </c>
      <c r="L20" s="21" t="e">
        <f t="shared" si="4"/>
        <v>#DIV/0!</v>
      </c>
    </row>
    <row r="21" spans="2:12" x14ac:dyDescent="0.3">
      <c r="B21" s="21">
        <f t="shared" si="0"/>
        <v>0</v>
      </c>
      <c r="C21" s="21"/>
      <c r="D21" s="21"/>
      <c r="E21" s="21"/>
      <c r="F21" s="22"/>
      <c r="G21" s="21"/>
      <c r="H21" s="21" t="e">
        <f t="shared" si="5"/>
        <v>#DIV/0!</v>
      </c>
      <c r="I21" s="21" t="e">
        <f t="shared" si="1"/>
        <v>#DIV/0!</v>
      </c>
      <c r="J21" s="21" t="e">
        <f t="shared" si="2"/>
        <v>#DIV/0!</v>
      </c>
      <c r="K21" s="21" t="e">
        <f t="shared" si="3"/>
        <v>#DIV/0!</v>
      </c>
      <c r="L21" s="21" t="e">
        <f t="shared" si="4"/>
        <v>#DIV/0!</v>
      </c>
    </row>
    <row r="22" spans="2:12" x14ac:dyDescent="0.3">
      <c r="B22" s="21">
        <f t="shared" si="0"/>
        <v>0</v>
      </c>
      <c r="C22" s="21"/>
      <c r="D22" s="21"/>
      <c r="E22" s="21"/>
      <c r="F22" s="22"/>
      <c r="G22" s="21"/>
      <c r="H22" s="21" t="e">
        <f t="shared" si="5"/>
        <v>#DIV/0!</v>
      </c>
      <c r="I22" s="21" t="e">
        <f t="shared" si="1"/>
        <v>#DIV/0!</v>
      </c>
      <c r="J22" s="21" t="e">
        <f t="shared" si="2"/>
        <v>#DIV/0!</v>
      </c>
      <c r="K22" s="21" t="e">
        <f t="shared" si="3"/>
        <v>#DIV/0!</v>
      </c>
      <c r="L22" s="21" t="e">
        <f t="shared" si="4"/>
        <v>#DIV/0!</v>
      </c>
    </row>
    <row r="23" spans="2:12" x14ac:dyDescent="0.3">
      <c r="B23" s="21">
        <f t="shared" si="0"/>
        <v>0</v>
      </c>
      <c r="C23" s="21"/>
      <c r="D23" s="21"/>
      <c r="E23" s="21"/>
      <c r="F23" s="22"/>
      <c r="G23" s="21"/>
      <c r="H23" s="21" t="e">
        <f t="shared" si="5"/>
        <v>#DIV/0!</v>
      </c>
      <c r="I23" s="21" t="e">
        <f t="shared" si="1"/>
        <v>#DIV/0!</v>
      </c>
      <c r="J23" s="21" t="e">
        <f t="shared" si="2"/>
        <v>#DIV/0!</v>
      </c>
      <c r="K23" s="21" t="e">
        <f t="shared" si="3"/>
        <v>#DIV/0!</v>
      </c>
      <c r="L23" s="21" t="e">
        <f t="shared" si="4"/>
        <v>#DIV/0!</v>
      </c>
    </row>
    <row r="24" spans="2:12" x14ac:dyDescent="0.3">
      <c r="B24" s="21">
        <f t="shared" si="0"/>
        <v>0</v>
      </c>
      <c r="C24" s="21"/>
      <c r="D24" s="21"/>
      <c r="E24" s="21"/>
      <c r="F24" s="22"/>
      <c r="G24" s="21"/>
      <c r="H24" s="21" t="e">
        <f t="shared" si="5"/>
        <v>#DIV/0!</v>
      </c>
      <c r="I24" s="21" t="e">
        <f t="shared" si="1"/>
        <v>#DIV/0!</v>
      </c>
      <c r="J24" s="21" t="e">
        <f t="shared" si="2"/>
        <v>#DIV/0!</v>
      </c>
      <c r="K24" s="21" t="e">
        <f t="shared" si="3"/>
        <v>#DIV/0!</v>
      </c>
      <c r="L24" s="21" t="e">
        <f t="shared" si="4"/>
        <v>#DIV/0!</v>
      </c>
    </row>
    <row r="25" spans="2:12" x14ac:dyDescent="0.3">
      <c r="B25" s="21">
        <f t="shared" si="0"/>
        <v>0</v>
      </c>
      <c r="C25" s="21"/>
      <c r="D25" s="21"/>
      <c r="E25" s="21"/>
      <c r="F25" s="22"/>
      <c r="G25" s="21"/>
      <c r="H25" s="21" t="e">
        <f t="shared" si="5"/>
        <v>#DIV/0!</v>
      </c>
      <c r="I25" s="21" t="e">
        <f t="shared" si="1"/>
        <v>#DIV/0!</v>
      </c>
      <c r="J25" s="21" t="e">
        <f t="shared" si="2"/>
        <v>#DIV/0!</v>
      </c>
      <c r="K25" s="21" t="e">
        <f t="shared" si="3"/>
        <v>#DIV/0!</v>
      </c>
      <c r="L25" s="21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Regime permanente (3)</vt:lpstr>
      <vt:lpstr>Regime permanente (2)</vt:lpstr>
      <vt:lpstr>Regime permanente</vt:lpstr>
      <vt:lpstr>Regime transitório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Sérgio Sousa</cp:lastModifiedBy>
  <dcterms:created xsi:type="dcterms:W3CDTF">2023-03-20T22:39:08Z</dcterms:created>
  <dcterms:modified xsi:type="dcterms:W3CDTF">2023-05-03T17:06:06Z</dcterms:modified>
</cp:coreProperties>
</file>