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able 14.2" sheetId="27" r:id="rId1"/>
    <sheet name="Calculation Table 14.1" sheetId="1" state="hidden" r:id="rId2"/>
    <sheet name="P-3" sheetId="3" state="hidden" r:id="rId3"/>
    <sheet name="P-6" sheetId="6" state="hidden" r:id="rId4"/>
  </sheets>
  <definedNames>
    <definedName name="_xlnm.Print_Area" localSheetId="1">'Calculation Table 14.1'!$A$1:$F$46</definedName>
    <definedName name="_xlnm.Print_Area" localSheetId="2">'P-3'!$A$1:$K$47</definedName>
    <definedName name="_xlnm.Print_Area" localSheetId="3">'P-6'!$A$1:$J$47</definedName>
  </definedNames>
  <calcPr calcId="145621"/>
</workbook>
</file>

<file path=xl/calcChain.xml><?xml version="1.0" encoding="utf-8"?>
<calcChain xmlns="http://schemas.openxmlformats.org/spreadsheetml/2006/main">
  <c r="D45" i="27" l="1"/>
  <c r="E45" i="27"/>
  <c r="F45" i="27"/>
  <c r="G45" i="27"/>
  <c r="H45" i="27"/>
  <c r="I45" i="27"/>
  <c r="J45" i="27"/>
  <c r="K45" i="27"/>
  <c r="D35" i="27"/>
  <c r="D46" i="27" s="1"/>
  <c r="E35" i="27"/>
  <c r="E46" i="27" s="1"/>
  <c r="F35" i="27"/>
  <c r="F46" i="27" s="1"/>
  <c r="G35" i="27"/>
  <c r="G46" i="27" s="1"/>
  <c r="H35" i="27"/>
  <c r="H46" i="27" s="1"/>
  <c r="I35" i="27"/>
  <c r="I46" i="27" s="1"/>
  <c r="J35" i="27"/>
  <c r="J46" i="27" s="1"/>
  <c r="K35" i="27"/>
  <c r="K46" i="27" s="1"/>
  <c r="C45" i="27" l="1"/>
  <c r="C35" i="27"/>
  <c r="C46" i="27" l="1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4" i="6"/>
  <c r="I35" i="6"/>
  <c r="I36" i="6"/>
  <c r="I37" i="6"/>
  <c r="I38" i="6"/>
  <c r="H33" i="6"/>
  <c r="H43" i="6" s="1"/>
  <c r="H42" i="6"/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2" i="6"/>
  <c r="F23" i="6"/>
  <c r="F24" i="6"/>
  <c r="F25" i="6"/>
  <c r="F26" i="6"/>
  <c r="F27" i="6"/>
  <c r="F28" i="6"/>
  <c r="F29" i="6"/>
  <c r="F30" i="6"/>
  <c r="F31" i="6"/>
  <c r="F32" i="6"/>
  <c r="F34" i="6"/>
  <c r="F35" i="6"/>
  <c r="F36" i="6"/>
  <c r="F37" i="6"/>
  <c r="F38" i="6"/>
  <c r="F41" i="6"/>
  <c r="F5" i="6"/>
  <c r="F43" i="3" l="1"/>
  <c r="K43" i="3"/>
  <c r="D42" i="3"/>
  <c r="E42" i="3"/>
  <c r="F42" i="3"/>
  <c r="G42" i="3"/>
  <c r="H42" i="3"/>
  <c r="I42" i="3"/>
  <c r="J42" i="3"/>
  <c r="J43" i="3" s="1"/>
  <c r="K42" i="3"/>
  <c r="C42" i="3"/>
  <c r="D33" i="3"/>
  <c r="D43" i="3" s="1"/>
  <c r="E33" i="3"/>
  <c r="E43" i="3" s="1"/>
  <c r="F33" i="3"/>
  <c r="G33" i="3"/>
  <c r="G43" i="3" s="1"/>
  <c r="H33" i="3"/>
  <c r="H43" i="3" s="1"/>
  <c r="I33" i="3"/>
  <c r="I43" i="3" s="1"/>
  <c r="J33" i="3"/>
  <c r="K33" i="3"/>
  <c r="C33" i="3"/>
  <c r="C43" i="3" s="1"/>
  <c r="F4" i="1" l="1"/>
  <c r="E32" i="1"/>
  <c r="J22" i="1"/>
  <c r="F5" i="1" l="1"/>
  <c r="F32" i="1" s="1"/>
  <c r="F6" i="1"/>
  <c r="F7" i="1"/>
  <c r="F8" i="1"/>
  <c r="F9" i="1"/>
  <c r="F10" i="1"/>
  <c r="F11" i="1"/>
  <c r="F12" i="1"/>
  <c r="F37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9" i="1"/>
  <c r="F40" i="1"/>
  <c r="E41" i="1"/>
  <c r="E42" i="1" s="1"/>
  <c r="J32" i="1"/>
  <c r="J33" i="1"/>
  <c r="J34" i="1"/>
  <c r="J35" i="1"/>
  <c r="J36" i="1"/>
  <c r="J39" i="1"/>
  <c r="J40" i="1"/>
  <c r="J5" i="1"/>
  <c r="J6" i="1"/>
  <c r="J7" i="1"/>
  <c r="J8" i="1"/>
  <c r="J9" i="1"/>
  <c r="J10" i="1"/>
  <c r="J11" i="1"/>
  <c r="J12" i="1"/>
  <c r="J37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4" i="1"/>
  <c r="F41" i="1" l="1"/>
  <c r="F42" i="1" s="1"/>
  <c r="G42" i="6"/>
  <c r="G33" i="6"/>
  <c r="G43" i="6" s="1"/>
  <c r="D42" i="6"/>
  <c r="D33" i="6"/>
  <c r="E42" i="6"/>
  <c r="E33" i="6"/>
  <c r="C42" i="6"/>
  <c r="C41" i="1"/>
  <c r="C32" i="1"/>
  <c r="C33" i="6"/>
  <c r="F42" i="6" l="1"/>
  <c r="F33" i="6"/>
  <c r="E43" i="6"/>
  <c r="D43" i="6"/>
  <c r="F43" i="6" s="1"/>
  <c r="C43" i="6"/>
  <c r="C42" i="1"/>
  <c r="D13" i="1" l="1"/>
  <c r="D8" i="1"/>
  <c r="D16" i="1"/>
  <c r="D24" i="1"/>
  <c r="D40" i="1"/>
  <c r="D9" i="1"/>
  <c r="D17" i="1"/>
  <c r="D25" i="1"/>
  <c r="D33" i="1"/>
  <c r="D10" i="1"/>
  <c r="D18" i="1"/>
  <c r="D26" i="1"/>
  <c r="D34" i="1"/>
  <c r="D42" i="1"/>
  <c r="D11" i="1"/>
  <c r="D19" i="1"/>
  <c r="D27" i="1"/>
  <c r="D35" i="1"/>
  <c r="D37" i="1"/>
  <c r="D22" i="1"/>
  <c r="D38" i="1"/>
  <c r="D15" i="1"/>
  <c r="D31" i="1"/>
  <c r="D6" i="1"/>
  <c r="D12" i="1"/>
  <c r="D20" i="1"/>
  <c r="D28" i="1"/>
  <c r="D36" i="1"/>
  <c r="D5" i="1"/>
  <c r="D21" i="1"/>
  <c r="D29" i="1"/>
  <c r="D14" i="1"/>
  <c r="D30" i="1"/>
  <c r="D7" i="1"/>
  <c r="D23" i="1"/>
  <c r="D39" i="1"/>
  <c r="D41" i="1"/>
  <c r="D32" i="1"/>
  <c r="D4" i="1"/>
  <c r="J7" i="6" l="1"/>
  <c r="J9" i="6"/>
  <c r="J10" i="6"/>
  <c r="J14" i="6"/>
  <c r="J16" i="6"/>
  <c r="J17" i="6"/>
  <c r="J18" i="6"/>
  <c r="J24" i="6"/>
  <c r="J27" i="6"/>
  <c r="J28" i="6"/>
  <c r="J31" i="6"/>
  <c r="J32" i="6"/>
  <c r="J37" i="6"/>
  <c r="I40" i="6"/>
  <c r="I41" i="6"/>
  <c r="I42" i="6"/>
  <c r="J42" i="6" s="1"/>
  <c r="I5" i="6"/>
  <c r="J5" i="6" l="1"/>
  <c r="I33" i="6"/>
  <c r="J33" i="6" s="1"/>
  <c r="I43" i="6" l="1"/>
  <c r="J43" i="6" s="1"/>
</calcChain>
</file>

<file path=xl/sharedStrings.xml><?xml version="1.0" encoding="utf-8"?>
<sst xmlns="http://schemas.openxmlformats.org/spreadsheetml/2006/main" count="249" uniqueCount="127">
  <si>
    <t>Andhra Pradesh</t>
  </si>
  <si>
    <t>Arunachal Pradesh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</si>
  <si>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</si>
  <si>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</si>
  <si>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</si>
  <si>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</si>
  <si>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</si>
  <si>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</si>
  <si>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</si>
  <si>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</si>
  <si>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</si>
  <si>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</si>
  <si>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</si>
  <si>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</si>
  <si>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</si>
  <si>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</si>
  <si>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</si>
  <si>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</si>
  <si>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</si>
  <si>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</si>
  <si>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Tamil Nadu</t>
  </si>
  <si>
    <t>Telangana</t>
  </si>
  <si>
    <t>Tripura</t>
  </si>
  <si>
    <t>Uttar Pradesh</t>
  </si>
  <si>
    <t>Uttarakhand</t>
  </si>
  <si>
    <t>TOTAL STATE(S)</t>
  </si>
  <si>
    <t>A &amp; N Islands</t>
  </si>
  <si>
    <t>Chandigarh</t>
  </si>
  <si>
    <t>Delhi UT</t>
  </si>
  <si>
    <t>Lakshadweep</t>
  </si>
  <si>
    <t>Puducherry</t>
  </si>
  <si>
    <t>TOTAL UT(S)</t>
  </si>
  <si>
    <t>TOTAL (ALL INDIA)</t>
  </si>
  <si>
    <t>Source: Crime in India</t>
  </si>
  <si>
    <t>State/UT</t>
  </si>
  <si>
    <t>Male</t>
  </si>
  <si>
    <t>Female</t>
  </si>
  <si>
    <t>Total</t>
  </si>
  <si>
    <t>S. No.</t>
  </si>
  <si>
    <t>Cases Reported</t>
  </si>
  <si>
    <t>Mid-Year Projected Population (In Lakhs)+</t>
  </si>
  <si>
    <t>Rate of Cognizable Crimes (IPC)++</t>
  </si>
  <si>
    <r>
      <t>S. No.</t>
    </r>
    <r>
      <rPr>
        <sz val="9"/>
        <color theme="1"/>
        <rFont val="Calibri"/>
        <family val="2"/>
      </rPr>
      <t xml:space="preserve"> </t>
    </r>
  </si>
  <si>
    <r>
      <t>State/UT</t>
    </r>
    <r>
      <rPr>
        <sz val="9"/>
        <color theme="1"/>
        <rFont val="Calibri"/>
        <family val="2"/>
      </rPr>
      <t xml:space="preserve"> </t>
    </r>
  </si>
  <si>
    <t>Below 18 Yrs</t>
  </si>
  <si>
    <t>Above 18 Yrs</t>
  </si>
  <si>
    <t>Assam</t>
  </si>
  <si>
    <t>Jharkhand</t>
  </si>
  <si>
    <t>Sikkim</t>
  </si>
  <si>
    <t>West Bengal</t>
  </si>
  <si>
    <t>Total number of Cases Reported</t>
  </si>
  <si>
    <t>Disposal by Police</t>
  </si>
  <si>
    <t>Disposal by Court</t>
  </si>
  <si>
    <t xml:space="preserve">Cases Charge-sheeted  </t>
  </si>
  <si>
    <t>Final Report</t>
  </si>
  <si>
    <t>Charge-sheeted Rate (Col.4/Col.4+ Col.5) X 100</t>
  </si>
  <si>
    <t>Cases Convicted by court</t>
  </si>
  <si>
    <t xml:space="preserve">Cases Acquitted/ Discharged by court </t>
  </si>
  <si>
    <t>Cases in which Trials were Completed  (Col.7 + Col.8)</t>
  </si>
  <si>
    <t>Cases Conviction rate (Col.7/ Col.9) X 100</t>
  </si>
  <si>
    <t>13,37,640</t>
  </si>
  <si>
    <t>1,20,114</t>
  </si>
  <si>
    <t>1,22,533</t>
  </si>
  <si>
    <t>2,25,967</t>
  </si>
  <si>
    <t xml:space="preserve">West Bengal </t>
  </si>
  <si>
    <t>D&amp;N Haveli D &amp; D</t>
  </si>
  <si>
    <t>Ladakh @</t>
  </si>
  <si>
    <t>Human Trafficking Cases (IPC) - 2020</t>
  </si>
  <si>
    <t>Percentage Share of State (2020)</t>
  </si>
  <si>
    <t>Police and Court Disposal of Cases of Human Trafficking - 2020</t>
  </si>
  <si>
    <t>-</t>
  </si>
  <si>
    <t>Jammu &amp; Kashmir@</t>
  </si>
  <si>
    <t>Ladakh@</t>
  </si>
  <si>
    <t>Note:  '+' combined data of erstwhile D &amp; N Haveli and Daman &amp; Diu UT</t>
  </si>
  <si>
    <t xml:space="preserve"> '*' data of unified Jammu &amp; Kashmir State including Ladakh</t>
  </si>
  <si>
    <t xml:space="preserve"> '@' data of newly created Union Territory`.  As Per data provided by States/UTs </t>
  </si>
  <si>
    <t>D&amp;N Haveli and D&amp;D@</t>
  </si>
  <si>
    <t>D&amp;N &amp; Daman &amp; Diu@</t>
  </si>
  <si>
    <t>Victims Rescued - 2020</t>
  </si>
  <si>
    <t xml:space="preserve">Andhra Pradesh </t>
  </si>
  <si>
    <t xml:space="preserve">Arunachal Pradesh </t>
  </si>
  <si>
    <t xml:space="preserve">Bihar </t>
  </si>
  <si>
    <t xml:space="preserve">Chhattisgarh </t>
  </si>
  <si>
    <t xml:space="preserve">Goa </t>
  </si>
  <si>
    <t xml:space="preserve">Gujarat </t>
  </si>
  <si>
    <t xml:space="preserve">Haryana </t>
  </si>
  <si>
    <t xml:space="preserve">Himachal Pradesh </t>
  </si>
  <si>
    <t xml:space="preserve">Jharkhand  </t>
  </si>
  <si>
    <t xml:space="preserve">Karnataka </t>
  </si>
  <si>
    <t xml:space="preserve">Kerala </t>
  </si>
  <si>
    <t xml:space="preserve">Madhya Pradesh </t>
  </si>
  <si>
    <t xml:space="preserve">Maharashtra </t>
  </si>
  <si>
    <t xml:space="preserve">Manipur </t>
  </si>
  <si>
    <t xml:space="preserve">Meghalaya </t>
  </si>
  <si>
    <t xml:space="preserve">Mizoram </t>
  </si>
  <si>
    <t xml:space="preserve">Nagaland </t>
  </si>
  <si>
    <t xml:space="preserve">Odisha </t>
  </si>
  <si>
    <t xml:space="preserve">Punjab </t>
  </si>
  <si>
    <t xml:space="preserve">Rajasthan </t>
  </si>
  <si>
    <t xml:space="preserve">Tamil Nadu </t>
  </si>
  <si>
    <t xml:space="preserve">Telangana </t>
  </si>
  <si>
    <t xml:space="preserve">Tripura </t>
  </si>
  <si>
    <t xml:space="preserve">Uttar Pradesh </t>
  </si>
  <si>
    <t xml:space="preserve">Uttarakhand </t>
  </si>
  <si>
    <t xml:space="preserve">TOTAL STATE(S) </t>
  </si>
  <si>
    <t xml:space="preserve">UNION TERRITORIES: </t>
  </si>
  <si>
    <t xml:space="preserve">A &amp; N Islands </t>
  </si>
  <si>
    <t xml:space="preserve">Chandigarh </t>
  </si>
  <si>
    <t xml:space="preserve">Delhi UT </t>
  </si>
  <si>
    <t xml:space="preserve">Lakshadweep </t>
  </si>
  <si>
    <t xml:space="preserve">Puducherry </t>
  </si>
  <si>
    <t xml:space="preserve">TOTAL UT(S) </t>
  </si>
  <si>
    <t xml:space="preserve">TOTAL (ALL INDIA) </t>
  </si>
  <si>
    <t xml:space="preserve">Note: </t>
  </si>
  <si>
    <t>Note:</t>
  </si>
  <si>
    <r>
      <t>S. No.</t>
    </r>
    <r>
      <rPr>
        <sz val="11"/>
        <color theme="1"/>
        <rFont val="Calibri"/>
        <family val="2"/>
      </rPr>
      <t xml:space="preserve"> </t>
    </r>
  </si>
  <si>
    <r>
      <t>State/UT</t>
    </r>
    <r>
      <rPr>
        <sz val="11"/>
        <color theme="1"/>
        <rFont val="Calibri"/>
        <family val="2"/>
      </rPr>
      <t xml:space="preserve"> </t>
    </r>
  </si>
  <si>
    <t xml:space="preserve">Assam </t>
  </si>
  <si>
    <t xml:space="preserve">Sikkim </t>
  </si>
  <si>
    <t>TABLE 14.2</t>
  </si>
  <si>
    <t xml:space="preserve">Note:   </t>
  </si>
  <si>
    <t>Human Trafficking data published is based on annual data as provided by States/UTs from their Anti Human Trafficking Units</t>
  </si>
  <si>
    <t>STATES :</t>
  </si>
  <si>
    <t>TABLE 14.2 - Page 1 of 1</t>
  </si>
  <si>
    <t>Victims Trafficked - 2020</t>
  </si>
  <si>
    <t>DNH  and  Daman &amp; Diu</t>
  </si>
  <si>
    <t>Ladakh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</si>
</sst>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Times New Roman"/>
      <family val="1"/>
    </font>
    <font>
      <b/>
      <sz val="12"/>
      <color theme="1"/>
      <name val="Calibri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8E1B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FCEB"/>
        <bgColor indexed="64"/>
      </patternFill>
    </fill>
    <fill>
      <patternFill patternType="solid">
        <fgColor rgb="FFA2D7FA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73">
    <xf numFmtId="0" fontId="0" fillId="0" borderId="0" xfId="0"/>
    <xf numFmtId="0" fontId="0" fillId="0" borderId="0" xfId="0" applyBorder="1"/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4" fillId="4" borderId="2" xfId="0" applyFont="1" applyFill="1" applyBorder="1" applyAlignment="1">
      <alignment horizontal="center" vertical="center" wrapText="1"/>
    </xf>
    <xf numFmtId="0" fontId="1" fillId="2" borderId="2" xfId="0" applyFont="1" applyFill="1" applyBorder="1"/>
    <xf numFmtId="0" fontId="1" fillId="3" borderId="2" xfId="0" applyFont="1" applyFill="1" applyBorder="1"/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2" xfId="0" applyFont="1" applyBorder="1" applyAlignment="1">
      <alignment vertical="center" wrapText="1"/>
    </xf>
    <xf numFmtId="0" fontId="0" fillId="0" borderId="2" xfId="0" applyFont="1" applyBorder="1"/>
    <xf numFmtId="0" fontId="0" fillId="0" borderId="0" xfId="0" applyFont="1"/>
    <xf numFmtId="164" fontId="0" fillId="0" borderId="2" xfId="0" applyNumberFormat="1" applyBorder="1"/>
    <xf numFmtId="164" fontId="1" fillId="2" borderId="2" xfId="0" applyNumberFormat="1" applyFont="1" applyFill="1" applyBorder="1"/>
    <xf numFmtId="164" fontId="1" fillId="3" borderId="2" xfId="0" applyNumberFormat="1" applyFont="1" applyFill="1" applyBorder="1"/>
    <xf numFmtId="0" fontId="3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5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0" xfId="0" applyNumberFormat="1"/>
    <xf numFmtId="0" fontId="1" fillId="2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0" fillId="0" borderId="0" xfId="0" applyFill="1" applyBorder="1"/>
    <xf numFmtId="0" fontId="10" fillId="0" borderId="0" xfId="0" applyFont="1" applyBorder="1"/>
    <xf numFmtId="2" fontId="0" fillId="0" borderId="0" xfId="0" applyNumberFormat="1" applyBorder="1"/>
    <xf numFmtId="0" fontId="11" fillId="6" borderId="0" xfId="0" applyFont="1" applyFill="1" applyAlignment="1">
      <alignment horizontal="right" vertical="center" wrapText="1"/>
    </xf>
    <xf numFmtId="0" fontId="11" fillId="7" borderId="0" xfId="0" applyFont="1" applyFill="1" applyAlignment="1">
      <alignment horizontal="right" vertical="center" wrapText="1"/>
    </xf>
    <xf numFmtId="164" fontId="0" fillId="0" borderId="2" xfId="0" applyNumberFormat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center" vertical="center" wrapText="1"/>
    </xf>
    <xf numFmtId="0" fontId="1" fillId="3" borderId="0" xfId="0" applyFont="1" applyFill="1" applyBorder="1"/>
    <xf numFmtId="0" fontId="16" fillId="0" borderId="0" xfId="0" applyFont="1" applyBorder="1"/>
    <xf numFmtId="0" fontId="8" fillId="0" borderId="0" xfId="0" applyFont="1"/>
    <xf numFmtId="0" fontId="12" fillId="8" borderId="2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13" fillId="8" borderId="0" xfId="0" applyFont="1" applyFill="1" applyBorder="1" applyAlignment="1">
      <alignment horizontal="left" vertical="center" wrapText="1"/>
    </xf>
    <xf numFmtId="0" fontId="13" fillId="8" borderId="0" xfId="0" applyFont="1" applyFill="1" applyBorder="1" applyAlignment="1">
      <alignment horizontal="right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0" fillId="6" borderId="7" xfId="0" applyFill="1" applyBorder="1"/>
    <xf numFmtId="0" fontId="0" fillId="0" borderId="6" xfId="0" applyBorder="1"/>
    <xf numFmtId="0" fontId="0" fillId="0" borderId="7" xfId="0" applyBorder="1"/>
    <xf numFmtId="0" fontId="13" fillId="8" borderId="6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right" vertical="center" wrapText="1"/>
    </xf>
    <xf numFmtId="0" fontId="13" fillId="8" borderId="8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right" vertical="center" wrapText="1"/>
    </xf>
    <xf numFmtId="0" fontId="13" fillId="8" borderId="9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EBFCEB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Ladakh@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Ladakh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34" workbookViewId="0">
      <selection activeCell="B49" sqref="B49"/>
    </sheetView>
  </sheetViews>
  <sheetFormatPr defaultRowHeight="15" x14ac:dyDescent="0.25"/>
  <cols>
    <col min="1" max="1" width="4.42578125" customWidth="1"/>
    <col min="2" max="2" width="23.42578125" customWidth="1"/>
    <col min="3" max="3" width="6.7109375" customWidth="1"/>
    <col min="4" max="4" width="7.5703125" customWidth="1"/>
    <col min="5" max="6" width="6.7109375" customWidth="1"/>
    <col min="7" max="7" width="7.28515625" customWidth="1"/>
    <col min="8" max="9" width="6.7109375" customWidth="1"/>
    <col min="10" max="10" width="7.42578125" customWidth="1"/>
    <col min="11" max="11" width="6.7109375" customWidth="1"/>
  </cols>
  <sheetData>
    <row r="1" spans="1:11" ht="18.75" customHeight="1" x14ac:dyDescent="0.25">
      <c r="A1" s="65" t="s">
        <v>119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3.25" customHeight="1" x14ac:dyDescent="0.25">
      <c r="A2" s="66" t="s">
        <v>124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x14ac:dyDescent="0.25">
      <c r="A3" s="68" t="s">
        <v>115</v>
      </c>
      <c r="B3" s="68" t="s">
        <v>116</v>
      </c>
      <c r="C3" s="67" t="s">
        <v>44</v>
      </c>
      <c r="D3" s="67"/>
      <c r="E3" s="67"/>
      <c r="F3" s="67" t="s">
        <v>45</v>
      </c>
      <c r="G3" s="67"/>
      <c r="H3" s="67"/>
      <c r="I3" s="67" t="s">
        <v>37</v>
      </c>
      <c r="J3" s="67"/>
      <c r="K3" s="67"/>
    </row>
    <row r="4" spans="1:11" ht="22.5" customHeight="1" x14ac:dyDescent="0.25">
      <c r="A4" s="68"/>
      <c r="B4" s="68"/>
      <c r="C4" s="43" t="s">
        <v>35</v>
      </c>
      <c r="D4" s="43" t="s">
        <v>36</v>
      </c>
      <c r="E4" s="43" t="s">
        <v>37</v>
      </c>
      <c r="F4" s="43" t="s">
        <v>35</v>
      </c>
      <c r="G4" s="43" t="s">
        <v>36</v>
      </c>
      <c r="H4" s="43" t="s">
        <v>37</v>
      </c>
      <c r="I4" s="43" t="s">
        <v>35</v>
      </c>
      <c r="J4" s="43" t="s">
        <v>36</v>
      </c>
      <c r="K4" s="43" t="s">
        <v>37</v>
      </c>
    </row>
    <row r="5" spans="1:11" x14ac:dyDescent="0.25">
      <c r="A5" s="47">
        <v>1</v>
      </c>
      <c r="B5" s="47">
        <v>2</v>
      </c>
      <c r="C5" s="47">
        <v>3</v>
      </c>
      <c r="D5" s="47">
        <v>4</v>
      </c>
      <c r="E5" s="47">
        <v>5</v>
      </c>
      <c r="F5" s="47">
        <v>6</v>
      </c>
      <c r="G5" s="47">
        <v>7</v>
      </c>
      <c r="H5" s="47">
        <v>8</v>
      </c>
      <c r="I5" s="47">
        <v>9</v>
      </c>
      <c r="J5" s="47">
        <v>10</v>
      </c>
      <c r="K5" s="47">
        <v>11</v>
      </c>
    </row>
    <row r="6" spans="1:11" x14ac:dyDescent="0.25">
      <c r="A6" s="62" t="s">
        <v>122</v>
      </c>
      <c r="B6" s="63"/>
      <c r="C6" s="63"/>
      <c r="D6" s="63"/>
      <c r="E6" s="63"/>
      <c r="F6" s="63"/>
      <c r="G6" s="63"/>
      <c r="H6" s="63"/>
      <c r="I6" s="63"/>
      <c r="J6" s="63"/>
      <c r="K6" s="64"/>
    </row>
    <row r="7" spans="1:11" x14ac:dyDescent="0.25">
      <c r="A7" s="48">
        <v>1</v>
      </c>
      <c r="B7" s="44" t="s">
        <v>79</v>
      </c>
      <c r="C7" s="44">
        <v>7</v>
      </c>
      <c r="D7" s="44">
        <v>16</v>
      </c>
      <c r="E7" s="44">
        <v>23</v>
      </c>
      <c r="F7" s="44">
        <v>8</v>
      </c>
      <c r="G7" s="44">
        <v>204</v>
      </c>
      <c r="H7" s="44">
        <v>212</v>
      </c>
      <c r="I7" s="44">
        <v>15</v>
      </c>
      <c r="J7" s="44">
        <v>220</v>
      </c>
      <c r="K7" s="49">
        <v>235</v>
      </c>
    </row>
    <row r="8" spans="1:11" x14ac:dyDescent="0.25">
      <c r="A8" s="50">
        <v>2</v>
      </c>
      <c r="B8" s="1" t="s">
        <v>80</v>
      </c>
      <c r="C8" s="1">
        <v>4</v>
      </c>
      <c r="D8" s="1">
        <v>9</v>
      </c>
      <c r="E8" s="1">
        <v>13</v>
      </c>
      <c r="F8" s="1">
        <v>0</v>
      </c>
      <c r="G8" s="1">
        <v>0</v>
      </c>
      <c r="H8" s="1">
        <v>0</v>
      </c>
      <c r="I8" s="1">
        <v>4</v>
      </c>
      <c r="J8" s="1">
        <v>9</v>
      </c>
      <c r="K8" s="51">
        <v>13</v>
      </c>
    </row>
    <row r="9" spans="1:11" x14ac:dyDescent="0.25">
      <c r="A9" s="48">
        <v>3</v>
      </c>
      <c r="B9" s="44" t="s">
        <v>117</v>
      </c>
      <c r="C9" s="44">
        <v>23</v>
      </c>
      <c r="D9" s="44">
        <v>61</v>
      </c>
      <c r="E9" s="44">
        <v>84</v>
      </c>
      <c r="F9" s="44">
        <v>7</v>
      </c>
      <c r="G9" s="44">
        <v>86</v>
      </c>
      <c r="H9" s="44">
        <v>93</v>
      </c>
      <c r="I9" s="44">
        <v>30</v>
      </c>
      <c r="J9" s="44">
        <v>147</v>
      </c>
      <c r="K9" s="49">
        <v>177</v>
      </c>
    </row>
    <row r="10" spans="1:11" x14ac:dyDescent="0.25">
      <c r="A10" s="50">
        <v>4</v>
      </c>
      <c r="B10" s="1" t="s">
        <v>81</v>
      </c>
      <c r="C10" s="1">
        <v>75</v>
      </c>
      <c r="D10" s="1">
        <v>48</v>
      </c>
      <c r="E10" s="1">
        <v>123</v>
      </c>
      <c r="F10" s="1">
        <v>2</v>
      </c>
      <c r="G10" s="1">
        <v>54</v>
      </c>
      <c r="H10" s="1">
        <v>56</v>
      </c>
      <c r="I10" s="1">
        <v>77</v>
      </c>
      <c r="J10" s="1">
        <v>102</v>
      </c>
      <c r="K10" s="51">
        <v>179</v>
      </c>
    </row>
    <row r="11" spans="1:11" x14ac:dyDescent="0.25">
      <c r="A11" s="48">
        <v>5</v>
      </c>
      <c r="B11" s="44" t="s">
        <v>82</v>
      </c>
      <c r="C11" s="44">
        <v>16</v>
      </c>
      <c r="D11" s="44">
        <v>19</v>
      </c>
      <c r="E11" s="44">
        <v>35</v>
      </c>
      <c r="F11" s="44">
        <v>39</v>
      </c>
      <c r="G11" s="44">
        <v>36</v>
      </c>
      <c r="H11" s="44">
        <v>75</v>
      </c>
      <c r="I11" s="44">
        <v>55</v>
      </c>
      <c r="J11" s="44">
        <v>55</v>
      </c>
      <c r="K11" s="49">
        <v>110</v>
      </c>
    </row>
    <row r="12" spans="1:11" x14ac:dyDescent="0.25">
      <c r="A12" s="50">
        <v>6</v>
      </c>
      <c r="B12" s="1" t="s">
        <v>83</v>
      </c>
      <c r="C12" s="1">
        <v>0</v>
      </c>
      <c r="D12" s="1">
        <v>1</v>
      </c>
      <c r="E12" s="1">
        <v>1</v>
      </c>
      <c r="F12" s="1">
        <v>0</v>
      </c>
      <c r="G12" s="1">
        <v>29</v>
      </c>
      <c r="H12" s="1">
        <v>29</v>
      </c>
      <c r="I12" s="1">
        <v>0</v>
      </c>
      <c r="J12" s="1">
        <v>30</v>
      </c>
      <c r="K12" s="51">
        <v>30</v>
      </c>
    </row>
    <row r="13" spans="1:11" x14ac:dyDescent="0.25">
      <c r="A13" s="48">
        <v>7</v>
      </c>
      <c r="B13" s="44" t="s">
        <v>84</v>
      </c>
      <c r="C13" s="44">
        <v>61</v>
      </c>
      <c r="D13" s="44">
        <v>4</v>
      </c>
      <c r="E13" s="44">
        <v>65</v>
      </c>
      <c r="F13" s="44">
        <v>14</v>
      </c>
      <c r="G13" s="44">
        <v>8</v>
      </c>
      <c r="H13" s="44">
        <v>22</v>
      </c>
      <c r="I13" s="44">
        <v>75</v>
      </c>
      <c r="J13" s="44">
        <v>12</v>
      </c>
      <c r="K13" s="49">
        <v>87</v>
      </c>
    </row>
    <row r="14" spans="1:11" x14ac:dyDescent="0.25">
      <c r="A14" s="50">
        <v>8</v>
      </c>
      <c r="B14" s="1" t="s">
        <v>85</v>
      </c>
      <c r="C14" s="1">
        <v>1</v>
      </c>
      <c r="D14" s="1">
        <v>6</v>
      </c>
      <c r="E14" s="1">
        <v>7</v>
      </c>
      <c r="F14" s="1">
        <v>1</v>
      </c>
      <c r="G14" s="1">
        <v>10</v>
      </c>
      <c r="H14" s="1">
        <v>11</v>
      </c>
      <c r="I14" s="1">
        <v>2</v>
      </c>
      <c r="J14" s="1">
        <v>16</v>
      </c>
      <c r="K14" s="51">
        <v>18</v>
      </c>
    </row>
    <row r="15" spans="1:11" x14ac:dyDescent="0.25">
      <c r="A15" s="48">
        <v>9</v>
      </c>
      <c r="B15" s="44" t="s">
        <v>86</v>
      </c>
      <c r="C15" s="44">
        <v>2</v>
      </c>
      <c r="D15" s="44">
        <v>0</v>
      </c>
      <c r="E15" s="44">
        <v>2</v>
      </c>
      <c r="F15" s="44">
        <v>0</v>
      </c>
      <c r="G15" s="44">
        <v>11</v>
      </c>
      <c r="H15" s="44">
        <v>11</v>
      </c>
      <c r="I15" s="44">
        <v>2</v>
      </c>
      <c r="J15" s="44">
        <v>11</v>
      </c>
      <c r="K15" s="49">
        <v>13</v>
      </c>
    </row>
    <row r="16" spans="1:11" x14ac:dyDescent="0.25">
      <c r="A16" s="50">
        <v>10</v>
      </c>
      <c r="B16" s="1" t="s">
        <v>87</v>
      </c>
      <c r="C16" s="1">
        <v>16</v>
      </c>
      <c r="D16" s="1">
        <v>98</v>
      </c>
      <c r="E16" s="1">
        <v>114</v>
      </c>
      <c r="F16" s="1">
        <v>37</v>
      </c>
      <c r="G16" s="1">
        <v>150</v>
      </c>
      <c r="H16" s="1">
        <v>187</v>
      </c>
      <c r="I16" s="1">
        <v>53</v>
      </c>
      <c r="J16" s="1">
        <v>248</v>
      </c>
      <c r="K16" s="51">
        <v>301</v>
      </c>
    </row>
    <row r="17" spans="1:11" x14ac:dyDescent="0.25">
      <c r="A17" s="48">
        <v>11</v>
      </c>
      <c r="B17" s="44" t="s">
        <v>88</v>
      </c>
      <c r="C17" s="44">
        <v>1</v>
      </c>
      <c r="D17" s="44">
        <v>1</v>
      </c>
      <c r="E17" s="44">
        <v>2</v>
      </c>
      <c r="F17" s="44">
        <v>7</v>
      </c>
      <c r="G17" s="44">
        <v>32</v>
      </c>
      <c r="H17" s="44">
        <v>39</v>
      </c>
      <c r="I17" s="44">
        <v>8</v>
      </c>
      <c r="J17" s="44">
        <v>33</v>
      </c>
      <c r="K17" s="49">
        <v>41</v>
      </c>
    </row>
    <row r="18" spans="1:11" x14ac:dyDescent="0.25">
      <c r="A18" s="50">
        <v>12</v>
      </c>
      <c r="B18" s="1" t="s">
        <v>89</v>
      </c>
      <c r="C18" s="1">
        <v>28</v>
      </c>
      <c r="D18" s="1">
        <v>156</v>
      </c>
      <c r="E18" s="1">
        <v>184</v>
      </c>
      <c r="F18" s="1">
        <v>2</v>
      </c>
      <c r="G18" s="1">
        <v>33</v>
      </c>
      <c r="H18" s="1">
        <v>35</v>
      </c>
      <c r="I18" s="1">
        <v>30</v>
      </c>
      <c r="J18" s="1">
        <v>189</v>
      </c>
      <c r="K18" s="51">
        <v>219</v>
      </c>
    </row>
    <row r="19" spans="1:11" x14ac:dyDescent="0.25">
      <c r="A19" s="48">
        <v>13</v>
      </c>
      <c r="B19" s="44" t="s">
        <v>90</v>
      </c>
      <c r="C19" s="44">
        <v>15</v>
      </c>
      <c r="D19" s="44">
        <v>64</v>
      </c>
      <c r="E19" s="44">
        <v>79</v>
      </c>
      <c r="F19" s="44">
        <v>0</v>
      </c>
      <c r="G19" s="44">
        <v>53</v>
      </c>
      <c r="H19" s="44">
        <v>53</v>
      </c>
      <c r="I19" s="44">
        <v>15</v>
      </c>
      <c r="J19" s="44">
        <v>117</v>
      </c>
      <c r="K19" s="49">
        <v>132</v>
      </c>
    </row>
    <row r="20" spans="1:11" x14ac:dyDescent="0.25">
      <c r="A20" s="50">
        <v>14</v>
      </c>
      <c r="B20" s="1" t="s">
        <v>91</v>
      </c>
      <c r="C20" s="1">
        <v>5</v>
      </c>
      <c r="D20" s="1">
        <v>44</v>
      </c>
      <c r="E20" s="1">
        <v>49</v>
      </c>
      <c r="F20" s="1">
        <v>1</v>
      </c>
      <c r="G20" s="1">
        <v>462</v>
      </c>
      <c r="H20" s="1">
        <v>463</v>
      </c>
      <c r="I20" s="1">
        <v>6</v>
      </c>
      <c r="J20" s="1">
        <v>506</v>
      </c>
      <c r="K20" s="51">
        <v>512</v>
      </c>
    </row>
    <row r="21" spans="1:11" x14ac:dyDescent="0.25">
      <c r="A21" s="48">
        <v>15</v>
      </c>
      <c r="B21" s="44" t="s">
        <v>92</v>
      </c>
      <c r="C21" s="44">
        <v>2</v>
      </c>
      <c r="D21" s="44">
        <v>2</v>
      </c>
      <c r="E21" s="44">
        <v>4</v>
      </c>
      <c r="F21" s="44">
        <v>1</v>
      </c>
      <c r="G21" s="44">
        <v>5</v>
      </c>
      <c r="H21" s="44">
        <v>6</v>
      </c>
      <c r="I21" s="44">
        <v>3</v>
      </c>
      <c r="J21" s="44">
        <v>7</v>
      </c>
      <c r="K21" s="49">
        <v>10</v>
      </c>
    </row>
    <row r="22" spans="1:11" x14ac:dyDescent="0.25">
      <c r="A22" s="50">
        <v>16</v>
      </c>
      <c r="B22" s="1" t="s">
        <v>93</v>
      </c>
      <c r="C22" s="1">
        <v>0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>
        <v>0</v>
      </c>
      <c r="J22" s="1">
        <v>2</v>
      </c>
      <c r="K22" s="51">
        <v>2</v>
      </c>
    </row>
    <row r="23" spans="1:11" x14ac:dyDescent="0.25">
      <c r="A23" s="48">
        <v>17</v>
      </c>
      <c r="B23" s="44" t="s">
        <v>94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9">
        <v>0</v>
      </c>
    </row>
    <row r="24" spans="1:11" x14ac:dyDescent="0.25">
      <c r="A24" s="50">
        <v>18</v>
      </c>
      <c r="B24" s="1" t="s">
        <v>95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51">
        <v>0</v>
      </c>
    </row>
    <row r="25" spans="1:11" x14ac:dyDescent="0.25">
      <c r="A25" s="48">
        <v>19</v>
      </c>
      <c r="B25" s="44" t="s">
        <v>96</v>
      </c>
      <c r="C25" s="44">
        <v>78</v>
      </c>
      <c r="D25" s="44">
        <v>81</v>
      </c>
      <c r="E25" s="44">
        <v>159</v>
      </c>
      <c r="F25" s="44">
        <v>376</v>
      </c>
      <c r="G25" s="44">
        <v>206</v>
      </c>
      <c r="H25" s="44">
        <v>582</v>
      </c>
      <c r="I25" s="44">
        <v>454</v>
      </c>
      <c r="J25" s="44">
        <v>287</v>
      </c>
      <c r="K25" s="49">
        <v>741</v>
      </c>
    </row>
    <row r="26" spans="1:11" x14ac:dyDescent="0.25">
      <c r="A26" s="50">
        <v>20</v>
      </c>
      <c r="B26" s="1" t="s">
        <v>97</v>
      </c>
      <c r="C26" s="1">
        <v>59</v>
      </c>
      <c r="D26" s="1">
        <v>6</v>
      </c>
      <c r="E26" s="1">
        <v>65</v>
      </c>
      <c r="F26" s="1">
        <v>2</v>
      </c>
      <c r="G26" s="1">
        <v>18</v>
      </c>
      <c r="H26" s="1">
        <v>20</v>
      </c>
      <c r="I26" s="1">
        <v>61</v>
      </c>
      <c r="J26" s="1">
        <v>24</v>
      </c>
      <c r="K26" s="51">
        <v>85</v>
      </c>
    </row>
    <row r="27" spans="1:11" x14ac:dyDescent="0.25">
      <c r="A27" s="48">
        <v>21</v>
      </c>
      <c r="B27" s="44" t="s">
        <v>98</v>
      </c>
      <c r="C27" s="44">
        <v>762</v>
      </c>
      <c r="D27" s="44">
        <v>53</v>
      </c>
      <c r="E27" s="44">
        <v>815</v>
      </c>
      <c r="F27" s="44">
        <v>0</v>
      </c>
      <c r="G27" s="44">
        <v>3</v>
      </c>
      <c r="H27" s="44">
        <v>3</v>
      </c>
      <c r="I27" s="44">
        <v>762</v>
      </c>
      <c r="J27" s="44">
        <v>56</v>
      </c>
      <c r="K27" s="49">
        <v>818</v>
      </c>
    </row>
    <row r="28" spans="1:11" x14ac:dyDescent="0.25">
      <c r="A28" s="50">
        <v>22</v>
      </c>
      <c r="B28" s="1" t="s">
        <v>118</v>
      </c>
      <c r="C28" s="1">
        <v>0</v>
      </c>
      <c r="D28" s="1">
        <v>2</v>
      </c>
      <c r="E28" s="1">
        <v>2</v>
      </c>
      <c r="F28" s="1">
        <v>0</v>
      </c>
      <c r="G28" s="1">
        <v>1</v>
      </c>
      <c r="H28" s="1">
        <v>1</v>
      </c>
      <c r="I28" s="1">
        <v>0</v>
      </c>
      <c r="J28" s="1">
        <v>3</v>
      </c>
      <c r="K28" s="51">
        <v>3</v>
      </c>
    </row>
    <row r="29" spans="1:11" x14ac:dyDescent="0.25">
      <c r="A29" s="48">
        <v>23</v>
      </c>
      <c r="B29" s="44" t="s">
        <v>99</v>
      </c>
      <c r="C29" s="44">
        <v>8</v>
      </c>
      <c r="D29" s="44">
        <v>16</v>
      </c>
      <c r="E29" s="44">
        <v>24</v>
      </c>
      <c r="F29" s="44">
        <v>7</v>
      </c>
      <c r="G29" s="44">
        <v>6</v>
      </c>
      <c r="H29" s="44">
        <v>13</v>
      </c>
      <c r="I29" s="44">
        <v>15</v>
      </c>
      <c r="J29" s="44">
        <v>22</v>
      </c>
      <c r="K29" s="49">
        <v>37</v>
      </c>
    </row>
    <row r="30" spans="1:11" x14ac:dyDescent="0.25">
      <c r="A30" s="50">
        <v>24</v>
      </c>
      <c r="B30" s="1" t="s">
        <v>100</v>
      </c>
      <c r="C30" s="1">
        <v>24</v>
      </c>
      <c r="D30" s="1">
        <v>8</v>
      </c>
      <c r="E30" s="1">
        <v>32</v>
      </c>
      <c r="F30" s="1">
        <v>14</v>
      </c>
      <c r="G30" s="1">
        <v>393</v>
      </c>
      <c r="H30" s="1">
        <v>407</v>
      </c>
      <c r="I30" s="1">
        <v>38</v>
      </c>
      <c r="J30" s="1">
        <v>401</v>
      </c>
      <c r="K30" s="51">
        <v>439</v>
      </c>
    </row>
    <row r="31" spans="1:11" x14ac:dyDescent="0.25">
      <c r="A31" s="48">
        <v>25</v>
      </c>
      <c r="B31" s="44" t="s">
        <v>101</v>
      </c>
      <c r="C31" s="44">
        <v>1</v>
      </c>
      <c r="D31" s="44">
        <v>1</v>
      </c>
      <c r="E31" s="44">
        <v>2</v>
      </c>
      <c r="F31" s="44">
        <v>0</v>
      </c>
      <c r="G31" s="44">
        <v>1</v>
      </c>
      <c r="H31" s="44">
        <v>1</v>
      </c>
      <c r="I31" s="44">
        <v>1</v>
      </c>
      <c r="J31" s="44">
        <v>2</v>
      </c>
      <c r="K31" s="49">
        <v>3</v>
      </c>
    </row>
    <row r="32" spans="1:11" x14ac:dyDescent="0.25">
      <c r="A32" s="50">
        <v>26</v>
      </c>
      <c r="B32" s="1" t="s">
        <v>102</v>
      </c>
      <c r="C32" s="1">
        <v>0</v>
      </c>
      <c r="D32" s="1">
        <v>61</v>
      </c>
      <c r="E32" s="1">
        <v>61</v>
      </c>
      <c r="F32" s="1">
        <v>0</v>
      </c>
      <c r="G32" s="1">
        <v>119</v>
      </c>
      <c r="H32" s="1">
        <v>119</v>
      </c>
      <c r="I32" s="1">
        <v>0</v>
      </c>
      <c r="J32" s="1">
        <v>180</v>
      </c>
      <c r="K32" s="51">
        <v>180</v>
      </c>
    </row>
    <row r="33" spans="1:11" x14ac:dyDescent="0.25">
      <c r="A33" s="48">
        <v>27</v>
      </c>
      <c r="B33" s="44" t="s">
        <v>103</v>
      </c>
      <c r="C33" s="44">
        <v>0</v>
      </c>
      <c r="D33" s="44">
        <v>9</v>
      </c>
      <c r="E33" s="44">
        <v>9</v>
      </c>
      <c r="F33" s="44">
        <v>0</v>
      </c>
      <c r="G33" s="44">
        <v>5</v>
      </c>
      <c r="H33" s="44">
        <v>5</v>
      </c>
      <c r="I33" s="44">
        <v>0</v>
      </c>
      <c r="J33" s="44">
        <v>14</v>
      </c>
      <c r="K33" s="49">
        <v>14</v>
      </c>
    </row>
    <row r="34" spans="1:11" x14ac:dyDescent="0.25">
      <c r="A34" s="50">
        <v>28</v>
      </c>
      <c r="B34" s="1" t="s">
        <v>64</v>
      </c>
      <c r="C34" s="1">
        <v>9</v>
      </c>
      <c r="D34" s="1">
        <v>44</v>
      </c>
      <c r="E34" s="1">
        <v>53</v>
      </c>
      <c r="F34" s="1">
        <v>1</v>
      </c>
      <c r="G34" s="1">
        <v>17</v>
      </c>
      <c r="H34" s="1">
        <v>18</v>
      </c>
      <c r="I34" s="1">
        <v>10</v>
      </c>
      <c r="J34" s="1">
        <v>61</v>
      </c>
      <c r="K34" s="51">
        <v>71</v>
      </c>
    </row>
    <row r="35" spans="1:11" x14ac:dyDescent="0.25">
      <c r="A35" s="52"/>
      <c r="B35" s="45" t="s">
        <v>104</v>
      </c>
      <c r="C35" s="46">
        <f>SUM(C7:C34)</f>
        <v>1197</v>
      </c>
      <c r="D35" s="46">
        <f t="shared" ref="D35:K35" si="0">SUM(D7:D34)</f>
        <v>811</v>
      </c>
      <c r="E35" s="46">
        <f t="shared" si="0"/>
        <v>2008</v>
      </c>
      <c r="F35" s="46">
        <f t="shared" si="0"/>
        <v>519</v>
      </c>
      <c r="G35" s="46">
        <f t="shared" si="0"/>
        <v>1943</v>
      </c>
      <c r="H35" s="46">
        <f t="shared" si="0"/>
        <v>2462</v>
      </c>
      <c r="I35" s="46">
        <f t="shared" si="0"/>
        <v>1716</v>
      </c>
      <c r="J35" s="46">
        <f t="shared" si="0"/>
        <v>2754</v>
      </c>
      <c r="K35" s="53">
        <f t="shared" si="0"/>
        <v>4470</v>
      </c>
    </row>
    <row r="36" spans="1:11" ht="15" customHeight="1" x14ac:dyDescent="0.25">
      <c r="A36" s="59" t="s">
        <v>105</v>
      </c>
      <c r="B36" s="60"/>
      <c r="C36" s="60"/>
      <c r="D36" s="60"/>
      <c r="E36" s="60"/>
      <c r="F36" s="60"/>
      <c r="G36" s="60"/>
      <c r="H36" s="60"/>
      <c r="I36" s="60"/>
      <c r="J36" s="60"/>
      <c r="K36" s="61"/>
    </row>
    <row r="37" spans="1:11" x14ac:dyDescent="0.25">
      <c r="A37" s="48">
        <v>29</v>
      </c>
      <c r="B37" s="44" t="s">
        <v>106</v>
      </c>
      <c r="C37" s="44">
        <v>0</v>
      </c>
      <c r="D37" s="44">
        <v>0</v>
      </c>
      <c r="E37" s="44">
        <v>0</v>
      </c>
      <c r="F37" s="44">
        <v>0</v>
      </c>
      <c r="G37" s="44">
        <v>2</v>
      </c>
      <c r="H37" s="44">
        <v>2</v>
      </c>
      <c r="I37" s="44">
        <v>0</v>
      </c>
      <c r="J37" s="44">
        <v>2</v>
      </c>
      <c r="K37" s="49">
        <v>2</v>
      </c>
    </row>
    <row r="38" spans="1:11" x14ac:dyDescent="0.25">
      <c r="A38" s="50">
        <v>30</v>
      </c>
      <c r="B38" s="1" t="s">
        <v>107</v>
      </c>
      <c r="C38" s="1">
        <v>1</v>
      </c>
      <c r="D38" s="1">
        <v>2</v>
      </c>
      <c r="E38" s="1">
        <v>3</v>
      </c>
      <c r="F38" s="1">
        <v>0</v>
      </c>
      <c r="G38" s="1">
        <v>0</v>
      </c>
      <c r="H38" s="1">
        <v>0</v>
      </c>
      <c r="I38" s="1">
        <v>1</v>
      </c>
      <c r="J38" s="1">
        <v>2</v>
      </c>
      <c r="K38" s="51">
        <v>3</v>
      </c>
    </row>
    <row r="39" spans="1:11" x14ac:dyDescent="0.25">
      <c r="A39" s="48">
        <v>31</v>
      </c>
      <c r="B39" s="44" t="s">
        <v>125</v>
      </c>
      <c r="C39" s="44">
        <v>0</v>
      </c>
      <c r="D39" s="44">
        <v>2</v>
      </c>
      <c r="E39" s="44">
        <v>2</v>
      </c>
      <c r="F39" s="44">
        <v>0</v>
      </c>
      <c r="G39" s="44">
        <v>0</v>
      </c>
      <c r="H39" s="44">
        <v>0</v>
      </c>
      <c r="I39" s="44">
        <v>0</v>
      </c>
      <c r="J39" s="44">
        <v>2</v>
      </c>
      <c r="K39" s="49">
        <v>2</v>
      </c>
    </row>
    <row r="40" spans="1:11" x14ac:dyDescent="0.25">
      <c r="A40" s="50">
        <v>32</v>
      </c>
      <c r="B40" s="1" t="s">
        <v>108</v>
      </c>
      <c r="C40" s="1">
        <v>178</v>
      </c>
      <c r="D40" s="1">
        <v>24</v>
      </c>
      <c r="E40" s="1">
        <v>202</v>
      </c>
      <c r="F40" s="1">
        <v>15</v>
      </c>
      <c r="G40" s="1">
        <v>7</v>
      </c>
      <c r="H40" s="1">
        <v>22</v>
      </c>
      <c r="I40" s="1">
        <v>193</v>
      </c>
      <c r="J40" s="1">
        <v>31</v>
      </c>
      <c r="K40" s="51">
        <v>224</v>
      </c>
    </row>
    <row r="41" spans="1:11" x14ac:dyDescent="0.25">
      <c r="A41" s="48">
        <v>33</v>
      </c>
      <c r="B41" s="44" t="s">
        <v>8</v>
      </c>
      <c r="C41" s="44">
        <v>1</v>
      </c>
      <c r="D41" s="44">
        <v>1</v>
      </c>
      <c r="E41" s="44">
        <v>2</v>
      </c>
      <c r="F41" s="44">
        <v>0</v>
      </c>
      <c r="G41" s="44">
        <v>0</v>
      </c>
      <c r="H41" s="44">
        <v>0</v>
      </c>
      <c r="I41" s="44">
        <v>1</v>
      </c>
      <c r="J41" s="44">
        <v>1</v>
      </c>
      <c r="K41" s="49">
        <v>2</v>
      </c>
    </row>
    <row r="42" spans="1:11" x14ac:dyDescent="0.25">
      <c r="A42" s="50">
        <v>34</v>
      </c>
      <c r="B42" s="1" t="s">
        <v>126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51">
        <v>0</v>
      </c>
    </row>
    <row r="43" spans="1:11" x14ac:dyDescent="0.25">
      <c r="A43" s="48">
        <v>35</v>
      </c>
      <c r="B43" s="44" t="s">
        <v>109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9">
        <v>0</v>
      </c>
    </row>
    <row r="44" spans="1:11" x14ac:dyDescent="0.25">
      <c r="A44" s="50">
        <v>36</v>
      </c>
      <c r="B44" s="1" t="s">
        <v>110</v>
      </c>
      <c r="C44" s="1">
        <v>0</v>
      </c>
      <c r="D44" s="1">
        <v>5</v>
      </c>
      <c r="E44" s="1">
        <v>5</v>
      </c>
      <c r="F44" s="1">
        <v>1</v>
      </c>
      <c r="G44" s="1">
        <v>0</v>
      </c>
      <c r="H44" s="1">
        <v>1</v>
      </c>
      <c r="I44" s="1">
        <v>1</v>
      </c>
      <c r="J44" s="1">
        <v>5</v>
      </c>
      <c r="K44" s="51">
        <v>6</v>
      </c>
    </row>
    <row r="45" spans="1:11" x14ac:dyDescent="0.25">
      <c r="A45" s="52"/>
      <c r="B45" s="45" t="s">
        <v>111</v>
      </c>
      <c r="C45" s="46">
        <f t="shared" ref="C45:K45" si="1">SUM(C37:C44)</f>
        <v>180</v>
      </c>
      <c r="D45" s="46">
        <f t="shared" si="1"/>
        <v>34</v>
      </c>
      <c r="E45" s="46">
        <f t="shared" si="1"/>
        <v>214</v>
      </c>
      <c r="F45" s="46">
        <f t="shared" si="1"/>
        <v>16</v>
      </c>
      <c r="G45" s="46">
        <f t="shared" si="1"/>
        <v>9</v>
      </c>
      <c r="H45" s="46">
        <f t="shared" si="1"/>
        <v>25</v>
      </c>
      <c r="I45" s="46">
        <f t="shared" si="1"/>
        <v>196</v>
      </c>
      <c r="J45" s="46">
        <f t="shared" si="1"/>
        <v>43</v>
      </c>
      <c r="K45" s="53">
        <f t="shared" si="1"/>
        <v>239</v>
      </c>
    </row>
    <row r="46" spans="1:11" x14ac:dyDescent="0.25">
      <c r="A46" s="54"/>
      <c r="B46" s="55" t="s">
        <v>112</v>
      </c>
      <c r="C46" s="56">
        <f t="shared" ref="C46:K46" si="2">SUM(C35,C45)</f>
        <v>1377</v>
      </c>
      <c r="D46" s="56">
        <f t="shared" si="2"/>
        <v>845</v>
      </c>
      <c r="E46" s="56">
        <f t="shared" si="2"/>
        <v>2222</v>
      </c>
      <c r="F46" s="56">
        <f t="shared" si="2"/>
        <v>535</v>
      </c>
      <c r="G46" s="56">
        <f t="shared" si="2"/>
        <v>1952</v>
      </c>
      <c r="H46" s="56">
        <f t="shared" si="2"/>
        <v>2487</v>
      </c>
      <c r="I46" s="56">
        <f t="shared" si="2"/>
        <v>1912</v>
      </c>
      <c r="J46" s="56">
        <f t="shared" si="2"/>
        <v>2797</v>
      </c>
      <c r="K46" s="57">
        <f t="shared" si="2"/>
        <v>4709</v>
      </c>
    </row>
    <row r="47" spans="1:11" ht="15" customHeight="1" x14ac:dyDescent="0.25">
      <c r="A47" s="58" t="s">
        <v>123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</row>
    <row r="48" spans="1:11" x14ac:dyDescent="0.25">
      <c r="A48" s="32" t="s">
        <v>120</v>
      </c>
      <c r="B48" s="42" t="s">
        <v>121</v>
      </c>
      <c r="C48" s="41"/>
      <c r="D48" s="1"/>
      <c r="E48" s="1"/>
    </row>
  </sheetData>
  <mergeCells count="10">
    <mergeCell ref="A47:K47"/>
    <mergeCell ref="A36:K36"/>
    <mergeCell ref="A6:K6"/>
    <mergeCell ref="A1:K1"/>
    <mergeCell ref="A2:K2"/>
    <mergeCell ref="I3:K3"/>
    <mergeCell ref="A3:A4"/>
    <mergeCell ref="B3:B4"/>
    <mergeCell ref="C3:E3"/>
    <mergeCell ref="F3:H3"/>
  </mergeCells>
  <printOptions horizontalCentered="1"/>
  <pageMargins left="0.41599999999999998" right="0.41599999999999998" top="0.41599999999999998" bottom="0.41599999999999998" header="0.41599999999999998" footer="0.41599999999999998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A44" sqref="A44"/>
    </sheetView>
  </sheetViews>
  <sheetFormatPr defaultRowHeight="15" x14ac:dyDescent="0.25"/>
  <cols>
    <col min="1" max="1" width="7" customWidth="1"/>
    <col min="2" max="2" width="19" customWidth="1"/>
    <col min="5" max="5" width="8.42578125" customWidth="1"/>
    <col min="6" max="6" width="9.5703125" bestFit="1" customWidth="1"/>
    <col min="9" max="9" width="12.28515625" customWidth="1"/>
    <col min="10" max="10" width="15.42578125" customWidth="1"/>
  </cols>
  <sheetData>
    <row r="1" spans="1:11" x14ac:dyDescent="0.25">
      <c r="A1" s="69" t="s">
        <v>67</v>
      </c>
      <c r="B1" s="69"/>
      <c r="C1" s="69"/>
      <c r="D1" s="69"/>
      <c r="E1" s="69"/>
      <c r="F1" s="69"/>
    </row>
    <row r="2" spans="1:11" ht="54.75" customHeight="1" x14ac:dyDescent="0.25">
      <c r="A2" s="2" t="s">
        <v>38</v>
      </c>
      <c r="B2" s="2" t="s">
        <v>34</v>
      </c>
      <c r="C2" s="3" t="s">
        <v>39</v>
      </c>
      <c r="D2" s="3" t="s">
        <v>68</v>
      </c>
      <c r="E2" s="3" t="s">
        <v>40</v>
      </c>
      <c r="F2" s="3" t="s">
        <v>41</v>
      </c>
    </row>
    <row r="3" spans="1:11" x14ac:dyDescent="0.25">
      <c r="A3" s="4">
        <v>1</v>
      </c>
      <c r="B3" s="4">
        <v>2</v>
      </c>
      <c r="C3" s="4">
        <v>3</v>
      </c>
      <c r="D3" s="4">
        <v>4</v>
      </c>
      <c r="E3" s="4">
        <v>6</v>
      </c>
      <c r="F3" s="4">
        <v>7</v>
      </c>
      <c r="I3" s="25" t="s">
        <v>60</v>
      </c>
      <c r="K3">
        <v>100</v>
      </c>
    </row>
    <row r="4" spans="1:11" x14ac:dyDescent="0.25">
      <c r="A4" s="15">
        <v>1</v>
      </c>
      <c r="B4" s="18" t="s">
        <v>0</v>
      </c>
      <c r="C4" s="34">
        <v>171</v>
      </c>
      <c r="D4" s="20">
        <f t="shared" ref="D4:D42" si="0">C4/$C$42*100</f>
        <v>9.9766627771295227</v>
      </c>
      <c r="E4" s="27">
        <v>525.99</v>
      </c>
      <c r="F4" s="20">
        <f>C4/E4</f>
        <v>0.32510123766611532</v>
      </c>
      <c r="I4" s="26">
        <v>52599</v>
      </c>
      <c r="J4" s="27">
        <f>I4/$K$3</f>
        <v>525.99</v>
      </c>
    </row>
    <row r="5" spans="1:11" x14ac:dyDescent="0.25">
      <c r="A5" s="10">
        <v>2</v>
      </c>
      <c r="B5" s="18" t="s">
        <v>1</v>
      </c>
      <c r="C5" s="35">
        <v>2</v>
      </c>
      <c r="D5" s="20">
        <f t="shared" si="0"/>
        <v>0.11668611435239205</v>
      </c>
      <c r="E5" s="27">
        <v>15.22</v>
      </c>
      <c r="F5" s="20">
        <f t="shared" ref="F5:F40" si="1">C5/E5</f>
        <v>0.13140604467805519</v>
      </c>
      <c r="I5" s="26">
        <v>1507</v>
      </c>
      <c r="J5" s="27">
        <f t="shared" ref="J5:J40" si="2">I5/$K$3</f>
        <v>15.07</v>
      </c>
    </row>
    <row r="6" spans="1:11" x14ac:dyDescent="0.25">
      <c r="A6" s="16">
        <v>3</v>
      </c>
      <c r="B6" s="17" t="s">
        <v>46</v>
      </c>
      <c r="C6" s="34">
        <v>124</v>
      </c>
      <c r="D6" s="20">
        <f t="shared" si="0"/>
        <v>7.2345390898483073</v>
      </c>
      <c r="E6" s="27">
        <v>347.93</v>
      </c>
      <c r="F6" s="20">
        <f t="shared" si="1"/>
        <v>0.35639352743367919</v>
      </c>
      <c r="I6" s="26">
        <v>34418</v>
      </c>
      <c r="J6" s="27">
        <f t="shared" si="2"/>
        <v>344.18</v>
      </c>
    </row>
    <row r="7" spans="1:11" x14ac:dyDescent="0.25">
      <c r="A7" s="16">
        <v>4</v>
      </c>
      <c r="B7" s="18" t="s">
        <v>2</v>
      </c>
      <c r="C7" s="35">
        <v>75</v>
      </c>
      <c r="D7" s="20">
        <f t="shared" si="0"/>
        <v>4.3757292882147025</v>
      </c>
      <c r="E7" s="27">
        <v>1218.95</v>
      </c>
      <c r="F7" s="20">
        <f t="shared" si="1"/>
        <v>6.1528364576069569E-2</v>
      </c>
      <c r="I7" s="26" t="s">
        <v>61</v>
      </c>
      <c r="J7" s="27">
        <f t="shared" si="2"/>
        <v>1201.1400000000001</v>
      </c>
    </row>
    <row r="8" spans="1:11" x14ac:dyDescent="0.25">
      <c r="A8" s="16">
        <v>5</v>
      </c>
      <c r="B8" s="18" t="s">
        <v>3</v>
      </c>
      <c r="C8" s="34">
        <v>38</v>
      </c>
      <c r="D8" s="20">
        <f t="shared" si="0"/>
        <v>2.2170361726954493</v>
      </c>
      <c r="E8" s="27">
        <v>292.37</v>
      </c>
      <c r="F8" s="20">
        <f t="shared" si="1"/>
        <v>0.12997229537914287</v>
      </c>
      <c r="I8" s="26">
        <v>28852</v>
      </c>
      <c r="J8" s="27">
        <f t="shared" si="2"/>
        <v>288.52</v>
      </c>
    </row>
    <row r="9" spans="1:11" x14ac:dyDescent="0.25">
      <c r="A9" s="16">
        <v>6</v>
      </c>
      <c r="B9" s="18" t="s">
        <v>4</v>
      </c>
      <c r="C9" s="35">
        <v>17</v>
      </c>
      <c r="D9" s="20">
        <f t="shared" si="0"/>
        <v>0.99183197199533257</v>
      </c>
      <c r="E9" s="27">
        <v>15.53</v>
      </c>
      <c r="F9" s="20">
        <f t="shared" si="1"/>
        <v>1.0946555054732776</v>
      </c>
      <c r="I9" s="26">
        <v>1543</v>
      </c>
      <c r="J9" s="27">
        <f t="shared" si="2"/>
        <v>15.43</v>
      </c>
    </row>
    <row r="10" spans="1:11" x14ac:dyDescent="0.25">
      <c r="A10" s="16">
        <v>7</v>
      </c>
      <c r="B10" s="18" t="s">
        <v>5</v>
      </c>
      <c r="C10" s="34">
        <v>13</v>
      </c>
      <c r="D10" s="20">
        <f t="shared" si="0"/>
        <v>0.75845974329054844</v>
      </c>
      <c r="E10" s="27">
        <v>691.71</v>
      </c>
      <c r="F10" s="20">
        <f t="shared" si="1"/>
        <v>1.8794003267265182E-2</v>
      </c>
      <c r="I10" s="26">
        <v>68245</v>
      </c>
      <c r="J10" s="27">
        <f t="shared" si="2"/>
        <v>682.45</v>
      </c>
    </row>
    <row r="11" spans="1:11" x14ac:dyDescent="0.25">
      <c r="A11" s="16">
        <v>8</v>
      </c>
      <c r="B11" s="18" t="s">
        <v>6</v>
      </c>
      <c r="C11" s="35">
        <v>14</v>
      </c>
      <c r="D11" s="20">
        <f t="shared" si="0"/>
        <v>0.81680280046674447</v>
      </c>
      <c r="E11" s="27">
        <v>292.13</v>
      </c>
      <c r="F11" s="20">
        <f t="shared" si="1"/>
        <v>4.792386951014959E-2</v>
      </c>
      <c r="I11" s="26">
        <v>28807</v>
      </c>
      <c r="J11" s="27">
        <f t="shared" si="2"/>
        <v>288.07</v>
      </c>
    </row>
    <row r="12" spans="1:11" x14ac:dyDescent="0.25">
      <c r="A12" s="16">
        <v>9</v>
      </c>
      <c r="B12" s="18" t="s">
        <v>7</v>
      </c>
      <c r="C12" s="34">
        <v>4</v>
      </c>
      <c r="D12" s="20">
        <f t="shared" si="0"/>
        <v>0.23337222870478411</v>
      </c>
      <c r="E12" s="27">
        <v>73.62</v>
      </c>
      <c r="F12" s="20">
        <f t="shared" si="1"/>
        <v>5.4333061668024991E-2</v>
      </c>
      <c r="I12" s="26">
        <v>7315</v>
      </c>
      <c r="J12" s="27">
        <f t="shared" si="2"/>
        <v>73.150000000000006</v>
      </c>
    </row>
    <row r="13" spans="1:11" x14ac:dyDescent="0.25">
      <c r="A13" s="16">
        <v>10</v>
      </c>
      <c r="B13" s="17" t="s">
        <v>47</v>
      </c>
      <c r="C13" s="34">
        <v>140</v>
      </c>
      <c r="D13" s="20">
        <f t="shared" si="0"/>
        <v>8.1680280046674447</v>
      </c>
      <c r="E13" s="27">
        <v>381.15</v>
      </c>
      <c r="F13" s="20">
        <f t="shared" si="1"/>
        <v>0.36730945821854916</v>
      </c>
      <c r="I13" s="26">
        <v>37581</v>
      </c>
      <c r="J13" s="27">
        <f t="shared" si="2"/>
        <v>375.81</v>
      </c>
    </row>
    <row r="14" spans="1:11" x14ac:dyDescent="0.25">
      <c r="A14" s="16">
        <v>11</v>
      </c>
      <c r="B14" s="18" t="s">
        <v>9</v>
      </c>
      <c r="C14" s="35">
        <v>13</v>
      </c>
      <c r="D14" s="20">
        <f t="shared" si="0"/>
        <v>0.75845974329054844</v>
      </c>
      <c r="E14" s="27">
        <v>664.96</v>
      </c>
      <c r="F14" s="20">
        <f t="shared" si="1"/>
        <v>1.9550048123195378E-2</v>
      </c>
      <c r="I14" s="26">
        <v>65973</v>
      </c>
      <c r="J14" s="27">
        <f t="shared" si="2"/>
        <v>659.73</v>
      </c>
    </row>
    <row r="15" spans="1:11" x14ac:dyDescent="0.25">
      <c r="A15" s="16">
        <v>12</v>
      </c>
      <c r="B15" s="18" t="s">
        <v>10</v>
      </c>
      <c r="C15" s="34">
        <v>166</v>
      </c>
      <c r="D15" s="20">
        <f t="shared" si="0"/>
        <v>9.6849474912485416</v>
      </c>
      <c r="E15" s="27">
        <v>353.68</v>
      </c>
      <c r="F15" s="20">
        <f t="shared" si="1"/>
        <v>0.46935082560506669</v>
      </c>
      <c r="I15" s="26">
        <v>35186</v>
      </c>
      <c r="J15" s="27">
        <f t="shared" si="2"/>
        <v>351.86</v>
      </c>
    </row>
    <row r="16" spans="1:11" x14ac:dyDescent="0.25">
      <c r="A16" s="16">
        <v>13</v>
      </c>
      <c r="B16" s="18" t="s">
        <v>11</v>
      </c>
      <c r="C16" s="35">
        <v>80</v>
      </c>
      <c r="D16" s="20">
        <f t="shared" si="0"/>
        <v>4.6674445740956827</v>
      </c>
      <c r="E16" s="27">
        <v>837.55</v>
      </c>
      <c r="F16" s="20">
        <f t="shared" si="1"/>
        <v>9.5516685571010687E-2</v>
      </c>
      <c r="I16" s="26">
        <v>82613</v>
      </c>
      <c r="J16" s="27">
        <f t="shared" si="2"/>
        <v>826.13</v>
      </c>
    </row>
    <row r="17" spans="1:10" x14ac:dyDescent="0.25">
      <c r="A17" s="16">
        <v>14</v>
      </c>
      <c r="B17" s="6" t="s">
        <v>12</v>
      </c>
      <c r="C17" s="34">
        <v>184</v>
      </c>
      <c r="D17" s="20">
        <f t="shared" si="0"/>
        <v>10.73512252042007</v>
      </c>
      <c r="E17" s="27">
        <v>1236.76</v>
      </c>
      <c r="F17" s="20">
        <f t="shared" si="1"/>
        <v>0.14877583362980693</v>
      </c>
      <c r="I17" s="26" t="s">
        <v>62</v>
      </c>
      <c r="J17" s="27">
        <f t="shared" si="2"/>
        <v>1225.33</v>
      </c>
    </row>
    <row r="18" spans="1:10" x14ac:dyDescent="0.25">
      <c r="A18" s="16">
        <v>15</v>
      </c>
      <c r="B18" s="6" t="s">
        <v>13</v>
      </c>
      <c r="C18" s="35">
        <v>6</v>
      </c>
      <c r="D18" s="20">
        <f t="shared" si="0"/>
        <v>0.3500583430571762</v>
      </c>
      <c r="E18" s="27">
        <v>31.42</v>
      </c>
      <c r="F18" s="20">
        <f t="shared" si="1"/>
        <v>0.19096117122851686</v>
      </c>
      <c r="I18" s="26">
        <v>3111</v>
      </c>
      <c r="J18" s="27">
        <f t="shared" si="2"/>
        <v>31.11</v>
      </c>
    </row>
    <row r="19" spans="1:10" x14ac:dyDescent="0.25">
      <c r="A19" s="16">
        <v>16</v>
      </c>
      <c r="B19" s="6" t="s">
        <v>14</v>
      </c>
      <c r="C19" s="34">
        <v>1</v>
      </c>
      <c r="D19" s="20">
        <f t="shared" si="0"/>
        <v>5.8343057176196027E-2</v>
      </c>
      <c r="E19" s="27">
        <v>32.64</v>
      </c>
      <c r="F19" s="20">
        <f t="shared" si="1"/>
        <v>3.0637254901960783E-2</v>
      </c>
      <c r="I19" s="26">
        <v>1195</v>
      </c>
      <c r="J19" s="27">
        <f t="shared" si="2"/>
        <v>11.95</v>
      </c>
    </row>
    <row r="20" spans="1:10" x14ac:dyDescent="0.25">
      <c r="A20" s="16">
        <v>17</v>
      </c>
      <c r="B20" s="6" t="s">
        <v>15</v>
      </c>
      <c r="C20" s="35">
        <v>0</v>
      </c>
      <c r="D20" s="20">
        <f t="shared" si="0"/>
        <v>0</v>
      </c>
      <c r="E20" s="27">
        <v>12.07</v>
      </c>
      <c r="F20" s="20">
        <f t="shared" si="1"/>
        <v>0</v>
      </c>
      <c r="I20" s="26">
        <v>3232</v>
      </c>
      <c r="J20" s="27">
        <f t="shared" si="2"/>
        <v>32.32</v>
      </c>
    </row>
    <row r="21" spans="1:10" x14ac:dyDescent="0.25">
      <c r="A21" s="16">
        <v>18</v>
      </c>
      <c r="B21" s="6" t="s">
        <v>16</v>
      </c>
      <c r="C21" s="34">
        <v>0</v>
      </c>
      <c r="D21" s="20">
        <f t="shared" si="0"/>
        <v>0</v>
      </c>
      <c r="E21" s="27">
        <v>21.77</v>
      </c>
      <c r="F21" s="20">
        <f t="shared" si="1"/>
        <v>0</v>
      </c>
      <c r="I21" s="26">
        <v>2155</v>
      </c>
      <c r="J21" s="27">
        <f t="shared" si="2"/>
        <v>21.55</v>
      </c>
    </row>
    <row r="22" spans="1:10" x14ac:dyDescent="0.25">
      <c r="A22" s="16">
        <v>19</v>
      </c>
      <c r="B22" s="6" t="s">
        <v>17</v>
      </c>
      <c r="C22" s="35">
        <v>103</v>
      </c>
      <c r="D22" s="20">
        <f t="shared" si="0"/>
        <v>6.0093348891481915</v>
      </c>
      <c r="E22" s="27">
        <v>454.65</v>
      </c>
      <c r="F22" s="20">
        <f t="shared" si="1"/>
        <v>0.2265478939843836</v>
      </c>
      <c r="I22" s="26">
        <v>43732</v>
      </c>
      <c r="J22" s="27">
        <f>I22/$K$3</f>
        <v>437.32</v>
      </c>
    </row>
    <row r="23" spans="1:10" x14ac:dyDescent="0.25">
      <c r="A23" s="16">
        <v>20</v>
      </c>
      <c r="B23" s="6" t="s">
        <v>18</v>
      </c>
      <c r="C23" s="34">
        <v>17</v>
      </c>
      <c r="D23" s="20">
        <f t="shared" si="0"/>
        <v>0.99183197199533257</v>
      </c>
      <c r="E23" s="27">
        <v>301.79000000000002</v>
      </c>
      <c r="F23" s="20">
        <f t="shared" si="1"/>
        <v>5.633056098611617E-2</v>
      </c>
      <c r="I23" s="26">
        <v>29939</v>
      </c>
      <c r="J23" s="27">
        <f t="shared" si="2"/>
        <v>299.39</v>
      </c>
    </row>
    <row r="24" spans="1:10" x14ac:dyDescent="0.25">
      <c r="A24" s="16">
        <v>21</v>
      </c>
      <c r="B24" s="6" t="s">
        <v>19</v>
      </c>
      <c r="C24" s="35">
        <v>128</v>
      </c>
      <c r="D24" s="20">
        <f t="shared" si="0"/>
        <v>7.4679113185530914</v>
      </c>
      <c r="E24" s="27">
        <v>786.09</v>
      </c>
      <c r="F24" s="20">
        <f t="shared" si="1"/>
        <v>0.16283122797644034</v>
      </c>
      <c r="I24" s="26">
        <v>77601</v>
      </c>
      <c r="J24" s="27">
        <f t="shared" si="2"/>
        <v>776.01</v>
      </c>
    </row>
    <row r="25" spans="1:10" x14ac:dyDescent="0.25">
      <c r="A25" s="16">
        <v>22</v>
      </c>
      <c r="B25" s="17" t="s">
        <v>48</v>
      </c>
      <c r="C25" s="34">
        <v>1</v>
      </c>
      <c r="D25" s="20">
        <f t="shared" si="0"/>
        <v>5.8343057176196027E-2</v>
      </c>
      <c r="E25" s="27">
        <v>6.72</v>
      </c>
      <c r="F25" s="20">
        <f t="shared" si="1"/>
        <v>0.14880952380952381</v>
      </c>
      <c r="I25" s="26">
        <v>665</v>
      </c>
      <c r="J25" s="27">
        <f t="shared" si="2"/>
        <v>6.65</v>
      </c>
    </row>
    <row r="26" spans="1:10" x14ac:dyDescent="0.25">
      <c r="A26" s="16">
        <v>23</v>
      </c>
      <c r="B26" s="6" t="s">
        <v>20</v>
      </c>
      <c r="C26" s="35">
        <v>11</v>
      </c>
      <c r="D26" s="20">
        <f t="shared" si="0"/>
        <v>0.64177362893815637</v>
      </c>
      <c r="E26" s="27">
        <v>761.67</v>
      </c>
      <c r="F26" s="20">
        <f t="shared" si="1"/>
        <v>1.4441949925820895E-2</v>
      </c>
      <c r="I26" s="26">
        <v>75813</v>
      </c>
      <c r="J26" s="27">
        <f t="shared" si="2"/>
        <v>758.13</v>
      </c>
    </row>
    <row r="27" spans="1:10" x14ac:dyDescent="0.25">
      <c r="A27" s="16">
        <v>24</v>
      </c>
      <c r="B27" s="6" t="s">
        <v>21</v>
      </c>
      <c r="C27" s="34">
        <v>184</v>
      </c>
      <c r="D27" s="20">
        <f t="shared" si="0"/>
        <v>10.73512252042007</v>
      </c>
      <c r="E27" s="27">
        <v>375.36</v>
      </c>
      <c r="F27" s="20">
        <f t="shared" si="1"/>
        <v>0.49019607843137253</v>
      </c>
      <c r="I27" s="26">
        <v>37283</v>
      </c>
      <c r="J27" s="27">
        <f t="shared" si="2"/>
        <v>372.83</v>
      </c>
    </row>
    <row r="28" spans="1:10" x14ac:dyDescent="0.25">
      <c r="A28" s="16">
        <v>25</v>
      </c>
      <c r="B28" s="6" t="s">
        <v>22</v>
      </c>
      <c r="C28" s="35">
        <v>1</v>
      </c>
      <c r="D28" s="20">
        <f t="shared" si="0"/>
        <v>5.8343057176196027E-2</v>
      </c>
      <c r="E28" s="27">
        <v>40.42</v>
      </c>
      <c r="F28" s="20">
        <f t="shared" si="1"/>
        <v>2.4740227610094014E-2</v>
      </c>
      <c r="I28" s="26">
        <v>4002</v>
      </c>
      <c r="J28" s="27">
        <f t="shared" si="2"/>
        <v>40.020000000000003</v>
      </c>
    </row>
    <row r="29" spans="1:10" x14ac:dyDescent="0.25">
      <c r="A29" s="16">
        <v>26</v>
      </c>
      <c r="B29" s="6" t="s">
        <v>23</v>
      </c>
      <c r="C29" s="34">
        <v>90</v>
      </c>
      <c r="D29" s="20">
        <f t="shared" si="0"/>
        <v>5.250875145857643</v>
      </c>
      <c r="E29" s="27">
        <v>2289.31</v>
      </c>
      <c r="F29" s="20">
        <f t="shared" si="1"/>
        <v>3.931315549226623E-2</v>
      </c>
      <c r="I29" s="26" t="s">
        <v>63</v>
      </c>
      <c r="J29" s="27">
        <f t="shared" si="2"/>
        <v>2259.67</v>
      </c>
    </row>
    <row r="30" spans="1:10" x14ac:dyDescent="0.25">
      <c r="A30" s="16">
        <v>27</v>
      </c>
      <c r="B30" s="6" t="s">
        <v>24</v>
      </c>
      <c r="C30" s="35">
        <v>9</v>
      </c>
      <c r="D30" s="20">
        <f t="shared" si="0"/>
        <v>0.5250875145857643</v>
      </c>
      <c r="E30" s="27">
        <v>113.13</v>
      </c>
      <c r="F30" s="20">
        <f t="shared" si="1"/>
        <v>7.9554494828957836E-2</v>
      </c>
      <c r="I30" s="26">
        <v>11184</v>
      </c>
      <c r="J30" s="27">
        <f t="shared" si="2"/>
        <v>111.84</v>
      </c>
    </row>
    <row r="31" spans="1:10" x14ac:dyDescent="0.25">
      <c r="A31" s="16">
        <v>28</v>
      </c>
      <c r="B31" s="17" t="s">
        <v>64</v>
      </c>
      <c r="C31" s="34">
        <v>59</v>
      </c>
      <c r="D31" s="20">
        <f t="shared" si="0"/>
        <v>3.4422403733955655</v>
      </c>
      <c r="E31" s="27">
        <v>977.19</v>
      </c>
      <c r="F31" s="20">
        <f t="shared" si="1"/>
        <v>6.0377204023782473E-2</v>
      </c>
      <c r="I31" s="26">
        <v>97109</v>
      </c>
      <c r="J31" s="27">
        <f t="shared" si="2"/>
        <v>971.09</v>
      </c>
    </row>
    <row r="32" spans="1:10" x14ac:dyDescent="0.25">
      <c r="A32" s="16"/>
      <c r="B32" s="8" t="s">
        <v>25</v>
      </c>
      <c r="C32" s="8">
        <f>SUM(C4:C31)</f>
        <v>1651</v>
      </c>
      <c r="D32" s="20">
        <f t="shared" si="0"/>
        <v>96.324387397899642</v>
      </c>
      <c r="E32" s="21">
        <f>SUM(E4:E31)</f>
        <v>13151.78</v>
      </c>
      <c r="F32" s="21">
        <f>SUM(F4:F31)</f>
        <v>4.8453515039986446</v>
      </c>
      <c r="J32" s="27">
        <f>I32/$K$3</f>
        <v>0</v>
      </c>
    </row>
    <row r="33" spans="1:10" x14ac:dyDescent="0.25">
      <c r="A33" s="15">
        <v>29</v>
      </c>
      <c r="B33" s="6" t="s">
        <v>26</v>
      </c>
      <c r="C33" s="34">
        <v>0</v>
      </c>
      <c r="D33" s="20">
        <f t="shared" si="0"/>
        <v>0</v>
      </c>
      <c r="E33" s="27">
        <v>3.99</v>
      </c>
      <c r="F33" s="20">
        <f t="shared" si="1"/>
        <v>0</v>
      </c>
      <c r="I33" s="26">
        <v>398</v>
      </c>
      <c r="J33" s="27">
        <f t="shared" si="2"/>
        <v>3.98</v>
      </c>
    </row>
    <row r="34" spans="1:10" x14ac:dyDescent="0.25">
      <c r="A34" s="15">
        <v>30</v>
      </c>
      <c r="B34" s="6" t="s">
        <v>27</v>
      </c>
      <c r="C34" s="35">
        <v>2</v>
      </c>
      <c r="D34" s="20">
        <f t="shared" si="0"/>
        <v>0.11668611435239205</v>
      </c>
      <c r="E34" s="27">
        <v>11.98</v>
      </c>
      <c r="F34" s="20">
        <f t="shared" si="1"/>
        <v>0.1669449081803005</v>
      </c>
      <c r="I34" s="26">
        <v>1184</v>
      </c>
      <c r="J34" s="27">
        <f t="shared" si="2"/>
        <v>11.84</v>
      </c>
    </row>
    <row r="35" spans="1:10" x14ac:dyDescent="0.25">
      <c r="A35" s="16">
        <v>31</v>
      </c>
      <c r="B35" s="17" t="s">
        <v>65</v>
      </c>
      <c r="C35" s="34">
        <v>2</v>
      </c>
      <c r="D35" s="20">
        <f t="shared" si="0"/>
        <v>0.11668611435239205</v>
      </c>
      <c r="E35" s="27">
        <v>10.38</v>
      </c>
      <c r="F35" s="20">
        <f t="shared" si="1"/>
        <v>0.19267822736030826</v>
      </c>
      <c r="I35" s="26">
        <v>556</v>
      </c>
      <c r="J35" s="27">
        <f t="shared" si="2"/>
        <v>5.56</v>
      </c>
    </row>
    <row r="36" spans="1:10" x14ac:dyDescent="0.25">
      <c r="A36" s="16">
        <v>32</v>
      </c>
      <c r="B36" s="18" t="s">
        <v>28</v>
      </c>
      <c r="C36" s="34">
        <v>53</v>
      </c>
      <c r="D36" s="20">
        <f t="shared" si="0"/>
        <v>3.0921820303383898</v>
      </c>
      <c r="E36" s="27">
        <v>203.19</v>
      </c>
      <c r="F36" s="20">
        <f t="shared" si="1"/>
        <v>0.26083960824843744</v>
      </c>
      <c r="I36" s="26">
        <v>19940</v>
      </c>
      <c r="J36" s="27">
        <f t="shared" si="2"/>
        <v>199.4</v>
      </c>
    </row>
    <row r="37" spans="1:10" x14ac:dyDescent="0.25">
      <c r="A37" s="16">
        <v>33</v>
      </c>
      <c r="B37" s="18" t="s">
        <v>8</v>
      </c>
      <c r="C37" s="34">
        <v>2</v>
      </c>
      <c r="D37" s="20">
        <f t="shared" si="0"/>
        <v>0.11668611435239205</v>
      </c>
      <c r="E37" s="27">
        <v>133.4</v>
      </c>
      <c r="F37" s="20">
        <f>C37/E37</f>
        <v>1.4992503748125937E-2</v>
      </c>
      <c r="I37">
        <v>13531</v>
      </c>
      <c r="J37" s="27">
        <f>I37/$K$3</f>
        <v>135.31</v>
      </c>
    </row>
    <row r="38" spans="1:10" x14ac:dyDescent="0.25">
      <c r="A38" s="16">
        <v>34</v>
      </c>
      <c r="B38" s="18" t="s">
        <v>66</v>
      </c>
      <c r="C38" s="34">
        <v>0</v>
      </c>
      <c r="D38" s="20">
        <f t="shared" si="0"/>
        <v>0</v>
      </c>
      <c r="E38" s="27">
        <v>2.96</v>
      </c>
      <c r="F38" s="20">
        <v>0</v>
      </c>
      <c r="J38" s="27"/>
    </row>
    <row r="39" spans="1:10" x14ac:dyDescent="0.25">
      <c r="A39" s="10">
        <v>35</v>
      </c>
      <c r="B39" s="6" t="s">
        <v>29</v>
      </c>
      <c r="C39" s="35">
        <v>0</v>
      </c>
      <c r="D39" s="20">
        <f t="shared" si="0"/>
        <v>0</v>
      </c>
      <c r="E39" s="27">
        <v>0.68</v>
      </c>
      <c r="F39" s="20">
        <f t="shared" si="1"/>
        <v>0</v>
      </c>
      <c r="I39" s="26">
        <v>68</v>
      </c>
      <c r="J39" s="27">
        <f t="shared" si="2"/>
        <v>0.68</v>
      </c>
    </row>
    <row r="40" spans="1:10" x14ac:dyDescent="0.25">
      <c r="A40" s="10">
        <v>36</v>
      </c>
      <c r="B40" s="6" t="s">
        <v>30</v>
      </c>
      <c r="C40" s="34">
        <v>4</v>
      </c>
      <c r="D40" s="20">
        <f t="shared" si="0"/>
        <v>0.23337222870478411</v>
      </c>
      <c r="E40" s="27">
        <v>15.49</v>
      </c>
      <c r="F40" s="20">
        <f t="shared" si="1"/>
        <v>0.25823111684958039</v>
      </c>
      <c r="I40" s="26">
        <v>1515</v>
      </c>
      <c r="J40" s="27">
        <f t="shared" si="2"/>
        <v>15.15</v>
      </c>
    </row>
    <row r="41" spans="1:10" x14ac:dyDescent="0.25">
      <c r="A41" s="15"/>
      <c r="B41" s="8" t="s">
        <v>31</v>
      </c>
      <c r="C41" s="8">
        <f>SUM(C33:C40)</f>
        <v>63</v>
      </c>
      <c r="D41" s="20">
        <f t="shared" si="0"/>
        <v>3.6756126021003497</v>
      </c>
      <c r="E41" s="21">
        <f>SUM(E33:E40)</f>
        <v>382.07</v>
      </c>
      <c r="F41" s="21">
        <f>SUM(F33:F40)</f>
        <v>0.89368636438675253</v>
      </c>
    </row>
    <row r="42" spans="1:10" x14ac:dyDescent="0.25">
      <c r="A42" s="9"/>
      <c r="B42" s="9" t="s">
        <v>32</v>
      </c>
      <c r="C42" s="9">
        <f>+C32+C41</f>
        <v>1714</v>
      </c>
      <c r="D42" s="20">
        <f t="shared" si="0"/>
        <v>100</v>
      </c>
      <c r="E42" s="22">
        <f>E32+E41</f>
        <v>13533.85</v>
      </c>
      <c r="F42" s="22">
        <f>F32+F41</f>
        <v>5.7390378683853971</v>
      </c>
    </row>
    <row r="43" spans="1:10" s="31" customFormat="1" x14ac:dyDescent="0.25">
      <c r="A43" s="24" t="s">
        <v>33</v>
      </c>
      <c r="B43" s="29"/>
      <c r="C43" s="29"/>
      <c r="D43" s="29"/>
      <c r="E43" s="29"/>
      <c r="F43" s="30"/>
    </row>
    <row r="44" spans="1:10" x14ac:dyDescent="0.25">
      <c r="A44" s="32" t="s">
        <v>73</v>
      </c>
      <c r="B44" s="1"/>
      <c r="C44" s="1"/>
      <c r="D44" s="1"/>
      <c r="E44" s="1"/>
      <c r="F44" s="33"/>
    </row>
    <row r="45" spans="1:10" x14ac:dyDescent="0.25">
      <c r="A45" s="32" t="s">
        <v>74</v>
      </c>
      <c r="B45" s="1"/>
      <c r="C45" s="1"/>
      <c r="D45" s="1"/>
      <c r="E45" s="1"/>
    </row>
    <row r="46" spans="1:10" x14ac:dyDescent="0.25">
      <c r="A46" s="32" t="s">
        <v>75</v>
      </c>
      <c r="B46" s="1"/>
      <c r="C46" s="1"/>
      <c r="D46" s="1"/>
      <c r="E46" s="1"/>
    </row>
  </sheetData>
  <sortState ref="A4:H40">
    <sortCondition ref="A4:A40"/>
  </sortState>
  <mergeCells count="1">
    <mergeCell ref="A1:F1"/>
  </mergeCells>
  <pageMargins left="0.7" right="0.7" top="0.75" bottom="0.75" header="0.3" footer="0.3"/>
  <pageSetup paperSize="9" orientation="portrait" r:id="rId1"/>
  <ignoredErrors>
    <ignoredError sqref="E32 C3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B42" sqref="B42"/>
    </sheetView>
  </sheetViews>
  <sheetFormatPr defaultRowHeight="15" x14ac:dyDescent="0.25"/>
  <cols>
    <col min="1" max="1" width="5.7109375" style="13" customWidth="1"/>
    <col min="2" max="2" width="22.85546875" bestFit="1" customWidth="1"/>
    <col min="3" max="3" width="7.42578125" customWidth="1"/>
    <col min="4" max="4" width="7.85546875" customWidth="1"/>
    <col min="5" max="5" width="7.42578125" customWidth="1"/>
    <col min="6" max="6" width="7.85546875" customWidth="1"/>
    <col min="7" max="7" width="8.140625" customWidth="1"/>
    <col min="8" max="8" width="7.42578125" customWidth="1"/>
    <col min="9" max="9" width="7.28515625" customWidth="1"/>
    <col min="10" max="10" width="7.7109375" customWidth="1"/>
    <col min="11" max="11" width="8.140625" customWidth="1"/>
    <col min="13" max="13" width="17.7109375" bestFit="1" customWidth="1"/>
  </cols>
  <sheetData>
    <row r="1" spans="1:22" x14ac:dyDescent="0.25">
      <c r="A1" s="70" t="s">
        <v>78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22" x14ac:dyDescent="0.25">
      <c r="A2" s="71" t="s">
        <v>42</v>
      </c>
      <c r="B2" s="71" t="s">
        <v>43</v>
      </c>
      <c r="C2" s="72" t="s">
        <v>44</v>
      </c>
      <c r="D2" s="72"/>
      <c r="E2" s="72"/>
      <c r="F2" s="72" t="s">
        <v>45</v>
      </c>
      <c r="G2" s="72"/>
      <c r="H2" s="72"/>
      <c r="I2" s="72" t="s">
        <v>37</v>
      </c>
      <c r="J2" s="72"/>
      <c r="K2" s="72"/>
    </row>
    <row r="3" spans="1:22" x14ac:dyDescent="0.25">
      <c r="A3" s="71"/>
      <c r="B3" s="71"/>
      <c r="C3" s="39" t="s">
        <v>35</v>
      </c>
      <c r="D3" s="39" t="s">
        <v>36</v>
      </c>
      <c r="E3" s="39" t="s">
        <v>37</v>
      </c>
      <c r="F3" s="39" t="s">
        <v>35</v>
      </c>
      <c r="G3" s="39" t="s">
        <v>36</v>
      </c>
      <c r="H3" s="39" t="s">
        <v>37</v>
      </c>
      <c r="I3" s="39" t="s">
        <v>35</v>
      </c>
      <c r="J3" s="39" t="s">
        <v>36</v>
      </c>
      <c r="K3" s="39" t="s">
        <v>37</v>
      </c>
    </row>
    <row r="4" spans="1:22" x14ac:dyDescent="0.25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H4" s="5">
        <v>8</v>
      </c>
      <c r="I4" s="5">
        <v>9</v>
      </c>
      <c r="J4" s="5">
        <v>10</v>
      </c>
      <c r="K4" s="5">
        <v>11</v>
      </c>
    </row>
    <row r="5" spans="1:22" x14ac:dyDescent="0.25">
      <c r="A5" s="16">
        <v>1</v>
      </c>
      <c r="B5" s="6" t="s">
        <v>0</v>
      </c>
      <c r="C5" s="6">
        <v>8</v>
      </c>
      <c r="D5" s="6">
        <v>249</v>
      </c>
      <c r="E5" s="6">
        <v>257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6">
        <v>2</v>
      </c>
      <c r="B6" s="6" t="s">
        <v>1</v>
      </c>
      <c r="C6" s="6">
        <v>3</v>
      </c>
      <c r="D6" s="6">
        <v>10</v>
      </c>
      <c r="E6" s="6">
        <v>13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6">
        <v>3</v>
      </c>
      <c r="B7" s="17" t="s">
        <v>46</v>
      </c>
      <c r="C7" s="6">
        <v>8</v>
      </c>
      <c r="D7" s="6">
        <v>149</v>
      </c>
      <c r="E7" s="6">
        <v>157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6">
        <v>4</v>
      </c>
      <c r="B8" s="18" t="s">
        <v>2</v>
      </c>
      <c r="C8" s="6">
        <v>77</v>
      </c>
      <c r="D8" s="6">
        <v>101</v>
      </c>
      <c r="E8" s="6">
        <v>178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6">
        <v>5</v>
      </c>
      <c r="B9" s="18" t="s">
        <v>3</v>
      </c>
      <c r="C9" s="6">
        <v>57</v>
      </c>
      <c r="D9" s="6">
        <v>39</v>
      </c>
      <c r="E9" s="6">
        <v>96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6">
        <v>6</v>
      </c>
      <c r="B10" s="18" t="s">
        <v>4</v>
      </c>
      <c r="C10" s="6">
        <v>0</v>
      </c>
      <c r="D10" s="6">
        <v>28</v>
      </c>
      <c r="E10" s="6">
        <v>28</v>
      </c>
      <c r="F10" s="6">
        <v>0</v>
      </c>
      <c r="G10" s="6">
        <v>0</v>
      </c>
      <c r="H10" s="6">
        <v>0</v>
      </c>
      <c r="I10" s="6">
        <v>0</v>
      </c>
      <c r="J10" s="6">
        <v>1</v>
      </c>
      <c r="K10" s="6">
        <v>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6">
        <v>7</v>
      </c>
      <c r="B11" s="18" t="s">
        <v>5</v>
      </c>
      <c r="C11" s="6">
        <v>75</v>
      </c>
      <c r="D11" s="6">
        <v>11</v>
      </c>
      <c r="E11" s="6">
        <v>86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6">
        <v>8</v>
      </c>
      <c r="B12" s="18" t="s">
        <v>6</v>
      </c>
      <c r="C12" s="6">
        <v>2</v>
      </c>
      <c r="D12" s="6">
        <v>12</v>
      </c>
      <c r="E12" s="6">
        <v>14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6">
        <v>9</v>
      </c>
      <c r="B13" s="18" t="s">
        <v>7</v>
      </c>
      <c r="C13" s="6">
        <v>2</v>
      </c>
      <c r="D13" s="6">
        <v>11</v>
      </c>
      <c r="E13" s="6">
        <v>13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6">
        <v>10</v>
      </c>
      <c r="B14" s="17" t="s">
        <v>47</v>
      </c>
      <c r="C14" s="6">
        <v>48</v>
      </c>
      <c r="D14" s="6">
        <v>230</v>
      </c>
      <c r="E14" s="6">
        <v>278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6">
        <v>11</v>
      </c>
      <c r="B15" s="6" t="s">
        <v>9</v>
      </c>
      <c r="C15" s="6">
        <v>8</v>
      </c>
      <c r="D15" s="6">
        <v>31</v>
      </c>
      <c r="E15" s="6">
        <v>39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6">
        <v>12</v>
      </c>
      <c r="B16" s="6" t="s">
        <v>10</v>
      </c>
      <c r="C16" s="6">
        <v>31</v>
      </c>
      <c r="D16" s="6">
        <v>165</v>
      </c>
      <c r="E16" s="6">
        <v>196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6">
        <v>13</v>
      </c>
      <c r="B17" s="6" t="s">
        <v>11</v>
      </c>
      <c r="C17" s="6">
        <v>13</v>
      </c>
      <c r="D17" s="6">
        <v>99</v>
      </c>
      <c r="E17" s="6">
        <v>112</v>
      </c>
      <c r="F17" s="6">
        <v>0</v>
      </c>
      <c r="G17" s="6">
        <v>0</v>
      </c>
      <c r="H17" s="6">
        <v>0</v>
      </c>
      <c r="I17" s="6">
        <v>0</v>
      </c>
      <c r="J17" s="6">
        <v>1</v>
      </c>
      <c r="K17" s="6">
        <v>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6">
        <v>14</v>
      </c>
      <c r="B18" s="6" t="s">
        <v>12</v>
      </c>
      <c r="C18" s="6">
        <v>6</v>
      </c>
      <c r="D18" s="6">
        <v>521</v>
      </c>
      <c r="E18" s="6">
        <v>527</v>
      </c>
      <c r="F18" s="6">
        <v>0</v>
      </c>
      <c r="G18" s="6">
        <v>0</v>
      </c>
      <c r="H18" s="6">
        <v>0</v>
      </c>
      <c r="I18" s="6">
        <v>0</v>
      </c>
      <c r="J18" s="6">
        <v>4</v>
      </c>
      <c r="K18" s="6">
        <v>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6">
        <v>15</v>
      </c>
      <c r="B19" s="6" t="s">
        <v>13</v>
      </c>
      <c r="C19" s="6">
        <v>2</v>
      </c>
      <c r="D19" s="6">
        <v>2</v>
      </c>
      <c r="E19" s="6">
        <v>4</v>
      </c>
      <c r="F19" s="6">
        <v>0</v>
      </c>
      <c r="G19" s="6">
        <v>0</v>
      </c>
      <c r="H19" s="6">
        <v>0</v>
      </c>
      <c r="I19" s="6">
        <v>0</v>
      </c>
      <c r="J19" s="6">
        <v>5</v>
      </c>
      <c r="K19" s="6">
        <v>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6">
        <v>16</v>
      </c>
      <c r="B20" s="6" t="s">
        <v>14</v>
      </c>
      <c r="C20" s="6">
        <v>0</v>
      </c>
      <c r="D20" s="6">
        <v>2</v>
      </c>
      <c r="E20" s="6">
        <v>2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6">
        <v>17</v>
      </c>
      <c r="B21" s="6" t="s">
        <v>15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6">
        <v>18</v>
      </c>
      <c r="B22" s="6" t="s">
        <v>16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6">
        <v>19</v>
      </c>
      <c r="B23" s="6" t="s">
        <v>17</v>
      </c>
      <c r="C23" s="6">
        <v>573</v>
      </c>
      <c r="D23" s="6">
        <v>285</v>
      </c>
      <c r="E23" s="6">
        <v>858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6">
        <v>20</v>
      </c>
      <c r="B24" s="6" t="s">
        <v>18</v>
      </c>
      <c r="C24" s="6">
        <v>61</v>
      </c>
      <c r="D24" s="6">
        <v>11</v>
      </c>
      <c r="E24" s="6">
        <v>72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6">
        <v>21</v>
      </c>
      <c r="B25" s="6" t="s">
        <v>19</v>
      </c>
      <c r="C25" s="6">
        <v>762</v>
      </c>
      <c r="D25" s="6">
        <v>56</v>
      </c>
      <c r="E25" s="6">
        <v>818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6">
        <v>22</v>
      </c>
      <c r="B26" s="17" t="s">
        <v>48</v>
      </c>
      <c r="C26" s="6">
        <v>0</v>
      </c>
      <c r="D26" s="6">
        <v>4</v>
      </c>
      <c r="E26" s="6">
        <v>4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6">
        <v>23</v>
      </c>
      <c r="B27" s="6" t="s">
        <v>20</v>
      </c>
      <c r="C27" s="6">
        <v>15</v>
      </c>
      <c r="D27" s="6">
        <v>21</v>
      </c>
      <c r="E27" s="6">
        <v>36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6">
        <v>24</v>
      </c>
      <c r="B28" s="6" t="s">
        <v>21</v>
      </c>
      <c r="C28" s="6">
        <v>37</v>
      </c>
      <c r="D28" s="6">
        <v>395</v>
      </c>
      <c r="E28" s="6">
        <v>432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6">
        <v>25</v>
      </c>
      <c r="B29" s="6" t="s">
        <v>22</v>
      </c>
      <c r="C29" s="6">
        <v>1</v>
      </c>
      <c r="D29" s="6">
        <v>1</v>
      </c>
      <c r="E29" s="6">
        <v>2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6">
        <v>26</v>
      </c>
      <c r="B30" s="6" t="s">
        <v>23</v>
      </c>
      <c r="C30" s="6">
        <v>0</v>
      </c>
      <c r="D30" s="6">
        <v>174</v>
      </c>
      <c r="E30" s="6">
        <v>174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6">
        <v>27</v>
      </c>
      <c r="B31" s="18" t="s">
        <v>24</v>
      </c>
      <c r="C31" s="18">
        <v>0</v>
      </c>
      <c r="D31" s="18">
        <v>12</v>
      </c>
      <c r="E31" s="6">
        <v>12</v>
      </c>
      <c r="F31" s="18">
        <v>0</v>
      </c>
      <c r="G31" s="18">
        <v>0</v>
      </c>
      <c r="H31" s="6">
        <v>0</v>
      </c>
      <c r="I31" s="18">
        <v>0</v>
      </c>
      <c r="J31" s="18">
        <v>1</v>
      </c>
      <c r="K31" s="6">
        <v>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6">
        <v>28</v>
      </c>
      <c r="B32" s="17" t="s">
        <v>49</v>
      </c>
      <c r="C32" s="18">
        <v>8</v>
      </c>
      <c r="D32" s="18">
        <v>67</v>
      </c>
      <c r="E32" s="6">
        <v>75</v>
      </c>
      <c r="F32" s="18">
        <v>0</v>
      </c>
      <c r="G32" s="18">
        <v>0</v>
      </c>
      <c r="H32" s="6">
        <v>0</v>
      </c>
      <c r="I32" s="18">
        <v>0</v>
      </c>
      <c r="J32" s="18">
        <v>0</v>
      </c>
      <c r="K32" s="6"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6"/>
      <c r="B33" s="8" t="s">
        <v>25</v>
      </c>
      <c r="C33" s="8">
        <f>SUM(C5:C32)</f>
        <v>1797</v>
      </c>
      <c r="D33" s="8">
        <f t="shared" ref="D33:K33" si="0">SUM(D5:D32)</f>
        <v>2686</v>
      </c>
      <c r="E33" s="8">
        <f t="shared" si="0"/>
        <v>4483</v>
      </c>
      <c r="F33" s="8">
        <f t="shared" si="0"/>
        <v>0</v>
      </c>
      <c r="G33" s="8">
        <f t="shared" si="0"/>
        <v>0</v>
      </c>
      <c r="H33" s="8">
        <f t="shared" si="0"/>
        <v>0</v>
      </c>
      <c r="I33" s="8">
        <f t="shared" si="0"/>
        <v>0</v>
      </c>
      <c r="J33" s="8">
        <f t="shared" si="0"/>
        <v>12</v>
      </c>
      <c r="K33" s="8">
        <f t="shared" si="0"/>
        <v>12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6">
        <v>29</v>
      </c>
      <c r="B34" s="6" t="s">
        <v>26</v>
      </c>
      <c r="C34" s="18">
        <v>0</v>
      </c>
      <c r="D34" s="18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spans="1:22" x14ac:dyDescent="0.25">
      <c r="A35" s="16">
        <v>30</v>
      </c>
      <c r="B35" s="6" t="s">
        <v>27</v>
      </c>
      <c r="C35" s="18">
        <v>1</v>
      </c>
      <c r="D35" s="18">
        <v>2</v>
      </c>
      <c r="E35" s="6">
        <v>3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6">
        <v>31</v>
      </c>
      <c r="B36" s="17" t="s">
        <v>76</v>
      </c>
      <c r="C36" s="18">
        <v>0</v>
      </c>
      <c r="D36" s="18">
        <v>1</v>
      </c>
      <c r="E36" s="6">
        <v>1</v>
      </c>
      <c r="F36" s="18">
        <v>0</v>
      </c>
      <c r="G36" s="18">
        <v>0</v>
      </c>
      <c r="H36" s="6">
        <v>0</v>
      </c>
      <c r="I36" s="18">
        <v>0</v>
      </c>
      <c r="J36" s="18">
        <v>0</v>
      </c>
      <c r="K36" s="6">
        <v>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6">
        <v>32</v>
      </c>
      <c r="B37" s="18" t="s">
        <v>28</v>
      </c>
      <c r="C37" s="18">
        <v>186</v>
      </c>
      <c r="D37" s="18">
        <v>31</v>
      </c>
      <c r="E37" s="6">
        <v>217</v>
      </c>
      <c r="F37" s="18">
        <v>0</v>
      </c>
      <c r="G37" s="18">
        <v>0</v>
      </c>
      <c r="H37" s="6">
        <v>0</v>
      </c>
      <c r="I37" s="18">
        <v>7</v>
      </c>
      <c r="J37" s="18">
        <v>0</v>
      </c>
      <c r="K37" s="6">
        <v>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6">
        <v>33</v>
      </c>
      <c r="B38" s="18" t="s">
        <v>71</v>
      </c>
      <c r="C38" s="6">
        <v>1</v>
      </c>
      <c r="D38" s="6">
        <v>1</v>
      </c>
      <c r="E38" s="6">
        <v>2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6">
        <v>34</v>
      </c>
      <c r="B39" s="18" t="s">
        <v>72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6">
        <v>35</v>
      </c>
      <c r="B40" s="18" t="s">
        <v>29</v>
      </c>
      <c r="C40" s="18">
        <v>0</v>
      </c>
      <c r="D40" s="18">
        <v>0</v>
      </c>
      <c r="E40" s="6">
        <v>0</v>
      </c>
      <c r="F40" s="18">
        <v>0</v>
      </c>
      <c r="G40" s="18">
        <v>0</v>
      </c>
      <c r="H40" s="6">
        <v>0</v>
      </c>
      <c r="I40" s="18">
        <v>0</v>
      </c>
      <c r="J40" s="18">
        <v>0</v>
      </c>
      <c r="K40" s="6">
        <v>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6">
        <v>36</v>
      </c>
      <c r="B41" s="18" t="s">
        <v>30</v>
      </c>
      <c r="C41" s="18">
        <v>0</v>
      </c>
      <c r="D41" s="18">
        <v>0</v>
      </c>
      <c r="E41" s="6">
        <v>0</v>
      </c>
      <c r="F41" s="18">
        <v>0</v>
      </c>
      <c r="G41" s="18">
        <v>0</v>
      </c>
      <c r="H41" s="6">
        <v>0</v>
      </c>
      <c r="I41" s="18">
        <v>0</v>
      </c>
      <c r="J41" s="18">
        <v>0</v>
      </c>
      <c r="K41" s="6">
        <v>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1"/>
      <c r="B42" s="8" t="s">
        <v>31</v>
      </c>
      <c r="C42" s="8">
        <f>SUM(C34:C41)</f>
        <v>188</v>
      </c>
      <c r="D42" s="8">
        <f t="shared" ref="D42:K42" si="1">SUM(D34:D41)</f>
        <v>35</v>
      </c>
      <c r="E42" s="8">
        <f t="shared" si="1"/>
        <v>223</v>
      </c>
      <c r="F42" s="8">
        <f t="shared" si="1"/>
        <v>0</v>
      </c>
      <c r="G42" s="8">
        <f t="shared" si="1"/>
        <v>0</v>
      </c>
      <c r="H42" s="8">
        <f t="shared" si="1"/>
        <v>0</v>
      </c>
      <c r="I42" s="8">
        <f t="shared" si="1"/>
        <v>7</v>
      </c>
      <c r="J42" s="8">
        <f t="shared" si="1"/>
        <v>0</v>
      </c>
      <c r="K42" s="8">
        <f t="shared" si="1"/>
        <v>7</v>
      </c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2" x14ac:dyDescent="0.25">
      <c r="A43" s="12"/>
      <c r="B43" s="9" t="s">
        <v>32</v>
      </c>
      <c r="C43" s="9">
        <f>SUM(C33,C42)</f>
        <v>1985</v>
      </c>
      <c r="D43" s="9">
        <f t="shared" ref="D43:K43" si="2">SUM(D33,D42)</f>
        <v>2721</v>
      </c>
      <c r="E43" s="9">
        <f t="shared" si="2"/>
        <v>4706</v>
      </c>
      <c r="F43" s="9">
        <f t="shared" si="2"/>
        <v>0</v>
      </c>
      <c r="G43" s="9">
        <f t="shared" si="2"/>
        <v>0</v>
      </c>
      <c r="H43" s="9">
        <f t="shared" si="2"/>
        <v>0</v>
      </c>
      <c r="I43" s="9">
        <f t="shared" si="2"/>
        <v>7</v>
      </c>
      <c r="J43" s="9">
        <f t="shared" si="2"/>
        <v>12</v>
      </c>
      <c r="K43" s="9">
        <f t="shared" si="2"/>
        <v>19</v>
      </c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</row>
    <row r="44" spans="1:22" x14ac:dyDescent="0.25">
      <c r="A44" s="24" t="s">
        <v>33</v>
      </c>
      <c r="B44" s="29"/>
      <c r="C44" s="29"/>
      <c r="D44" s="29"/>
      <c r="E44" s="29"/>
      <c r="F44" s="30"/>
    </row>
    <row r="45" spans="1:22" x14ac:dyDescent="0.25">
      <c r="A45" s="32" t="s">
        <v>113</v>
      </c>
      <c r="B45" s="1"/>
      <c r="C45" s="1"/>
      <c r="D45" s="1"/>
      <c r="E45" s="1"/>
      <c r="F45" s="33"/>
    </row>
    <row r="46" spans="1:22" x14ac:dyDescent="0.25">
      <c r="A46" s="32" t="s">
        <v>75</v>
      </c>
      <c r="B46" s="1"/>
      <c r="C46" s="1"/>
      <c r="D46" s="1"/>
      <c r="E46" s="1"/>
    </row>
    <row r="47" spans="1:22" x14ac:dyDescent="0.25">
      <c r="B47" s="1"/>
      <c r="C47" s="1"/>
      <c r="D47" s="1"/>
      <c r="E47" s="1"/>
    </row>
  </sheetData>
  <mergeCells count="6">
    <mergeCell ref="A1:K1"/>
    <mergeCell ref="A2:A3"/>
    <mergeCell ref="B2:B3"/>
    <mergeCell ref="C2:E2"/>
    <mergeCell ref="F2:H2"/>
    <mergeCell ref="I2:K2"/>
  </mergeCells>
  <hyperlinks>
    <hyperlink ref="B39" r:id="rId1"/>
  </hyperlinks>
  <pageMargins left="0.31496062992125984" right="0.31496062992125984" top="0.74803149606299213" bottom="0.74803149606299213" header="0.31496062992125984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H33" sqref="H33:I33"/>
    </sheetView>
  </sheetViews>
  <sheetFormatPr defaultRowHeight="15" x14ac:dyDescent="0.25"/>
  <cols>
    <col min="1" max="1" width="5.42578125" style="13" customWidth="1"/>
    <col min="2" max="2" width="20.28515625" customWidth="1"/>
    <col min="3" max="5" width="9.140625" style="19"/>
    <col min="6" max="6" width="9.5703125" bestFit="1" customWidth="1"/>
    <col min="7" max="7" width="8.42578125" style="19" customWidth="1"/>
  </cols>
  <sheetData>
    <row r="1" spans="1:13" ht="12.75" customHeight="1" x14ac:dyDescent="0.25">
      <c r="A1" s="70" t="s">
        <v>69</v>
      </c>
      <c r="B1" s="70"/>
      <c r="C1" s="70"/>
      <c r="D1" s="70"/>
      <c r="E1" s="70"/>
      <c r="F1" s="70"/>
      <c r="G1" s="70"/>
      <c r="H1" s="70"/>
      <c r="I1" s="70"/>
      <c r="J1" s="70"/>
    </row>
    <row r="2" spans="1:13" x14ac:dyDescent="0.25">
      <c r="A2" s="71" t="s">
        <v>42</v>
      </c>
      <c r="B2" s="71" t="s">
        <v>43</v>
      </c>
      <c r="C2" s="71" t="s">
        <v>50</v>
      </c>
      <c r="D2" s="72" t="s">
        <v>51</v>
      </c>
      <c r="E2" s="72"/>
      <c r="F2" s="72"/>
      <c r="G2" s="72" t="s">
        <v>52</v>
      </c>
      <c r="H2" s="72"/>
      <c r="I2" s="72"/>
      <c r="J2" s="72"/>
    </row>
    <row r="3" spans="1:13" ht="78.75" customHeight="1" x14ac:dyDescent="0.25">
      <c r="A3" s="71"/>
      <c r="B3" s="71"/>
      <c r="C3" s="71"/>
      <c r="D3" s="23" t="s">
        <v>53</v>
      </c>
      <c r="E3" s="23" t="s">
        <v>54</v>
      </c>
      <c r="F3" s="7" t="s">
        <v>55</v>
      </c>
      <c r="G3" s="23" t="s">
        <v>56</v>
      </c>
      <c r="H3" s="7" t="s">
        <v>57</v>
      </c>
      <c r="I3" s="7" t="s">
        <v>58</v>
      </c>
      <c r="J3" s="7" t="s">
        <v>59</v>
      </c>
    </row>
    <row r="4" spans="1:13" x14ac:dyDescent="0.25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H4" s="5">
        <v>8</v>
      </c>
      <c r="I4" s="5">
        <v>9</v>
      </c>
      <c r="J4" s="5">
        <v>10</v>
      </c>
    </row>
    <row r="5" spans="1:13" x14ac:dyDescent="0.25">
      <c r="A5" s="10">
        <v>1</v>
      </c>
      <c r="B5" s="6" t="s">
        <v>0</v>
      </c>
      <c r="C5" s="18">
        <v>171</v>
      </c>
      <c r="D5" s="18">
        <v>121</v>
      </c>
      <c r="E5" s="18">
        <v>1</v>
      </c>
      <c r="F5" s="20">
        <f>D5/(D5+E5)*100</f>
        <v>99.180327868852459</v>
      </c>
      <c r="G5" s="18">
        <v>5</v>
      </c>
      <c r="H5" s="6">
        <v>56</v>
      </c>
      <c r="I5" s="6">
        <f>G5+H5</f>
        <v>61</v>
      </c>
      <c r="J5" s="36">
        <f>G5/I5*100</f>
        <v>8.1967213114754092</v>
      </c>
      <c r="M5" s="27"/>
    </row>
    <row r="6" spans="1:13" x14ac:dyDescent="0.25">
      <c r="A6" s="10">
        <v>2</v>
      </c>
      <c r="B6" s="6" t="s">
        <v>1</v>
      </c>
      <c r="C6" s="18">
        <v>2</v>
      </c>
      <c r="D6" s="18">
        <v>1</v>
      </c>
      <c r="E6" s="18">
        <v>1</v>
      </c>
      <c r="F6" s="20">
        <f t="shared" ref="F6:F41" si="0">D6/(D6+E6)*100</f>
        <v>50</v>
      </c>
      <c r="G6" s="18">
        <v>0</v>
      </c>
      <c r="H6" s="6">
        <v>0</v>
      </c>
      <c r="I6" s="6">
        <f t="shared" ref="I6:I38" si="1">G6+H6</f>
        <v>0</v>
      </c>
      <c r="J6" s="36" t="s">
        <v>70</v>
      </c>
    </row>
    <row r="7" spans="1:13" x14ac:dyDescent="0.25">
      <c r="A7" s="16">
        <v>3</v>
      </c>
      <c r="B7" s="17" t="s">
        <v>46</v>
      </c>
      <c r="C7" s="18">
        <v>124</v>
      </c>
      <c r="D7" s="18">
        <v>69</v>
      </c>
      <c r="E7" s="18">
        <v>31</v>
      </c>
      <c r="F7" s="20">
        <f t="shared" si="0"/>
        <v>69</v>
      </c>
      <c r="G7" s="18">
        <v>0</v>
      </c>
      <c r="H7" s="6">
        <v>10</v>
      </c>
      <c r="I7" s="6">
        <f t="shared" si="1"/>
        <v>10</v>
      </c>
      <c r="J7" s="36">
        <f>G7/I7*100</f>
        <v>0</v>
      </c>
    </row>
    <row r="8" spans="1:13" x14ac:dyDescent="0.25">
      <c r="A8" s="16">
        <v>4</v>
      </c>
      <c r="B8" s="6" t="s">
        <v>2</v>
      </c>
      <c r="C8" s="18">
        <v>75</v>
      </c>
      <c r="D8" s="18">
        <v>57</v>
      </c>
      <c r="E8" s="18">
        <v>4</v>
      </c>
      <c r="F8" s="20">
        <f t="shared" si="0"/>
        <v>93.442622950819683</v>
      </c>
      <c r="G8" s="18">
        <v>0</v>
      </c>
      <c r="H8" s="6">
        <v>0</v>
      </c>
      <c r="I8" s="6">
        <f t="shared" si="1"/>
        <v>0</v>
      </c>
      <c r="J8" s="36" t="s">
        <v>70</v>
      </c>
    </row>
    <row r="9" spans="1:13" x14ac:dyDescent="0.25">
      <c r="A9" s="16">
        <v>5</v>
      </c>
      <c r="B9" s="6" t="s">
        <v>3</v>
      </c>
      <c r="C9" s="18">
        <v>38</v>
      </c>
      <c r="D9" s="18">
        <v>24</v>
      </c>
      <c r="E9" s="18">
        <v>7</v>
      </c>
      <c r="F9" s="20">
        <f t="shared" si="0"/>
        <v>77.41935483870968</v>
      </c>
      <c r="G9" s="18">
        <v>0</v>
      </c>
      <c r="H9" s="6">
        <v>2</v>
      </c>
      <c r="I9" s="6">
        <f t="shared" si="1"/>
        <v>2</v>
      </c>
      <c r="J9" s="36">
        <f t="shared" ref="J9:J37" si="2">G9/I9*100</f>
        <v>0</v>
      </c>
    </row>
    <row r="10" spans="1:13" x14ac:dyDescent="0.25">
      <c r="A10" s="16">
        <v>6</v>
      </c>
      <c r="B10" s="6" t="s">
        <v>4</v>
      </c>
      <c r="C10" s="18">
        <v>17</v>
      </c>
      <c r="D10" s="18">
        <v>20</v>
      </c>
      <c r="E10" s="18">
        <v>1</v>
      </c>
      <c r="F10" s="20">
        <f t="shared" si="0"/>
        <v>95.238095238095227</v>
      </c>
      <c r="G10" s="18">
        <v>0</v>
      </c>
      <c r="H10" s="6">
        <v>2</v>
      </c>
      <c r="I10" s="6">
        <f t="shared" si="1"/>
        <v>2</v>
      </c>
      <c r="J10" s="36">
        <f t="shared" si="2"/>
        <v>0</v>
      </c>
    </row>
    <row r="11" spans="1:13" x14ac:dyDescent="0.25">
      <c r="A11" s="16">
        <v>7</v>
      </c>
      <c r="B11" s="6" t="s">
        <v>5</v>
      </c>
      <c r="C11" s="18">
        <v>13</v>
      </c>
      <c r="D11" s="18">
        <v>10</v>
      </c>
      <c r="E11" s="18">
        <v>1</v>
      </c>
      <c r="F11" s="20">
        <f t="shared" si="0"/>
        <v>90.909090909090907</v>
      </c>
      <c r="G11" s="18">
        <v>0</v>
      </c>
      <c r="H11" s="6">
        <v>0</v>
      </c>
      <c r="I11" s="6">
        <f t="shared" si="1"/>
        <v>0</v>
      </c>
      <c r="J11" s="36" t="s">
        <v>70</v>
      </c>
    </row>
    <row r="12" spans="1:13" x14ac:dyDescent="0.25">
      <c r="A12" s="16">
        <v>8</v>
      </c>
      <c r="B12" s="6" t="s">
        <v>6</v>
      </c>
      <c r="C12" s="18">
        <v>14</v>
      </c>
      <c r="D12" s="18">
        <v>8</v>
      </c>
      <c r="E12" s="18">
        <v>4</v>
      </c>
      <c r="F12" s="20">
        <f t="shared" si="0"/>
        <v>66.666666666666657</v>
      </c>
      <c r="G12" s="18">
        <v>0</v>
      </c>
      <c r="H12" s="6">
        <v>0</v>
      </c>
      <c r="I12" s="6">
        <f t="shared" si="1"/>
        <v>0</v>
      </c>
      <c r="J12" s="36" t="s">
        <v>70</v>
      </c>
    </row>
    <row r="13" spans="1:13" x14ac:dyDescent="0.25">
      <c r="A13" s="16">
        <v>9</v>
      </c>
      <c r="B13" s="6" t="s">
        <v>7</v>
      </c>
      <c r="C13" s="18">
        <v>4</v>
      </c>
      <c r="D13" s="18">
        <v>3</v>
      </c>
      <c r="E13" s="18">
        <v>3</v>
      </c>
      <c r="F13" s="20">
        <f t="shared" si="0"/>
        <v>50</v>
      </c>
      <c r="G13" s="18">
        <v>0</v>
      </c>
      <c r="H13" s="6">
        <v>0</v>
      </c>
      <c r="I13" s="6">
        <f t="shared" si="1"/>
        <v>0</v>
      </c>
      <c r="J13" s="36" t="s">
        <v>70</v>
      </c>
    </row>
    <row r="14" spans="1:13" x14ac:dyDescent="0.25">
      <c r="A14" s="16">
        <v>10</v>
      </c>
      <c r="B14" s="17" t="s">
        <v>47</v>
      </c>
      <c r="C14" s="18">
        <v>140</v>
      </c>
      <c r="D14" s="18">
        <v>110</v>
      </c>
      <c r="E14" s="18">
        <v>74</v>
      </c>
      <c r="F14" s="20">
        <f t="shared" si="0"/>
        <v>59.782608695652172</v>
      </c>
      <c r="G14" s="18">
        <v>33</v>
      </c>
      <c r="H14" s="6">
        <v>139</v>
      </c>
      <c r="I14" s="6">
        <f t="shared" si="1"/>
        <v>172</v>
      </c>
      <c r="J14" s="36">
        <f t="shared" si="2"/>
        <v>19.186046511627907</v>
      </c>
    </row>
    <row r="15" spans="1:13" x14ac:dyDescent="0.25">
      <c r="A15" s="16">
        <v>11</v>
      </c>
      <c r="B15" s="6" t="s">
        <v>9</v>
      </c>
      <c r="C15" s="18">
        <v>13</v>
      </c>
      <c r="D15" s="18">
        <v>20</v>
      </c>
      <c r="E15" s="18">
        <v>1</v>
      </c>
      <c r="F15" s="20">
        <f t="shared" si="0"/>
        <v>95.238095238095227</v>
      </c>
      <c r="G15" s="18">
        <v>0</v>
      </c>
      <c r="H15" s="6">
        <v>0</v>
      </c>
      <c r="I15" s="6">
        <f t="shared" si="1"/>
        <v>0</v>
      </c>
      <c r="J15" s="36" t="s">
        <v>70</v>
      </c>
    </row>
    <row r="16" spans="1:13" x14ac:dyDescent="0.25">
      <c r="A16" s="16">
        <v>12</v>
      </c>
      <c r="B16" s="6" t="s">
        <v>10</v>
      </c>
      <c r="C16" s="18">
        <v>166</v>
      </c>
      <c r="D16" s="18">
        <v>181</v>
      </c>
      <c r="E16" s="18">
        <v>13</v>
      </c>
      <c r="F16" s="20">
        <f t="shared" si="0"/>
        <v>93.298969072164951</v>
      </c>
      <c r="G16" s="18">
        <v>0</v>
      </c>
      <c r="H16" s="6">
        <v>16</v>
      </c>
      <c r="I16" s="6">
        <f t="shared" si="1"/>
        <v>16</v>
      </c>
      <c r="J16" s="36">
        <f t="shared" si="2"/>
        <v>0</v>
      </c>
    </row>
    <row r="17" spans="1:10" x14ac:dyDescent="0.25">
      <c r="A17" s="16">
        <v>13</v>
      </c>
      <c r="B17" s="6" t="s">
        <v>11</v>
      </c>
      <c r="C17" s="18">
        <v>80</v>
      </c>
      <c r="D17" s="18">
        <v>71</v>
      </c>
      <c r="E17" s="18">
        <v>2</v>
      </c>
      <c r="F17" s="20">
        <f t="shared" si="0"/>
        <v>97.260273972602747</v>
      </c>
      <c r="G17" s="18">
        <v>3</v>
      </c>
      <c r="H17" s="6">
        <v>9</v>
      </c>
      <c r="I17" s="6">
        <f t="shared" si="1"/>
        <v>12</v>
      </c>
      <c r="J17" s="36">
        <f t="shared" si="2"/>
        <v>25</v>
      </c>
    </row>
    <row r="18" spans="1:10" x14ac:dyDescent="0.25">
      <c r="A18" s="16">
        <v>14</v>
      </c>
      <c r="B18" s="6" t="s">
        <v>12</v>
      </c>
      <c r="C18" s="18">
        <v>184</v>
      </c>
      <c r="D18" s="18">
        <v>167</v>
      </c>
      <c r="E18" s="18">
        <v>1</v>
      </c>
      <c r="F18" s="20">
        <f t="shared" si="0"/>
        <v>99.404761904761912</v>
      </c>
      <c r="G18" s="18">
        <v>0</v>
      </c>
      <c r="H18" s="6">
        <v>5</v>
      </c>
      <c r="I18" s="6">
        <f t="shared" si="1"/>
        <v>5</v>
      </c>
      <c r="J18" s="36">
        <f t="shared" si="2"/>
        <v>0</v>
      </c>
    </row>
    <row r="19" spans="1:10" x14ac:dyDescent="0.25">
      <c r="A19" s="16">
        <v>15</v>
      </c>
      <c r="B19" s="6" t="s">
        <v>13</v>
      </c>
      <c r="C19" s="18">
        <v>6</v>
      </c>
      <c r="D19" s="18">
        <v>0</v>
      </c>
      <c r="E19" s="18">
        <v>1</v>
      </c>
      <c r="F19" s="20">
        <f t="shared" si="0"/>
        <v>0</v>
      </c>
      <c r="G19" s="18">
        <v>0</v>
      </c>
      <c r="H19" s="6">
        <v>0</v>
      </c>
      <c r="I19" s="6">
        <f t="shared" si="1"/>
        <v>0</v>
      </c>
      <c r="J19" s="36" t="s">
        <v>70</v>
      </c>
    </row>
    <row r="20" spans="1:10" x14ac:dyDescent="0.25">
      <c r="A20" s="16">
        <v>16</v>
      </c>
      <c r="B20" s="6" t="s">
        <v>14</v>
      </c>
      <c r="C20" s="18">
        <v>1</v>
      </c>
      <c r="D20" s="18">
        <v>0</v>
      </c>
      <c r="E20" s="18">
        <v>1</v>
      </c>
      <c r="F20" s="20">
        <f t="shared" si="0"/>
        <v>0</v>
      </c>
      <c r="G20" s="18">
        <v>0</v>
      </c>
      <c r="H20" s="6">
        <v>0</v>
      </c>
      <c r="I20" s="6">
        <f t="shared" si="1"/>
        <v>0</v>
      </c>
      <c r="J20" s="36" t="s">
        <v>70</v>
      </c>
    </row>
    <row r="21" spans="1:10" x14ac:dyDescent="0.25">
      <c r="A21" s="16">
        <v>17</v>
      </c>
      <c r="B21" s="6" t="s">
        <v>15</v>
      </c>
      <c r="C21" s="18">
        <v>0</v>
      </c>
      <c r="D21" s="18">
        <v>0</v>
      </c>
      <c r="E21" s="18">
        <v>0</v>
      </c>
      <c r="F21" s="20">
        <v>0</v>
      </c>
      <c r="G21" s="18">
        <v>0</v>
      </c>
      <c r="H21" s="6">
        <v>0</v>
      </c>
      <c r="I21" s="6">
        <f t="shared" si="1"/>
        <v>0</v>
      </c>
      <c r="J21" s="36" t="s">
        <v>70</v>
      </c>
    </row>
    <row r="22" spans="1:10" x14ac:dyDescent="0.25">
      <c r="A22" s="16">
        <v>18</v>
      </c>
      <c r="B22" s="6" t="s">
        <v>16</v>
      </c>
      <c r="C22" s="18">
        <v>0</v>
      </c>
      <c r="D22" s="18">
        <v>1</v>
      </c>
      <c r="E22" s="18">
        <v>0</v>
      </c>
      <c r="F22" s="20">
        <f t="shared" si="0"/>
        <v>100</v>
      </c>
      <c r="G22" s="18">
        <v>0</v>
      </c>
      <c r="H22" s="6">
        <v>0</v>
      </c>
      <c r="I22" s="6">
        <f t="shared" si="1"/>
        <v>0</v>
      </c>
      <c r="J22" s="36" t="s">
        <v>70</v>
      </c>
    </row>
    <row r="23" spans="1:10" x14ac:dyDescent="0.25">
      <c r="A23" s="16">
        <v>19</v>
      </c>
      <c r="B23" s="6" t="s">
        <v>17</v>
      </c>
      <c r="C23" s="18">
        <v>103</v>
      </c>
      <c r="D23" s="18">
        <v>58</v>
      </c>
      <c r="E23" s="18">
        <v>10</v>
      </c>
      <c r="F23" s="20">
        <f t="shared" si="0"/>
        <v>85.294117647058826</v>
      </c>
      <c r="G23" s="18">
        <v>0</v>
      </c>
      <c r="H23" s="6">
        <v>8</v>
      </c>
      <c r="I23" s="6">
        <f t="shared" si="1"/>
        <v>8</v>
      </c>
      <c r="J23" s="36" t="s">
        <v>70</v>
      </c>
    </row>
    <row r="24" spans="1:10" x14ac:dyDescent="0.25">
      <c r="A24" s="16">
        <v>20</v>
      </c>
      <c r="B24" s="6" t="s">
        <v>18</v>
      </c>
      <c r="C24" s="18">
        <v>17</v>
      </c>
      <c r="D24" s="18">
        <v>16</v>
      </c>
      <c r="E24" s="18">
        <v>4</v>
      </c>
      <c r="F24" s="20">
        <f t="shared" si="0"/>
        <v>80</v>
      </c>
      <c r="G24" s="18">
        <v>0</v>
      </c>
      <c r="H24" s="6">
        <v>3</v>
      </c>
      <c r="I24" s="6">
        <f t="shared" si="1"/>
        <v>3</v>
      </c>
      <c r="J24" s="36">
        <f t="shared" si="2"/>
        <v>0</v>
      </c>
    </row>
    <row r="25" spans="1:10" x14ac:dyDescent="0.25">
      <c r="A25" s="16">
        <v>21</v>
      </c>
      <c r="B25" s="6" t="s">
        <v>19</v>
      </c>
      <c r="C25" s="18">
        <v>128</v>
      </c>
      <c r="D25" s="18">
        <v>113</v>
      </c>
      <c r="E25" s="18">
        <v>2</v>
      </c>
      <c r="F25" s="20">
        <f t="shared" si="0"/>
        <v>98.260869565217391</v>
      </c>
      <c r="G25" s="18">
        <v>0</v>
      </c>
      <c r="H25" s="6">
        <v>0</v>
      </c>
      <c r="I25" s="6">
        <f t="shared" si="1"/>
        <v>0</v>
      </c>
      <c r="J25" s="36" t="s">
        <v>70</v>
      </c>
    </row>
    <row r="26" spans="1:10" x14ac:dyDescent="0.25">
      <c r="A26" s="16">
        <v>22</v>
      </c>
      <c r="B26" s="17" t="s">
        <v>48</v>
      </c>
      <c r="C26" s="18">
        <v>1</v>
      </c>
      <c r="D26" s="18">
        <v>1</v>
      </c>
      <c r="E26" s="18">
        <v>0</v>
      </c>
      <c r="F26" s="20">
        <f>D26/(D26+E26)*100</f>
        <v>100</v>
      </c>
      <c r="G26" s="18">
        <v>0</v>
      </c>
      <c r="H26" s="6">
        <v>0</v>
      </c>
      <c r="I26" s="6">
        <f t="shared" si="1"/>
        <v>0</v>
      </c>
      <c r="J26" s="36" t="s">
        <v>70</v>
      </c>
    </row>
    <row r="27" spans="1:10" x14ac:dyDescent="0.25">
      <c r="A27" s="16">
        <v>23</v>
      </c>
      <c r="B27" s="6" t="s">
        <v>20</v>
      </c>
      <c r="C27" s="18">
        <v>11</v>
      </c>
      <c r="D27" s="18">
        <v>2</v>
      </c>
      <c r="E27" s="18">
        <v>0</v>
      </c>
      <c r="F27" s="20">
        <f t="shared" si="0"/>
        <v>100</v>
      </c>
      <c r="G27" s="18">
        <v>2</v>
      </c>
      <c r="H27" s="6">
        <v>1</v>
      </c>
      <c r="I27" s="6">
        <f t="shared" si="1"/>
        <v>3</v>
      </c>
      <c r="J27" s="36">
        <f t="shared" si="2"/>
        <v>66.666666666666657</v>
      </c>
    </row>
    <row r="28" spans="1:10" x14ac:dyDescent="0.25">
      <c r="A28" s="16">
        <v>24</v>
      </c>
      <c r="B28" s="6" t="s">
        <v>21</v>
      </c>
      <c r="C28" s="18">
        <v>184</v>
      </c>
      <c r="D28" s="18">
        <v>186</v>
      </c>
      <c r="E28" s="18">
        <v>3</v>
      </c>
      <c r="F28" s="20">
        <f t="shared" si="0"/>
        <v>98.412698412698404</v>
      </c>
      <c r="G28" s="18">
        <v>2</v>
      </c>
      <c r="H28" s="6">
        <v>103</v>
      </c>
      <c r="I28" s="6">
        <f t="shared" si="1"/>
        <v>105</v>
      </c>
      <c r="J28" s="36">
        <f t="shared" si="2"/>
        <v>1.9047619047619049</v>
      </c>
    </row>
    <row r="29" spans="1:10" x14ac:dyDescent="0.25">
      <c r="A29" s="16">
        <v>25</v>
      </c>
      <c r="B29" s="6" t="s">
        <v>22</v>
      </c>
      <c r="C29" s="18">
        <v>1</v>
      </c>
      <c r="D29" s="18">
        <v>2</v>
      </c>
      <c r="E29" s="18">
        <v>0</v>
      </c>
      <c r="F29" s="20">
        <f t="shared" si="0"/>
        <v>100</v>
      </c>
      <c r="G29" s="18">
        <v>0</v>
      </c>
      <c r="H29" s="6">
        <v>0</v>
      </c>
      <c r="I29" s="6">
        <f t="shared" si="1"/>
        <v>0</v>
      </c>
      <c r="J29" s="36" t="s">
        <v>70</v>
      </c>
    </row>
    <row r="30" spans="1:10" x14ac:dyDescent="0.25">
      <c r="A30" s="16">
        <v>26</v>
      </c>
      <c r="B30" s="6" t="s">
        <v>23</v>
      </c>
      <c r="C30" s="18">
        <v>90</v>
      </c>
      <c r="D30" s="18">
        <v>33</v>
      </c>
      <c r="E30" s="18">
        <v>0</v>
      </c>
      <c r="F30" s="20">
        <f t="shared" si="0"/>
        <v>100</v>
      </c>
      <c r="G30" s="18">
        <v>0</v>
      </c>
      <c r="H30" s="6">
        <v>0</v>
      </c>
      <c r="I30" s="6">
        <f t="shared" si="1"/>
        <v>0</v>
      </c>
      <c r="J30" s="36" t="s">
        <v>70</v>
      </c>
    </row>
    <row r="31" spans="1:10" x14ac:dyDescent="0.25">
      <c r="A31" s="16">
        <v>27</v>
      </c>
      <c r="B31" s="6" t="s">
        <v>24</v>
      </c>
      <c r="C31" s="18">
        <v>9</v>
      </c>
      <c r="D31" s="18">
        <v>13</v>
      </c>
      <c r="E31" s="18">
        <v>2</v>
      </c>
      <c r="F31" s="20">
        <f t="shared" si="0"/>
        <v>86.666666666666671</v>
      </c>
      <c r="G31" s="18">
        <v>1</v>
      </c>
      <c r="H31" s="6">
        <v>4</v>
      </c>
      <c r="I31" s="6">
        <f t="shared" si="1"/>
        <v>5</v>
      </c>
      <c r="J31" s="36">
        <f t="shared" si="2"/>
        <v>20</v>
      </c>
    </row>
    <row r="32" spans="1:10" x14ac:dyDescent="0.25">
      <c r="A32" s="16">
        <v>28</v>
      </c>
      <c r="B32" s="17" t="s">
        <v>49</v>
      </c>
      <c r="C32" s="18">
        <v>59</v>
      </c>
      <c r="D32" s="18">
        <v>81</v>
      </c>
      <c r="E32" s="18">
        <v>60</v>
      </c>
      <c r="F32" s="20">
        <f t="shared" si="0"/>
        <v>57.446808510638306</v>
      </c>
      <c r="G32" s="18">
        <v>1</v>
      </c>
      <c r="H32" s="18">
        <v>53</v>
      </c>
      <c r="I32" s="6">
        <f t="shared" si="1"/>
        <v>54</v>
      </c>
      <c r="J32" s="37">
        <f t="shared" si="2"/>
        <v>1.8518518518518516</v>
      </c>
    </row>
    <row r="33" spans="1:10" x14ac:dyDescent="0.25">
      <c r="A33" s="10"/>
      <c r="B33" s="8" t="s">
        <v>25</v>
      </c>
      <c r="C33" s="8">
        <f>SUM(C5:C32)</f>
        <v>1651</v>
      </c>
      <c r="D33" s="8">
        <f>SUM(D5:D32)</f>
        <v>1368</v>
      </c>
      <c r="E33" s="8">
        <f>SUM(E5:E32)</f>
        <v>227</v>
      </c>
      <c r="F33" s="21">
        <f t="shared" ref="F33" si="3">D33/(D33+E33)*100</f>
        <v>85.768025078369902</v>
      </c>
      <c r="G33" s="8">
        <f>SUM(G5:G32)</f>
        <v>47</v>
      </c>
      <c r="H33" s="8">
        <f>SUM(H5:H32)</f>
        <v>411</v>
      </c>
      <c r="I33" s="8">
        <f>SUM(I5:I32)</f>
        <v>458</v>
      </c>
      <c r="J33" s="38">
        <f t="shared" si="2"/>
        <v>10.262008733624455</v>
      </c>
    </row>
    <row r="34" spans="1:10" x14ac:dyDescent="0.25">
      <c r="A34" s="10">
        <v>29</v>
      </c>
      <c r="B34" s="6" t="s">
        <v>26</v>
      </c>
      <c r="C34" s="18">
        <v>0</v>
      </c>
      <c r="D34" s="18">
        <v>1</v>
      </c>
      <c r="E34" s="18">
        <v>0</v>
      </c>
      <c r="F34" s="20">
        <f t="shared" si="0"/>
        <v>100</v>
      </c>
      <c r="G34" s="18">
        <v>0</v>
      </c>
      <c r="H34" s="6">
        <v>0</v>
      </c>
      <c r="I34" s="6">
        <f t="shared" si="1"/>
        <v>0</v>
      </c>
      <c r="J34" s="36" t="s">
        <v>70</v>
      </c>
    </row>
    <row r="35" spans="1:10" x14ac:dyDescent="0.25">
      <c r="A35" s="10">
        <v>30</v>
      </c>
      <c r="B35" s="6" t="s">
        <v>27</v>
      </c>
      <c r="C35" s="18">
        <v>2</v>
      </c>
      <c r="D35" s="18">
        <v>2</v>
      </c>
      <c r="E35" s="18">
        <v>0</v>
      </c>
      <c r="F35" s="20">
        <f t="shared" si="0"/>
        <v>100</v>
      </c>
      <c r="G35" s="18">
        <v>0</v>
      </c>
      <c r="H35" s="6">
        <v>0</v>
      </c>
      <c r="I35" s="6">
        <f t="shared" si="1"/>
        <v>0</v>
      </c>
      <c r="J35" s="36" t="s">
        <v>70</v>
      </c>
    </row>
    <row r="36" spans="1:10" x14ac:dyDescent="0.25">
      <c r="A36" s="16">
        <v>32</v>
      </c>
      <c r="B36" s="6" t="s">
        <v>77</v>
      </c>
      <c r="C36" s="18">
        <v>2</v>
      </c>
      <c r="D36" s="18">
        <v>2</v>
      </c>
      <c r="E36" s="18">
        <v>0</v>
      </c>
      <c r="F36" s="20">
        <f t="shared" si="0"/>
        <v>100</v>
      </c>
      <c r="G36" s="18">
        <v>0</v>
      </c>
      <c r="H36" s="6">
        <v>0</v>
      </c>
      <c r="I36" s="6">
        <f t="shared" si="1"/>
        <v>0</v>
      </c>
      <c r="J36" s="36"/>
    </row>
    <row r="37" spans="1:10" x14ac:dyDescent="0.25">
      <c r="A37" s="16">
        <v>33</v>
      </c>
      <c r="B37" s="18" t="s">
        <v>28</v>
      </c>
      <c r="C37" s="18">
        <v>53</v>
      </c>
      <c r="D37" s="18">
        <v>27</v>
      </c>
      <c r="E37" s="18">
        <v>13</v>
      </c>
      <c r="F37" s="20">
        <f t="shared" si="0"/>
        <v>67.5</v>
      </c>
      <c r="G37" s="18">
        <v>2</v>
      </c>
      <c r="H37" s="18">
        <v>3</v>
      </c>
      <c r="I37" s="6">
        <f t="shared" si="1"/>
        <v>5</v>
      </c>
      <c r="J37" s="37">
        <f t="shared" si="2"/>
        <v>40</v>
      </c>
    </row>
    <row r="38" spans="1:10" x14ac:dyDescent="0.25">
      <c r="A38" s="16">
        <v>34</v>
      </c>
      <c r="B38" s="6" t="s">
        <v>71</v>
      </c>
      <c r="C38" s="18">
        <v>2</v>
      </c>
      <c r="D38" s="18">
        <v>2</v>
      </c>
      <c r="E38" s="18">
        <v>0</v>
      </c>
      <c r="F38" s="20">
        <f t="shared" si="0"/>
        <v>100</v>
      </c>
      <c r="G38" s="18">
        <v>0</v>
      </c>
      <c r="H38" s="6">
        <v>0</v>
      </c>
      <c r="I38" s="6">
        <f t="shared" si="1"/>
        <v>0</v>
      </c>
      <c r="J38" s="36" t="s">
        <v>70</v>
      </c>
    </row>
    <row r="39" spans="1:10" x14ac:dyDescent="0.25">
      <c r="A39" s="16">
        <v>35</v>
      </c>
      <c r="B39" s="6" t="s">
        <v>72</v>
      </c>
      <c r="C39" s="18">
        <v>0</v>
      </c>
      <c r="D39" s="18">
        <v>0</v>
      </c>
      <c r="E39" s="18">
        <v>0</v>
      </c>
      <c r="F39" s="36" t="s">
        <v>70</v>
      </c>
      <c r="G39" s="18">
        <v>0</v>
      </c>
      <c r="H39" s="18">
        <v>0</v>
      </c>
      <c r="I39" s="18"/>
      <c r="J39" s="37" t="s">
        <v>70</v>
      </c>
    </row>
    <row r="40" spans="1:10" x14ac:dyDescent="0.25">
      <c r="A40" s="16">
        <v>36</v>
      </c>
      <c r="B40" s="6" t="s">
        <v>29</v>
      </c>
      <c r="C40" s="18">
        <v>0</v>
      </c>
      <c r="D40" s="18">
        <v>0</v>
      </c>
      <c r="E40" s="18">
        <v>0</v>
      </c>
      <c r="F40" s="36" t="s">
        <v>70</v>
      </c>
      <c r="G40" s="18">
        <v>0</v>
      </c>
      <c r="H40" s="6">
        <v>0</v>
      </c>
      <c r="I40" s="6">
        <f t="shared" ref="I40:I42" si="4">G40+H40</f>
        <v>0</v>
      </c>
      <c r="J40" s="36" t="s">
        <v>70</v>
      </c>
    </row>
    <row r="41" spans="1:10" x14ac:dyDescent="0.25">
      <c r="A41" s="16">
        <v>37</v>
      </c>
      <c r="B41" s="6" t="s">
        <v>30</v>
      </c>
      <c r="C41" s="18">
        <v>4</v>
      </c>
      <c r="D41" s="18">
        <v>0</v>
      </c>
      <c r="E41" s="18">
        <v>4</v>
      </c>
      <c r="F41" s="20">
        <f t="shared" si="0"/>
        <v>0</v>
      </c>
      <c r="G41" s="18">
        <v>0</v>
      </c>
      <c r="H41" s="6">
        <v>0</v>
      </c>
      <c r="I41" s="6">
        <f t="shared" si="4"/>
        <v>0</v>
      </c>
      <c r="J41" s="36" t="s">
        <v>70</v>
      </c>
    </row>
    <row r="42" spans="1:10" x14ac:dyDescent="0.25">
      <c r="A42" s="11"/>
      <c r="B42" s="8" t="s">
        <v>31</v>
      </c>
      <c r="C42" s="8">
        <f>SUM(C34:C41)</f>
        <v>63</v>
      </c>
      <c r="D42" s="8">
        <f>SUM(D34:D41)</f>
        <v>34</v>
      </c>
      <c r="E42" s="8">
        <f>SUM(E34:E41)</f>
        <v>17</v>
      </c>
      <c r="F42" s="21">
        <f>D42/(D42+E42)*100</f>
        <v>66.666666666666657</v>
      </c>
      <c r="G42" s="8">
        <f>SUM(G34:G41)</f>
        <v>2</v>
      </c>
      <c r="H42" s="8">
        <f>SUM(H34:H41)</f>
        <v>3</v>
      </c>
      <c r="I42" s="8">
        <f t="shared" si="4"/>
        <v>5</v>
      </c>
      <c r="J42" s="38">
        <f>G42/I42*100</f>
        <v>40</v>
      </c>
    </row>
    <row r="43" spans="1:10" x14ac:dyDescent="0.25">
      <c r="A43" s="12"/>
      <c r="B43" s="9" t="s">
        <v>32</v>
      </c>
      <c r="C43" s="9">
        <f>C33+C42</f>
        <v>1714</v>
      </c>
      <c r="D43" s="9">
        <f>D33+D42</f>
        <v>1402</v>
      </c>
      <c r="E43" s="9">
        <f>E33+E42</f>
        <v>244</v>
      </c>
      <c r="F43" s="22">
        <f>D43/(D43+E43)*100</f>
        <v>85.176184690157967</v>
      </c>
      <c r="G43" s="9">
        <f>G33+G42</f>
        <v>49</v>
      </c>
      <c r="H43" s="9">
        <f>H33+H42</f>
        <v>414</v>
      </c>
      <c r="I43" s="9">
        <f>I33+I42</f>
        <v>463</v>
      </c>
      <c r="J43" s="38">
        <f>G43/I43*100</f>
        <v>10.583153347732182</v>
      </c>
    </row>
    <row r="44" spans="1:10" x14ac:dyDescent="0.25">
      <c r="A44" s="24" t="s">
        <v>33</v>
      </c>
      <c r="B44" s="29"/>
      <c r="C44" s="29"/>
      <c r="D44" s="29"/>
      <c r="E44" s="29"/>
      <c r="F44" s="30"/>
      <c r="G44"/>
      <c r="J44" s="14"/>
    </row>
    <row r="45" spans="1:10" x14ac:dyDescent="0.25">
      <c r="A45" s="32" t="s">
        <v>114</v>
      </c>
      <c r="B45" s="1"/>
      <c r="C45" s="1"/>
      <c r="D45" s="1"/>
      <c r="E45" s="1"/>
      <c r="F45" s="33"/>
      <c r="G45"/>
    </row>
    <row r="46" spans="1:10" x14ac:dyDescent="0.25">
      <c r="A46" s="32" t="s">
        <v>75</v>
      </c>
      <c r="B46" s="1"/>
      <c r="C46" s="1"/>
      <c r="D46" s="1"/>
      <c r="E46" s="1"/>
      <c r="G46"/>
    </row>
    <row r="47" spans="1:10" x14ac:dyDescent="0.25">
      <c r="B47" s="1"/>
      <c r="C47" s="1"/>
      <c r="D47" s="1"/>
      <c r="E47" s="1"/>
      <c r="G47"/>
    </row>
  </sheetData>
  <mergeCells count="6">
    <mergeCell ref="G2:J2"/>
    <mergeCell ref="A1:J1"/>
    <mergeCell ref="A2:A3"/>
    <mergeCell ref="B2:B3"/>
    <mergeCell ref="C2:C3"/>
    <mergeCell ref="D2:F2"/>
  </mergeCells>
  <hyperlinks>
    <hyperlink ref="B39" r:id="rId1"/>
  </hyperlinks>
  <pageMargins left="0.31496062992125984" right="0.31496062992125984" top="0.74803149606299213" bottom="0.74803149606299213" header="0.31496062992125984" footer="0.31496062992125984"/>
  <pageSetup paperSize="9" scale="98" orientation="portrait" r:id="rId2"/>
  <ignoredErrors>
    <ignoredError sqref="H33 C33:G3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Table 14.2</vt:lpstr>
      <vt:lpstr>Calculation Table 14.1</vt:lpstr>
      <vt:lpstr>P-3</vt:lpstr>
      <vt:lpstr>P-6</vt:lpstr>
      <vt:lpstr>'Calculation Table 14.1'!Print_Area</vt:lpstr>
      <vt:lpstr>'P-3'!Print_Area</vt:lpstr>
      <vt:lpstr>'P-6'!Print_Area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2021-08-02T06:35:33Z</dcterms:modified>
</cp:coreProperties>
</file>