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85" windowWidth="20115" windowHeight="7305" activeTab="3"/>
  </bookViews>
  <sheets>
    <sheet name="Принтеры" sheetId="1" r:id="rId1"/>
    <sheet name="Кардриджы" sheetId="2" r:id="rId2"/>
    <sheet name="Замена картриджей" sheetId="3" state="hidden" r:id="rId3"/>
    <sheet name="Заправка и ремонт картриджей" sheetId="4" r:id="rId4"/>
    <sheet name="Ремонт принтеров" sheetId="7" r:id="rId5"/>
    <sheet name="свод" sheetId="6" r:id="rId6"/>
    <sheet name="Справочник" sheetId="5" r:id="rId7"/>
  </sheets>
  <definedNames>
    <definedName name="_xlnm._FilterDatabase" localSheetId="3" hidden="1">'Заправка и ремонт картриджей'!$A$1:$I$101</definedName>
    <definedName name="_xlnm._FilterDatabase" localSheetId="1" hidden="1">Кардриджы!$A$3:$H$16</definedName>
  </definedNames>
  <calcPr calcId="145621"/>
  <pivotCaches>
    <pivotCache cacheId="0" r:id="rId8"/>
    <pivotCache cacheId="1" r:id="rId9"/>
  </pivotCaches>
</workbook>
</file>

<file path=xl/calcChain.xml><?xml version="1.0" encoding="utf-8"?>
<calcChain xmlns="http://schemas.openxmlformats.org/spreadsheetml/2006/main">
  <c r="B97" i="4" l="1"/>
  <c r="B96" i="4"/>
  <c r="B95" i="4"/>
  <c r="B92" i="4" l="1"/>
  <c r="B93" i="4"/>
  <c r="B94" i="4"/>
  <c r="B100" i="4"/>
  <c r="B90" i="4" l="1"/>
  <c r="B89" i="4"/>
  <c r="B88" i="4"/>
  <c r="B87" i="4"/>
  <c r="B91" i="4" l="1"/>
  <c r="B86" i="4"/>
  <c r="B85" i="4"/>
  <c r="B84" i="4"/>
  <c r="B83" i="4"/>
  <c r="B82" i="4"/>
  <c r="B81" i="4"/>
  <c r="B80" i="4"/>
  <c r="B79" i="4"/>
  <c r="B78" i="4"/>
  <c r="B77" i="4"/>
  <c r="B76" i="4"/>
  <c r="B63" i="4"/>
  <c r="B72" i="4"/>
  <c r="B71" i="4"/>
  <c r="B70" i="4"/>
  <c r="B73" i="4"/>
  <c r="B69" i="4"/>
  <c r="B68" i="4"/>
  <c r="B67" i="4"/>
  <c r="B66" i="4"/>
  <c r="B65" i="4"/>
  <c r="B64" i="4"/>
  <c r="H15" i="2" l="1"/>
  <c r="G15" i="2"/>
  <c r="F15" i="2"/>
  <c r="E15" i="2"/>
  <c r="K9" i="1"/>
  <c r="J9" i="1"/>
  <c r="I9" i="1"/>
  <c r="H9" i="1"/>
  <c r="F9" i="1"/>
  <c r="E9" i="1"/>
  <c r="B15" i="2"/>
  <c r="B56" i="4" l="1"/>
  <c r="B62" i="4" l="1"/>
  <c r="B61" i="4"/>
  <c r="B60" i="4"/>
  <c r="B59" i="4"/>
  <c r="B58" i="4"/>
  <c r="B57" i="4"/>
  <c r="B55" i="4"/>
  <c r="B54" i="4"/>
  <c r="B53" i="4"/>
  <c r="B52" i="4"/>
  <c r="B51" i="4"/>
  <c r="B50" i="4"/>
  <c r="B49" i="4" l="1"/>
  <c r="B48" i="4"/>
  <c r="B47" i="4"/>
  <c r="B46" i="4"/>
  <c r="B45" i="4"/>
  <c r="B44" i="4"/>
  <c r="B43" i="4"/>
  <c r="B42" i="4"/>
  <c r="B41" i="4"/>
  <c r="B40" i="4"/>
  <c r="B39" i="4"/>
  <c r="D4" i="7" l="1"/>
  <c r="C4" i="7"/>
  <c r="B4" i="7"/>
  <c r="B38" i="4"/>
  <c r="B37" i="4" l="1"/>
  <c r="B36" i="4"/>
  <c r="B35" i="4" l="1"/>
  <c r="B34" i="4"/>
  <c r="B33" i="4"/>
  <c r="B32" i="4"/>
  <c r="B31" i="4"/>
  <c r="B30" i="4"/>
  <c r="B29" i="4"/>
  <c r="B28" i="4"/>
  <c r="F10" i="1" l="1"/>
  <c r="F8" i="1"/>
  <c r="F7" i="1"/>
  <c r="F6" i="1"/>
  <c r="F5" i="1"/>
  <c r="F4" i="1"/>
  <c r="F3" i="1"/>
  <c r="E10" i="1"/>
  <c r="E8" i="1"/>
  <c r="E7" i="1"/>
  <c r="E6" i="1"/>
  <c r="E5" i="1"/>
  <c r="E4" i="1"/>
  <c r="E3" i="1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3" i="7"/>
  <c r="C3" i="7"/>
  <c r="B3" i="7"/>
  <c r="D2" i="7"/>
  <c r="C2" i="7"/>
  <c r="B2" i="7"/>
  <c r="H7" i="2" l="1"/>
  <c r="G7" i="2"/>
  <c r="F7" i="2"/>
  <c r="E7" i="2"/>
  <c r="B7" i="2"/>
  <c r="B27" i="4" l="1"/>
  <c r="B26" i="4"/>
  <c r="B25" i="4"/>
  <c r="B11" i="4" l="1"/>
  <c r="H6" i="2"/>
  <c r="G6" i="2"/>
  <c r="B6" i="2"/>
  <c r="F6" i="2"/>
  <c r="E6" i="2"/>
  <c r="H16" i="2" l="1"/>
  <c r="G16" i="2"/>
  <c r="H14" i="2"/>
  <c r="G14" i="2"/>
  <c r="H13" i="2"/>
  <c r="G13" i="2"/>
  <c r="H12" i="2"/>
  <c r="G12" i="2"/>
  <c r="H11" i="2"/>
  <c r="G11" i="2"/>
  <c r="H10" i="2"/>
  <c r="G10" i="2"/>
  <c r="H9" i="2"/>
  <c r="G9" i="2"/>
  <c r="H8" i="2"/>
  <c r="G8" i="2"/>
  <c r="H5" i="2"/>
  <c r="G5" i="2"/>
  <c r="H4" i="2"/>
  <c r="G4" i="2"/>
  <c r="F16" i="2"/>
  <c r="F14" i="2"/>
  <c r="F13" i="2"/>
  <c r="F12" i="2"/>
  <c r="F11" i="2"/>
  <c r="F10" i="2"/>
  <c r="F9" i="2"/>
  <c r="F8" i="2"/>
  <c r="F5" i="2"/>
  <c r="F4" i="2"/>
  <c r="E16" i="2"/>
  <c r="E14" i="2"/>
  <c r="E13" i="2"/>
  <c r="E12" i="2"/>
  <c r="E11" i="2"/>
  <c r="E10" i="2"/>
  <c r="E9" i="2"/>
  <c r="E8" i="2"/>
  <c r="E5" i="2"/>
  <c r="E4" i="2"/>
  <c r="K10" i="1"/>
  <c r="K8" i="1"/>
  <c r="K7" i="1"/>
  <c r="K6" i="1"/>
  <c r="K5" i="1"/>
  <c r="K4" i="1"/>
  <c r="K3" i="1"/>
  <c r="I10" i="1"/>
  <c r="I8" i="1"/>
  <c r="I7" i="1"/>
  <c r="I6" i="1"/>
  <c r="I5" i="1"/>
  <c r="I4" i="1"/>
  <c r="I3" i="1"/>
  <c r="J10" i="1"/>
  <c r="J8" i="1"/>
  <c r="J7" i="1"/>
  <c r="J6" i="1"/>
  <c r="J5" i="1"/>
  <c r="J4" i="1"/>
  <c r="J3" i="1"/>
  <c r="H10" i="1"/>
  <c r="H8" i="1"/>
  <c r="H7" i="1"/>
  <c r="H6" i="1"/>
  <c r="H5" i="1"/>
  <c r="H4" i="1"/>
  <c r="H3" i="1"/>
  <c r="B24" i="4"/>
  <c r="B23" i="4"/>
  <c r="B22" i="4"/>
  <c r="B21" i="4"/>
  <c r="B20" i="4"/>
  <c r="B19" i="4"/>
  <c r="B18" i="4"/>
  <c r="B17" i="4"/>
  <c r="B2" i="4"/>
  <c r="B6" i="4"/>
  <c r="B4" i="4"/>
  <c r="B3" i="4"/>
  <c r="B10" i="4"/>
  <c r="B8" i="4"/>
  <c r="B7" i="4"/>
  <c r="B9" i="4"/>
  <c r="B5" i="4"/>
  <c r="B15" i="4"/>
  <c r="B16" i="4"/>
  <c r="B14" i="4"/>
  <c r="B12" i="4"/>
  <c r="B13" i="4"/>
  <c r="B16" i="2"/>
  <c r="B14" i="2"/>
  <c r="B13" i="2"/>
  <c r="B12" i="2"/>
  <c r="B11" i="2"/>
  <c r="B10" i="2"/>
  <c r="B9" i="2"/>
  <c r="B8" i="2"/>
  <c r="B5" i="2"/>
  <c r="B4" i="2"/>
  <c r="E105" i="3" l="1"/>
  <c r="D105" i="3"/>
  <c r="C105" i="3"/>
  <c r="E104" i="3"/>
  <c r="D104" i="3"/>
  <c r="C104" i="3"/>
  <c r="E103" i="3"/>
  <c r="D103" i="3"/>
  <c r="C103" i="3"/>
  <c r="E102" i="3"/>
  <c r="D102" i="3"/>
  <c r="C102" i="3"/>
  <c r="E101" i="3"/>
  <c r="D101" i="3"/>
  <c r="C101" i="3"/>
  <c r="E100" i="3"/>
  <c r="D100" i="3"/>
  <c r="C100" i="3"/>
  <c r="E99" i="3"/>
  <c r="D99" i="3"/>
  <c r="C99" i="3"/>
  <c r="E98" i="3"/>
  <c r="D98" i="3"/>
  <c r="C98" i="3"/>
  <c r="E97" i="3"/>
  <c r="D97" i="3"/>
  <c r="C97" i="3"/>
  <c r="E96" i="3"/>
  <c r="D96" i="3"/>
  <c r="C96" i="3"/>
  <c r="E95" i="3"/>
  <c r="D95" i="3"/>
  <c r="C95" i="3"/>
  <c r="E94" i="3"/>
  <c r="D94" i="3"/>
  <c r="C94" i="3"/>
  <c r="E93" i="3"/>
  <c r="D93" i="3"/>
  <c r="C93" i="3"/>
  <c r="E92" i="3"/>
  <c r="D92" i="3"/>
  <c r="C92" i="3"/>
  <c r="E91" i="3"/>
  <c r="D91" i="3"/>
  <c r="C91" i="3"/>
  <c r="E90" i="3"/>
  <c r="D90" i="3"/>
  <c r="C90" i="3"/>
  <c r="E89" i="3"/>
  <c r="D89" i="3"/>
  <c r="C89" i="3"/>
  <c r="E88" i="3"/>
  <c r="D88" i="3"/>
  <c r="C88" i="3"/>
  <c r="E87" i="3"/>
  <c r="D87" i="3"/>
  <c r="C87" i="3"/>
  <c r="E86" i="3"/>
  <c r="D86" i="3"/>
  <c r="C86" i="3"/>
  <c r="E85" i="3"/>
  <c r="D85" i="3"/>
  <c r="C85" i="3"/>
  <c r="E84" i="3"/>
  <c r="D84" i="3"/>
  <c r="C84" i="3"/>
  <c r="E83" i="3"/>
  <c r="D83" i="3"/>
  <c r="C83" i="3"/>
  <c r="E82" i="3"/>
  <c r="D82" i="3"/>
  <c r="C82" i="3"/>
  <c r="E81" i="3"/>
  <c r="D81" i="3"/>
  <c r="C81" i="3"/>
  <c r="E80" i="3"/>
  <c r="D80" i="3"/>
  <c r="C80" i="3"/>
  <c r="E79" i="3"/>
  <c r="D79" i="3"/>
  <c r="C79" i="3"/>
  <c r="E78" i="3"/>
  <c r="D78" i="3"/>
  <c r="C78" i="3"/>
  <c r="E77" i="3"/>
  <c r="D77" i="3"/>
  <c r="C77" i="3"/>
  <c r="E76" i="3"/>
  <c r="D76" i="3"/>
  <c r="C76" i="3"/>
  <c r="E75" i="3"/>
  <c r="D75" i="3"/>
  <c r="C75" i="3"/>
  <c r="E74" i="3"/>
  <c r="D74" i="3"/>
  <c r="C74" i="3"/>
  <c r="E73" i="3"/>
  <c r="D73" i="3"/>
  <c r="C73" i="3"/>
  <c r="E72" i="3"/>
  <c r="D72" i="3"/>
  <c r="C72" i="3"/>
  <c r="E71" i="3"/>
  <c r="D71" i="3"/>
  <c r="C71" i="3"/>
  <c r="E70" i="3"/>
  <c r="D70" i="3"/>
  <c r="C70" i="3"/>
  <c r="E69" i="3"/>
  <c r="D69" i="3"/>
  <c r="C69" i="3"/>
  <c r="E68" i="3"/>
  <c r="D68" i="3"/>
  <c r="C68" i="3"/>
  <c r="E67" i="3"/>
  <c r="D67" i="3"/>
  <c r="C67" i="3"/>
  <c r="E66" i="3"/>
  <c r="D66" i="3"/>
  <c r="C66" i="3"/>
  <c r="E65" i="3"/>
  <c r="D65" i="3"/>
  <c r="C65" i="3"/>
  <c r="E64" i="3"/>
  <c r="D64" i="3"/>
  <c r="C64" i="3"/>
  <c r="E63" i="3"/>
  <c r="D63" i="3"/>
  <c r="C63" i="3"/>
  <c r="E62" i="3"/>
  <c r="D62" i="3"/>
  <c r="C62" i="3"/>
  <c r="E61" i="3"/>
  <c r="D61" i="3"/>
  <c r="C61" i="3"/>
  <c r="E60" i="3"/>
  <c r="D60" i="3"/>
  <c r="C60" i="3"/>
  <c r="E59" i="3"/>
  <c r="D59" i="3"/>
  <c r="C59" i="3"/>
  <c r="E58" i="3"/>
  <c r="D58" i="3"/>
  <c r="C58" i="3"/>
  <c r="E57" i="3"/>
  <c r="D57" i="3"/>
  <c r="C57" i="3"/>
  <c r="E56" i="3"/>
  <c r="D56" i="3"/>
  <c r="C56" i="3"/>
  <c r="E55" i="3"/>
  <c r="D55" i="3"/>
  <c r="C55" i="3"/>
  <c r="E54" i="3"/>
  <c r="D54" i="3"/>
  <c r="C54" i="3"/>
  <c r="E53" i="3"/>
  <c r="D53" i="3"/>
  <c r="C53" i="3"/>
  <c r="E52" i="3"/>
  <c r="D52" i="3"/>
  <c r="C52" i="3"/>
  <c r="E51" i="3"/>
  <c r="D51" i="3"/>
  <c r="C51" i="3"/>
  <c r="E50" i="3"/>
  <c r="D50" i="3"/>
  <c r="C50" i="3"/>
  <c r="E49" i="3"/>
  <c r="D49" i="3"/>
  <c r="C49" i="3"/>
  <c r="E48" i="3"/>
  <c r="D48" i="3"/>
  <c r="C48" i="3"/>
  <c r="E47" i="3"/>
  <c r="D47" i="3"/>
  <c r="C47" i="3"/>
  <c r="E46" i="3"/>
  <c r="D46" i="3"/>
  <c r="C46" i="3"/>
  <c r="E45" i="3"/>
  <c r="D45" i="3"/>
  <c r="C45" i="3"/>
  <c r="E44" i="3"/>
  <c r="D44" i="3"/>
  <c r="C44" i="3"/>
  <c r="E43" i="3"/>
  <c r="D43" i="3"/>
  <c r="C43" i="3"/>
  <c r="E42" i="3"/>
  <c r="D42" i="3"/>
  <c r="C42" i="3"/>
  <c r="E41" i="3"/>
  <c r="D41" i="3"/>
  <c r="C41" i="3"/>
  <c r="E40" i="3"/>
  <c r="D40" i="3"/>
  <c r="C40" i="3"/>
  <c r="E39" i="3"/>
  <c r="D39" i="3"/>
  <c r="C39" i="3"/>
  <c r="E38" i="3"/>
  <c r="D38" i="3"/>
  <c r="C38" i="3"/>
  <c r="E37" i="3"/>
  <c r="D37" i="3"/>
  <c r="C37" i="3"/>
  <c r="E36" i="3"/>
  <c r="D36" i="3"/>
  <c r="C36" i="3"/>
  <c r="E35" i="3"/>
  <c r="D35" i="3"/>
  <c r="C35" i="3"/>
  <c r="E34" i="3"/>
  <c r="D34" i="3"/>
  <c r="C34" i="3"/>
  <c r="E33" i="3"/>
  <c r="D33" i="3"/>
  <c r="C33" i="3"/>
  <c r="E32" i="3"/>
  <c r="D32" i="3"/>
  <c r="C32" i="3"/>
  <c r="E31" i="3"/>
  <c r="D31" i="3"/>
  <c r="C31" i="3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E25" i="3"/>
  <c r="D25" i="3"/>
  <c r="C25" i="3"/>
  <c r="E24" i="3"/>
  <c r="D24" i="3"/>
  <c r="C24" i="3"/>
  <c r="E23" i="3"/>
  <c r="D23" i="3"/>
  <c r="C23" i="3"/>
  <c r="E22" i="3"/>
  <c r="D22" i="3"/>
  <c r="C22" i="3"/>
  <c r="E21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E16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E4" i="3"/>
  <c r="D4" i="3"/>
  <c r="C4" i="3"/>
</calcChain>
</file>

<file path=xl/sharedStrings.xml><?xml version="1.0" encoding="utf-8"?>
<sst xmlns="http://schemas.openxmlformats.org/spreadsheetml/2006/main" count="621" uniqueCount="112">
  <si>
    <t>Кабинет</t>
  </si>
  <si>
    <t>Инв. номер</t>
  </si>
  <si>
    <t>Раб. место</t>
  </si>
  <si>
    <t>Модель принтера</t>
  </si>
  <si>
    <t>Текущий картридж</t>
  </si>
  <si>
    <t>Дата</t>
  </si>
  <si>
    <t>Комментарий</t>
  </si>
  <si>
    <t>Кабинеты</t>
  </si>
  <si>
    <t>Сбыт</t>
  </si>
  <si>
    <t>11. Нач. абон. службы</t>
  </si>
  <si>
    <t>Абонентская служба</t>
  </si>
  <si>
    <t>12. Программист</t>
  </si>
  <si>
    <t>15. Печать квитанций</t>
  </si>
  <si>
    <t>17. Сбыт</t>
  </si>
  <si>
    <t>Ксерокс</t>
  </si>
  <si>
    <t>Рабочие места</t>
  </si>
  <si>
    <t>ФИО</t>
  </si>
  <si>
    <t>Лисовская Н.И.</t>
  </si>
  <si>
    <t>Отдел</t>
  </si>
  <si>
    <t>Отделы</t>
  </si>
  <si>
    <t>ОАСУП</t>
  </si>
  <si>
    <t>АС</t>
  </si>
  <si>
    <t>ССП</t>
  </si>
  <si>
    <t>Баришевская Л.А.</t>
  </si>
  <si>
    <t>Имя ПК</t>
  </si>
  <si>
    <t>Корнилова Я.Ю.</t>
  </si>
  <si>
    <t>Хвостикова И.М.</t>
  </si>
  <si>
    <t>Марков С.М.</t>
  </si>
  <si>
    <t>Маркина Н.В.</t>
  </si>
  <si>
    <t>Врублевская Н.А.</t>
  </si>
  <si>
    <t>Олександрова О.В.</t>
  </si>
  <si>
    <t>Sbyt1</t>
  </si>
  <si>
    <t>Asup2</t>
  </si>
  <si>
    <t>Sbyt2</t>
  </si>
  <si>
    <t>Sbyt3</t>
  </si>
  <si>
    <t>Abon1</t>
  </si>
  <si>
    <t>Abon7</t>
  </si>
  <si>
    <t>Abon4</t>
  </si>
  <si>
    <t>Abon3</t>
  </si>
  <si>
    <t>Xerox</t>
  </si>
  <si>
    <t>Все</t>
  </si>
  <si>
    <t>Печать квитанций CANON</t>
  </si>
  <si>
    <t>Печать квитанций HP</t>
  </si>
  <si>
    <t>Последняя заправка</t>
  </si>
  <si>
    <t>Последний ремонт</t>
  </si>
  <si>
    <t>Место заправки</t>
  </si>
  <si>
    <t>Место ремонта</t>
  </si>
  <si>
    <t>Места ремонта и заправка картриджей</t>
  </si>
  <si>
    <t>Терминал</t>
  </si>
  <si>
    <t>Виталий Лындин</t>
  </si>
  <si>
    <t>sbyt_net</t>
  </si>
  <si>
    <t>Сетевой (сбыт)</t>
  </si>
  <si>
    <t>Abon9</t>
  </si>
  <si>
    <t>Abon8</t>
  </si>
  <si>
    <t>Инв. номер принтера</t>
  </si>
  <si>
    <t>Установлен картридж</t>
  </si>
  <si>
    <t>Дата замены</t>
  </si>
  <si>
    <t>HP LaserJet P2035</t>
  </si>
  <si>
    <t>HP LaserJet P2055 dn</t>
  </si>
  <si>
    <t>HP Laser Jet  PRO M402 dne</t>
  </si>
  <si>
    <t>26A</t>
  </si>
  <si>
    <t>CANON LBP 223 dw</t>
  </si>
  <si>
    <t>Номер картриджа</t>
  </si>
  <si>
    <t>Операция</t>
  </si>
  <si>
    <t>Место</t>
  </si>
  <si>
    <t>Дата операции - отдал</t>
  </si>
  <si>
    <t>Дата операции - забрал</t>
  </si>
  <si>
    <t>ремонт</t>
  </si>
  <si>
    <t>При печати мазал</t>
  </si>
  <si>
    <t>Результат</t>
  </si>
  <si>
    <t>ок</t>
  </si>
  <si>
    <t>Белая полоса</t>
  </si>
  <si>
    <t>Новый картридж</t>
  </si>
  <si>
    <t>Модели принтеров</t>
  </si>
  <si>
    <t>заправка</t>
  </si>
  <si>
    <t>Текущий статус</t>
  </si>
  <si>
    <t>Место нахождения</t>
  </si>
  <si>
    <t>Замена формирующего лезвия</t>
  </si>
  <si>
    <t>4с</t>
  </si>
  <si>
    <t>HP LaserJet P2055 d</t>
  </si>
  <si>
    <t>Общий итог</t>
  </si>
  <si>
    <t>Дата последней операции</t>
  </si>
  <si>
    <t>(несколько элементов)</t>
  </si>
  <si>
    <t>Причина ремонта</t>
  </si>
  <si>
    <t>мажет после печати</t>
  </si>
  <si>
    <t>Дата последнего ремонта</t>
  </si>
  <si>
    <t>Белая полоса, отвалился чип</t>
  </si>
  <si>
    <t>Бледно печатает, белая полоса</t>
  </si>
  <si>
    <t>Белая полоса посредине</t>
  </si>
  <si>
    <t>Дата последней заправки</t>
  </si>
  <si>
    <t>1</t>
  </si>
  <si>
    <t>Частое затревание бумаги, протяжка текста при печати</t>
  </si>
  <si>
    <t>Не работает подача бумаги</t>
  </si>
  <si>
    <t>Ремонт механизма подачи бумаги</t>
  </si>
  <si>
    <t>Замена ролика подачи бумаги</t>
  </si>
  <si>
    <t>Последняя заправка картриджа</t>
  </si>
  <si>
    <t>Последний ремонт картриджа</t>
  </si>
  <si>
    <t>нет крышки</t>
  </si>
  <si>
    <t>Примечание</t>
  </si>
  <si>
    <t>тройная заправка</t>
  </si>
  <si>
    <t>UR2</t>
  </si>
  <si>
    <t>Медведева Е.</t>
  </si>
  <si>
    <t>Юр.Отдел</t>
  </si>
  <si>
    <t>Юр.отдел</t>
  </si>
  <si>
    <t>CANONF151300</t>
  </si>
  <si>
    <t>Замена барабана</t>
  </si>
  <si>
    <t>Замена магнитного вала</t>
  </si>
  <si>
    <t>неравномерная печать</t>
  </si>
  <si>
    <t>Требуются доп. действия. Неравномерная печать</t>
  </si>
  <si>
    <t>замена вала и формирующего лезвия</t>
  </si>
  <si>
    <t>замена барабана</t>
  </si>
  <si>
    <t>двойная заправка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</si>
</sst>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3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/>
    <xf numFmtId="0" fontId="0" fillId="0" borderId="1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  <xf numFmtId="0" fontId="0" fillId="0" borderId="4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/>
    <xf numFmtId="0" fontId="0" fillId="0" borderId="0" xfId="0" applyFill="1" applyBorder="1" applyAlignment="1">
      <alignment vertical="center" wrapText="1"/>
    </xf>
    <xf numFmtId="0" fontId="0" fillId="0" borderId="3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/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/>
    <xf numFmtId="0" fontId="0" fillId="0" borderId="24" xfId="0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0" fillId="0" borderId="33" xfId="0" applyBorder="1"/>
    <xf numFmtId="0" fontId="0" fillId="0" borderId="1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 wrapText="1"/>
    </xf>
    <xf numFmtId="0" fontId="1" fillId="2" borderId="36" xfId="0" applyFont="1" applyFill="1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164" fontId="0" fillId="0" borderId="17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37" xfId="0" applyBorder="1" applyAlignment="1">
      <alignment horizontal="center" vertical="center"/>
    </xf>
    <xf numFmtId="0" fontId="1" fillId="2" borderId="39" xfId="0" applyFont="1" applyFill="1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 wrapText="1"/>
    </xf>
    <xf numFmtId="14" fontId="0" fillId="0" borderId="16" xfId="0" applyNumberFormat="1" applyBorder="1" applyAlignment="1">
      <alignment vertical="center"/>
    </xf>
    <xf numFmtId="0" fontId="0" fillId="0" borderId="11" xfId="0" applyBorder="1" applyAlignment="1">
      <alignment horizontal="center" vertical="center"/>
    </xf>
    <xf numFmtId="14" fontId="0" fillId="0" borderId="0" xfId="0" applyNumberFormat="1"/>
    <xf numFmtId="0" fontId="0" fillId="0" borderId="9" xfId="0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 wrapText="1"/>
    </xf>
    <xf numFmtId="0" fontId="0" fillId="0" borderId="1" xfId="0" pivotButton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pivotButton="1" applyFon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4" xfId="0" applyNumberFormat="1" applyBorder="1" applyAlignment="1">
      <alignment vertical="center"/>
    </xf>
    <xf numFmtId="14" fontId="0" fillId="0" borderId="6" xfId="0" applyNumberFormat="1" applyBorder="1" applyAlignment="1">
      <alignment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2" borderId="19" xfId="0" quotePrefix="1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14" fontId="0" fillId="0" borderId="17" xfId="0" applyNumberFormat="1" applyBorder="1" applyAlignment="1">
      <alignment horizontal="center"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pivotButton="1"/>
    <xf numFmtId="0" fontId="0" fillId="0" borderId="9" xfId="0" applyBorder="1"/>
    <xf numFmtId="0" fontId="0" fillId="0" borderId="34" xfId="0" applyBorder="1"/>
    <xf numFmtId="0" fontId="0" fillId="0" borderId="44" xfId="0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34" xfId="0" applyNumberFormat="1" applyBorder="1" applyAlignment="1">
      <alignment horizontal="center" vertical="center"/>
    </xf>
    <xf numFmtId="14" fontId="0" fillId="0" borderId="46" xfId="0" applyNumberFormat="1" applyBorder="1" applyAlignment="1">
      <alignment horizontal="center" vertical="center"/>
    </xf>
    <xf numFmtId="0" fontId="0" fillId="0" borderId="3" xfId="0" applyBorder="1"/>
    <xf numFmtId="0" fontId="0" fillId="0" borderId="46" xfId="0" applyBorder="1"/>
    <xf numFmtId="0" fontId="0" fillId="0" borderId="38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14" fontId="0" fillId="0" borderId="1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3" xfId="0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2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7" xfId="0" applyBorder="1" applyAlignment="1">
      <alignment horizontal="left" vertical="center" wrapText="1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 vertical="center" wrapText="1"/>
    </xf>
    <xf numFmtId="0" fontId="1" fillId="2" borderId="32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43" xfId="0" applyFont="1" applyFill="1" applyBorder="1" applyAlignment="1">
      <alignment horizontal="center" vertical="center" wrapText="1"/>
    </xf>
    <xf numFmtId="0" fontId="1" fillId="2" borderId="4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0" xfId="0" applyFont="1" applyFill="1" applyBorder="1" applyAlignment="1">
      <alignment horizontal="center" vertical="center" wrapText="1"/>
    </xf>
    <xf numFmtId="0" fontId="1" fillId="2" borderId="42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33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135"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vertic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font>
        <b/>
      </font>
    </dxf>
    <dxf>
      <font>
        <b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horizontal="center" readingOrder="0"/>
    </dxf>
    <dxf>
      <font>
        <b/>
      </font>
    </dxf>
    <dxf>
      <font>
        <b/>
      </font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alignment wrapText="1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P2" refreshedDate="45370.606081018515" createdVersion="4" refreshedVersion="4" minRefreshableVersion="3" recordCount="17">
  <cacheSource type="worksheet">
    <worksheetSource ref="A1:J18" sheet="Ремонт принтеров"/>
  </cacheSource>
  <cacheFields count="10">
    <cacheField name="Инв. номер" numFmtId="0">
      <sharedItems containsString="0" containsBlank="1" containsNumber="1" containsInteger="1" minValue="70500" maxValue="70512" count="3">
        <n v="70500"/>
        <n v="70512"/>
        <m/>
      </sharedItems>
    </cacheField>
    <cacheField name="Модель принтера" numFmtId="0">
      <sharedItems count="3">
        <s v="HP LaserJet P2055 dn"/>
        <s v="HP LaserJet P2055 d"/>
        <s v=""/>
      </sharedItems>
    </cacheField>
    <cacheField name="Кабинет" numFmtId="0">
      <sharedItems/>
    </cacheField>
    <cacheField name="Раб. место" numFmtId="0">
      <sharedItems/>
    </cacheField>
    <cacheField name="Дата операции - отдал" numFmtId="0">
      <sharedItems containsNonDate="0" containsDate="1" containsString="0" containsBlank="1" minDate="2023-04-20T00:00:00" maxDate="2023-09-05T00:00:00"/>
    </cacheField>
    <cacheField name="Дата операции - забрал" numFmtId="0">
      <sharedItems containsNonDate="0" containsDate="1" containsString="0" containsBlank="1" minDate="2023-04-21T00:00:00" maxDate="2023-09-05T00:00:00" count="4">
        <d v="2023-04-21T00:00:00"/>
        <d v="2023-04-24T00:00:00"/>
        <d v="2023-09-04T00:00:00"/>
        <m/>
      </sharedItems>
    </cacheField>
    <cacheField name="Место" numFmtId="0">
      <sharedItems containsBlank="1" count="2">
        <s v="Виталий Лындин"/>
        <m/>
      </sharedItems>
    </cacheField>
    <cacheField name="Причина ремонта" numFmtId="0">
      <sharedItems containsBlank="1"/>
    </cacheField>
    <cacheField name="Результат" numFmtId="0">
      <sharedItems containsBlank="1"/>
    </cacheField>
    <cacheField name="Комментарий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SUP2" refreshedDate="45384.690402314816" createdVersion="4" refreshedVersion="4" minRefreshableVersion="3" recordCount="98">
  <cacheSource type="worksheet">
    <worksheetSource ref="A1:I395" sheet="Заправка и ремонт картриджей"/>
  </cacheSource>
  <cacheFields count="9">
    <cacheField name="Номер картриджа" numFmtId="0">
      <sharedItems containsBlank="1" containsMixedTypes="1" containsNumber="1" containsInteger="1" minValue="1" maxValue="12" count="14">
        <n v="4"/>
        <n v="8"/>
        <n v="2"/>
        <n v="5"/>
        <n v="6"/>
        <n v="11"/>
        <n v="1"/>
        <s v="4с"/>
        <n v="7"/>
        <n v="9"/>
        <n v="3"/>
        <n v="10"/>
        <n v="12"/>
        <m/>
      </sharedItems>
    </cacheField>
    <cacheField name="Модель принтера" numFmtId="0">
      <sharedItems containsBlank="1" count="12">
        <s v="HP LaserJet P2055 d"/>
        <s v="HP LaserJet P2035"/>
        <s v="HP Laser Jet  PRO M402 dne"/>
        <s v="CANON LBP 223 dw"/>
        <s v="HP LaserJet P2055 dn"/>
        <s v="CANONF151300"/>
        <s v=""/>
        <m/>
        <s v="Ремонт картриджа " u="1"/>
        <s v="Ремонт и заправка картриджа " u="1"/>
        <s v="Заправка картриджа Яны (приемная)" u="1"/>
        <s v="Заправка картриджа " u="1"/>
      </sharedItems>
    </cacheField>
    <cacheField name="Операция" numFmtId="0">
      <sharedItems containsBlank="1" count="8">
        <s v="заправка"/>
        <s v="ремонт"/>
        <m/>
        <s v="№4 ССП" u="1"/>
        <s v="Серикова Л.Н. (ПС)" u="1"/>
        <s v="Колдышева И.А. (ПЭО)" u="1"/>
        <s v="Волчок С.Н. (бухгалтерия)" u="1"/>
        <s v="Алиева Я.А. (приемная)" u="1"/>
      </sharedItems>
    </cacheField>
    <cacheField name="Дата операции - отдал" numFmtId="0">
      <sharedItems containsNonDate="0" containsDate="1" containsString="0" containsBlank="1" minDate="2023-01-01T00:00:00" maxDate="2024-04-03T00:00:00"/>
    </cacheField>
    <cacheField name="Дата операции - забрал" numFmtId="0">
      <sharedItems containsNonDate="0" containsDate="1" containsString="0" containsBlank="1" minDate="2023-01-01T00:00:00" maxDate="2024-04-03T00:00:00"/>
    </cacheField>
    <cacheField name="Место" numFmtId="0">
      <sharedItems containsBlank="1" count="2">
        <s v="Виталий Лындин"/>
        <m/>
      </sharedItems>
    </cacheField>
    <cacheField name="Причина ремонта" numFmtId="0">
      <sharedItems containsBlank="1"/>
    </cacheField>
    <cacheField name="Результат" numFmtId="0">
      <sharedItems containsBlank="1"/>
    </cacheField>
    <cacheField name="Комментарий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  <x v="0"/>
    <s v="17. Сбыт"/>
    <s v="Врублевская Н.А."/>
    <d v="2023-04-20T00:00:00"/>
    <x v="0"/>
    <x v="0"/>
    <s v="Частое затревание бумаги, протяжка текста при печати"/>
    <s v="ок"/>
    <s v="Ремонт механизма подачи бумаги"/>
  </r>
  <r>
    <x v="1"/>
    <x v="1"/>
    <s v="11. Нач. абон. службы"/>
    <s v="Хвостикова И.М."/>
    <d v="2023-04-21T00:00:00"/>
    <x v="1"/>
    <x v="0"/>
    <s v="Не работает подача бумаги"/>
    <s v="ок"/>
    <s v="Замена ролика подачи бумаги"/>
  </r>
  <r>
    <x v="0"/>
    <x v="0"/>
    <s v="17. Сбыт"/>
    <s v="Врублевская Н.А."/>
    <d v="2023-09-04T00:00:00"/>
    <x v="2"/>
    <x v="0"/>
    <s v="Частое затревание бумаги, протяжка текста при печати"/>
    <s v="ок"/>
    <s v="Ремонт механизма подачи бумаги"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  <r>
    <x v="2"/>
    <x v="2"/>
    <s v=""/>
    <s v=""/>
    <m/>
    <x v="3"/>
    <x v="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">
  <r>
    <x v="0"/>
    <x v="0"/>
    <x v="0"/>
    <d v="2023-01-01T00:00:00"/>
    <d v="2023-01-01T00:00:00"/>
    <x v="0"/>
    <m/>
    <s v="ок"/>
    <m/>
  </r>
  <r>
    <x v="1"/>
    <x v="1"/>
    <x v="0"/>
    <d v="2023-01-01T00:00:00"/>
    <d v="2023-01-01T00:00:00"/>
    <x v="0"/>
    <m/>
    <s v="ок"/>
    <m/>
  </r>
  <r>
    <x v="2"/>
    <x v="1"/>
    <x v="0"/>
    <d v="2023-02-03T00:00:00"/>
    <d v="2023-02-03T00:00:00"/>
    <x v="0"/>
    <m/>
    <s v="Белая полоса"/>
    <m/>
  </r>
  <r>
    <x v="3"/>
    <x v="1"/>
    <x v="0"/>
    <d v="2023-02-03T00:00:00"/>
    <d v="2023-02-03T00:00:00"/>
    <x v="0"/>
    <m/>
    <s v="мажет после печати"/>
    <m/>
  </r>
  <r>
    <x v="4"/>
    <x v="1"/>
    <x v="0"/>
    <d v="2023-02-03T00:00:00"/>
    <d v="2023-02-03T00:00:00"/>
    <x v="0"/>
    <m/>
    <s v="Белая полоса"/>
    <m/>
  </r>
  <r>
    <x v="5"/>
    <x v="2"/>
    <x v="0"/>
    <d v="2023-02-03T00:00:00"/>
    <d v="2023-02-03T00:00:00"/>
    <x v="0"/>
    <m/>
    <s v="ок"/>
    <m/>
  </r>
  <r>
    <x v="6"/>
    <x v="3"/>
    <x v="0"/>
    <d v="2023-02-03T00:00:00"/>
    <d v="2023-02-03T00:00:00"/>
    <x v="0"/>
    <m/>
    <s v="ок"/>
    <m/>
  </r>
  <r>
    <x v="7"/>
    <x v="4"/>
    <x v="0"/>
    <d v="2023-02-03T00:00:00"/>
    <d v="2023-02-03T00:00:00"/>
    <x v="0"/>
    <m/>
    <s v="ок"/>
    <m/>
  </r>
  <r>
    <x v="8"/>
    <x v="3"/>
    <x v="0"/>
    <d v="2023-02-04T00:00:00"/>
    <d v="2023-02-04T00:00:00"/>
    <x v="0"/>
    <m/>
    <s v="ок"/>
    <m/>
  </r>
  <r>
    <x v="9"/>
    <x v="4"/>
    <x v="0"/>
    <d v="2023-02-03T00:00:00"/>
    <d v="2023-02-03T00:00:00"/>
    <x v="0"/>
    <m/>
    <s v="ок"/>
    <m/>
  </r>
  <r>
    <x v="2"/>
    <x v="1"/>
    <x v="1"/>
    <d v="2023-02-11T00:00:00"/>
    <d v="2023-02-14T00:00:00"/>
    <x v="0"/>
    <s v="Белая полоса, отвалился чип"/>
    <s v="ок"/>
    <s v="Новый картридж"/>
  </r>
  <r>
    <x v="3"/>
    <x v="1"/>
    <x v="1"/>
    <d v="2023-02-11T00:00:00"/>
    <d v="2023-02-14T00:00:00"/>
    <x v="0"/>
    <s v="При печати мазал"/>
    <s v="ок"/>
    <m/>
  </r>
  <r>
    <x v="4"/>
    <x v="1"/>
    <x v="1"/>
    <d v="2023-02-11T00:00:00"/>
    <d v="2023-02-14T00:00:00"/>
    <x v="0"/>
    <s v="Белая полоса"/>
    <s v="ок"/>
    <m/>
  </r>
  <r>
    <x v="6"/>
    <x v="3"/>
    <x v="1"/>
    <d v="2023-02-14T00:00:00"/>
    <d v="2023-02-14T00:00:00"/>
    <x v="0"/>
    <s v="При печати мазал"/>
    <s v="ок"/>
    <s v="Замена формирующего лезвия"/>
  </r>
  <r>
    <x v="10"/>
    <x v="1"/>
    <x v="0"/>
    <d v="2023-02-15T00:00:00"/>
    <d v="2023-02-16T00:00:00"/>
    <x v="0"/>
    <m/>
    <s v="ок"/>
    <m/>
  </r>
  <r>
    <x v="7"/>
    <x v="4"/>
    <x v="0"/>
    <d v="2023-03-02T00:00:00"/>
    <d v="2023-03-02T00:00:00"/>
    <x v="0"/>
    <m/>
    <s v="ок"/>
    <m/>
  </r>
  <r>
    <x v="5"/>
    <x v="2"/>
    <x v="0"/>
    <d v="2023-03-02T00:00:00"/>
    <d v="2023-03-02T00:00:00"/>
    <x v="0"/>
    <m/>
    <s v="ок"/>
    <m/>
  </r>
  <r>
    <x v="1"/>
    <x v="1"/>
    <x v="0"/>
    <d v="2023-03-02T00:00:00"/>
    <d v="2023-03-02T00:00:00"/>
    <x v="0"/>
    <m/>
    <s v="ок"/>
    <m/>
  </r>
  <r>
    <x v="6"/>
    <x v="3"/>
    <x v="1"/>
    <d v="2023-03-02T00:00:00"/>
    <d v="2023-03-02T00:00:00"/>
    <x v="0"/>
    <s v="Бледно печатает, белая полоса"/>
    <s v="ок"/>
    <m/>
  </r>
  <r>
    <x v="8"/>
    <x v="3"/>
    <x v="0"/>
    <d v="2023-03-02T00:00:00"/>
    <d v="2023-03-02T00:00:00"/>
    <x v="0"/>
    <m/>
    <s v="ок"/>
    <m/>
  </r>
  <r>
    <x v="3"/>
    <x v="1"/>
    <x v="0"/>
    <d v="2023-03-02T00:00:00"/>
    <d v="2023-03-02T00:00:00"/>
    <x v="0"/>
    <m/>
    <s v="ок"/>
    <m/>
  </r>
  <r>
    <x v="10"/>
    <x v="1"/>
    <x v="1"/>
    <d v="2023-03-02T00:00:00"/>
    <d v="2023-03-02T00:00:00"/>
    <x v="0"/>
    <s v="Белая полоса посредине"/>
    <s v="ок"/>
    <m/>
  </r>
  <r>
    <x v="4"/>
    <x v="1"/>
    <x v="0"/>
    <d v="2023-03-02T00:00:00"/>
    <d v="2023-03-02T00:00:00"/>
    <x v="0"/>
    <m/>
    <s v="ок"/>
    <m/>
  </r>
  <r>
    <x v="3"/>
    <x v="1"/>
    <x v="0"/>
    <d v="2023-04-04T00:00:00"/>
    <d v="2023-04-06T00:00:00"/>
    <x v="0"/>
    <m/>
    <s v="ок"/>
    <m/>
  </r>
  <r>
    <x v="4"/>
    <x v="1"/>
    <x v="0"/>
    <d v="2023-04-04T00:00:00"/>
    <d v="2023-04-06T00:00:00"/>
    <x v="0"/>
    <s v="Белая полоса"/>
    <s v="ок"/>
    <m/>
  </r>
  <r>
    <x v="2"/>
    <x v="1"/>
    <x v="0"/>
    <d v="2023-04-04T00:00:00"/>
    <d v="2023-04-06T00:00:00"/>
    <x v="0"/>
    <s v="Белая полоса"/>
    <s v="ок"/>
    <m/>
  </r>
  <r>
    <x v="1"/>
    <x v="1"/>
    <x v="0"/>
    <d v="2023-04-04T00:00:00"/>
    <d v="2023-04-06T00:00:00"/>
    <x v="0"/>
    <s v="Белая полоса"/>
    <s v="ок"/>
    <m/>
  </r>
  <r>
    <x v="8"/>
    <x v="3"/>
    <x v="0"/>
    <d v="2023-04-04T00:00:00"/>
    <d v="2023-04-06T00:00:00"/>
    <x v="0"/>
    <m/>
    <s v="ок"/>
    <m/>
  </r>
  <r>
    <x v="10"/>
    <x v="1"/>
    <x v="0"/>
    <d v="2023-04-14T00:00:00"/>
    <d v="2023-04-18T00:00:00"/>
    <x v="0"/>
    <s v="Белая полоса"/>
    <s v="ок"/>
    <m/>
  </r>
  <r>
    <x v="11"/>
    <x v="2"/>
    <x v="1"/>
    <d v="2023-04-20T00:00:00"/>
    <d v="2023-04-20T00:00:00"/>
    <x v="0"/>
    <m/>
    <s v="ок"/>
    <m/>
  </r>
  <r>
    <x v="6"/>
    <x v="3"/>
    <x v="0"/>
    <d v="2023-05-03T00:00:00"/>
    <d v="2023-05-03T00:00:00"/>
    <x v="0"/>
    <s v="Белая полоса"/>
    <s v="ок"/>
    <m/>
  </r>
  <r>
    <x v="8"/>
    <x v="3"/>
    <x v="0"/>
    <d v="2023-05-03T00:00:00"/>
    <d v="2023-05-03T00:00:00"/>
    <x v="0"/>
    <s v="Белая полоса"/>
    <s v="ок"/>
    <m/>
  </r>
  <r>
    <x v="1"/>
    <x v="1"/>
    <x v="0"/>
    <d v="2023-05-03T00:00:00"/>
    <d v="2023-05-03T00:00:00"/>
    <x v="0"/>
    <m/>
    <s v="ок"/>
    <m/>
  </r>
  <r>
    <x v="7"/>
    <x v="4"/>
    <x v="0"/>
    <d v="2023-06-07T00:00:00"/>
    <d v="2023-06-07T00:00:00"/>
    <x v="0"/>
    <m/>
    <s v="ок"/>
    <m/>
  </r>
  <r>
    <x v="10"/>
    <x v="1"/>
    <x v="0"/>
    <d v="2023-06-26T00:00:00"/>
    <d v="2023-06-26T00:00:00"/>
    <x v="0"/>
    <m/>
    <s v="ок"/>
    <m/>
  </r>
  <r>
    <x v="4"/>
    <x v="1"/>
    <x v="0"/>
    <d v="2023-06-26T00:00:00"/>
    <d v="2023-06-26T00:00:00"/>
    <x v="0"/>
    <m/>
    <s v="ок"/>
    <m/>
  </r>
  <r>
    <x v="7"/>
    <x v="4"/>
    <x v="0"/>
    <d v="2023-09-15T00:00:00"/>
    <d v="2023-09-15T00:00:00"/>
    <x v="0"/>
    <m/>
    <s v="ок"/>
    <m/>
  </r>
  <r>
    <x v="0"/>
    <x v="0"/>
    <x v="0"/>
    <d v="2023-10-06T00:00:00"/>
    <d v="2023-10-06T00:00:00"/>
    <x v="0"/>
    <m/>
    <s v="ок"/>
    <s v="Замена формирующего лезвия"/>
  </r>
  <r>
    <x v="10"/>
    <x v="1"/>
    <x v="0"/>
    <d v="2023-10-26T00:00:00"/>
    <d v="2023-10-26T00:00:00"/>
    <x v="0"/>
    <m/>
    <s v="ок"/>
    <m/>
  </r>
  <r>
    <x v="3"/>
    <x v="1"/>
    <x v="0"/>
    <d v="2023-10-26T00:00:00"/>
    <d v="2023-10-26T00:00:00"/>
    <x v="0"/>
    <m/>
    <s v="ок"/>
    <m/>
  </r>
  <r>
    <x v="1"/>
    <x v="1"/>
    <x v="0"/>
    <d v="2023-10-26T00:00:00"/>
    <d v="2023-10-26T00:00:00"/>
    <x v="0"/>
    <m/>
    <s v="ок"/>
    <m/>
  </r>
  <r>
    <x v="11"/>
    <x v="2"/>
    <x v="0"/>
    <d v="2023-11-01T00:00:00"/>
    <d v="2023-11-01T00:00:00"/>
    <x v="0"/>
    <m/>
    <s v="ок"/>
    <m/>
  </r>
  <r>
    <x v="6"/>
    <x v="3"/>
    <x v="0"/>
    <d v="2023-11-07T00:00:00"/>
    <d v="2023-11-07T00:00:00"/>
    <x v="0"/>
    <m/>
    <s v="ок"/>
    <m/>
  </r>
  <r>
    <x v="2"/>
    <x v="1"/>
    <x v="0"/>
    <d v="2023-11-07T00:00:00"/>
    <d v="2023-11-07T00:00:00"/>
    <x v="0"/>
    <m/>
    <s v="ок"/>
    <m/>
  </r>
  <r>
    <x v="6"/>
    <x v="3"/>
    <x v="0"/>
    <d v="2023-11-08T00:00:00"/>
    <d v="2023-11-08T00:00:00"/>
    <x v="0"/>
    <m/>
    <s v="ок"/>
    <m/>
  </r>
  <r>
    <x v="2"/>
    <x v="1"/>
    <x v="0"/>
    <d v="2023-11-08T00:00:00"/>
    <d v="2023-11-08T00:00:00"/>
    <x v="0"/>
    <m/>
    <s v="ок"/>
    <m/>
  </r>
  <r>
    <x v="3"/>
    <x v="1"/>
    <x v="0"/>
    <d v="2023-11-08T00:00:00"/>
    <d v="2023-11-08T00:00:00"/>
    <x v="0"/>
    <m/>
    <s v="ок"/>
    <m/>
  </r>
  <r>
    <x v="8"/>
    <x v="3"/>
    <x v="0"/>
    <d v="2023-11-08T00:00:00"/>
    <d v="2023-11-08T00:00:00"/>
    <x v="0"/>
    <m/>
    <s v="ок"/>
    <m/>
  </r>
  <r>
    <x v="4"/>
    <x v="1"/>
    <x v="0"/>
    <d v="2023-12-01T00:00:00"/>
    <d v="2023-12-01T00:00:00"/>
    <x v="0"/>
    <m/>
    <s v="ок"/>
    <m/>
  </r>
  <r>
    <x v="11"/>
    <x v="2"/>
    <x v="0"/>
    <d v="2023-12-07T00:00:00"/>
    <d v="2023-12-07T00:00:00"/>
    <x v="0"/>
    <m/>
    <s v="ок"/>
    <m/>
  </r>
  <r>
    <x v="4"/>
    <x v="1"/>
    <x v="0"/>
    <d v="2023-12-07T00:00:00"/>
    <d v="2023-12-07T00:00:00"/>
    <x v="0"/>
    <m/>
    <s v="ок"/>
    <m/>
  </r>
  <r>
    <x v="2"/>
    <x v="1"/>
    <x v="0"/>
    <d v="2023-12-07T00:00:00"/>
    <d v="2023-12-07T00:00:00"/>
    <x v="0"/>
    <m/>
    <s v="ок"/>
    <m/>
  </r>
  <r>
    <x v="6"/>
    <x v="3"/>
    <x v="0"/>
    <d v="2023-12-07T00:00:00"/>
    <d v="2023-12-07T00:00:00"/>
    <x v="0"/>
    <m/>
    <s v="ок"/>
    <m/>
  </r>
  <r>
    <x v="8"/>
    <x v="3"/>
    <x v="0"/>
    <d v="2023-12-07T00:00:00"/>
    <d v="2023-12-07T00:00:00"/>
    <x v="0"/>
    <m/>
    <s v="ок"/>
    <m/>
  </r>
  <r>
    <x v="6"/>
    <x v="3"/>
    <x v="0"/>
    <d v="2023-12-21T00:00:00"/>
    <d v="2023-12-21T00:00:00"/>
    <x v="0"/>
    <m/>
    <s v="ок"/>
    <m/>
  </r>
  <r>
    <x v="8"/>
    <x v="3"/>
    <x v="0"/>
    <d v="2024-01-09T00:00:00"/>
    <d v="2024-01-09T00:00:00"/>
    <x v="0"/>
    <m/>
    <s v="ок"/>
    <s v="тройная заправка"/>
  </r>
  <r>
    <x v="2"/>
    <x v="1"/>
    <x v="0"/>
    <d v="2024-01-09T00:00:00"/>
    <d v="2024-01-09T00:00:00"/>
    <x v="0"/>
    <m/>
    <s v="ок"/>
    <m/>
  </r>
  <r>
    <x v="10"/>
    <x v="1"/>
    <x v="0"/>
    <d v="2024-01-09T00:00:00"/>
    <d v="2024-01-09T00:00:00"/>
    <x v="0"/>
    <m/>
    <s v="ок"/>
    <m/>
  </r>
  <r>
    <x v="3"/>
    <x v="1"/>
    <x v="0"/>
    <d v="2024-01-09T00:00:00"/>
    <d v="2024-01-09T00:00:00"/>
    <x v="0"/>
    <m/>
    <s v="ок"/>
    <m/>
  </r>
  <r>
    <x v="12"/>
    <x v="5"/>
    <x v="0"/>
    <d v="2024-01-25T00:00:00"/>
    <d v="2024-01-25T00:00:00"/>
    <x v="0"/>
    <m/>
    <s v="ок"/>
    <m/>
  </r>
  <r>
    <x v="1"/>
    <x v="1"/>
    <x v="1"/>
    <d v="2024-02-01T00:00:00"/>
    <d v="2024-02-01T00:00:00"/>
    <x v="0"/>
    <m/>
    <s v="ок"/>
    <s v="Замена барабана"/>
  </r>
  <r>
    <x v="5"/>
    <x v="2"/>
    <x v="0"/>
    <d v="2024-02-01T00:00:00"/>
    <d v="2024-02-01T00:00:00"/>
    <x v="0"/>
    <m/>
    <s v="ок"/>
    <m/>
  </r>
  <r>
    <x v="6"/>
    <x v="3"/>
    <x v="0"/>
    <d v="2024-02-02T00:00:00"/>
    <d v="2024-02-02T00:00:00"/>
    <x v="0"/>
    <m/>
    <s v="ок"/>
    <m/>
  </r>
  <r>
    <x v="2"/>
    <x v="1"/>
    <x v="0"/>
    <d v="2024-02-02T00:00:00"/>
    <d v="2024-02-02T00:00:00"/>
    <x v="0"/>
    <m/>
    <s v="ок"/>
    <m/>
  </r>
  <r>
    <x v="3"/>
    <x v="1"/>
    <x v="0"/>
    <d v="2024-02-02T00:00:00"/>
    <d v="2024-02-02T00:00:00"/>
    <x v="0"/>
    <m/>
    <s v="ок"/>
    <m/>
  </r>
  <r>
    <x v="4"/>
    <x v="1"/>
    <x v="0"/>
    <d v="2024-02-02T00:00:00"/>
    <d v="2024-02-02T00:00:00"/>
    <x v="0"/>
    <m/>
    <s v="ок"/>
    <m/>
  </r>
  <r>
    <x v="8"/>
    <x v="3"/>
    <x v="0"/>
    <d v="2024-02-02T00:00:00"/>
    <d v="2024-02-02T00:00:00"/>
    <x v="0"/>
    <m/>
    <s v="ок"/>
    <m/>
  </r>
  <r>
    <x v="1"/>
    <x v="1"/>
    <x v="0"/>
    <d v="2024-02-02T00:00:00"/>
    <d v="2024-02-02T00:00:00"/>
    <x v="0"/>
    <m/>
    <s v="ок"/>
    <m/>
  </r>
  <r>
    <x v="6"/>
    <x v="3"/>
    <x v="1"/>
    <d v="2024-02-02T00:00:00"/>
    <d v="2024-02-02T00:00:00"/>
    <x v="0"/>
    <m/>
    <s v="ок"/>
    <s v="Замена барабана"/>
  </r>
  <r>
    <x v="4"/>
    <x v="1"/>
    <x v="1"/>
    <d v="2024-02-02T00:00:00"/>
    <d v="2024-02-02T00:00:00"/>
    <x v="0"/>
    <m/>
    <s v="ок"/>
    <s v="Замена магнитного вала"/>
  </r>
  <r>
    <x v="2"/>
    <x v="1"/>
    <x v="1"/>
    <d v="2024-02-02T00:00:00"/>
    <d v="2024-02-02T00:00:00"/>
    <x v="0"/>
    <m/>
    <s v="ок"/>
    <s v="Замена формирующего лезвия"/>
  </r>
  <r>
    <x v="5"/>
    <x v="2"/>
    <x v="1"/>
    <d v="2024-02-02T00:00:00"/>
    <d v="2024-02-02T00:00:00"/>
    <x v="0"/>
    <m/>
    <s v="ок"/>
    <s v="Замена барабана"/>
  </r>
  <r>
    <x v="5"/>
    <x v="2"/>
    <x v="0"/>
    <d v="2024-02-26T00:00:00"/>
    <d v="2024-02-26T00:00:00"/>
    <x v="0"/>
    <m/>
    <s v="неравномерная печать"/>
    <s v="Требуются доп. действия. Неравномерная печать"/>
  </r>
  <r>
    <x v="5"/>
    <x v="2"/>
    <x v="1"/>
    <d v="2024-02-29T00:00:00"/>
    <d v="2024-03-04T00:00:00"/>
    <x v="0"/>
    <s v="неравномерная печать"/>
    <s v="ок"/>
    <s v="замена вала и формирующего лезвия"/>
  </r>
  <r>
    <x v="6"/>
    <x v="3"/>
    <x v="0"/>
    <d v="2024-03-04T00:00:00"/>
    <d v="2024-03-04T00:00:00"/>
    <x v="0"/>
    <m/>
    <s v="ок"/>
    <m/>
  </r>
  <r>
    <x v="8"/>
    <x v="3"/>
    <x v="0"/>
    <d v="2024-03-04T00:00:00"/>
    <d v="2024-03-04T00:00:00"/>
    <x v="0"/>
    <m/>
    <s v="ок"/>
    <m/>
  </r>
  <r>
    <x v="3"/>
    <x v="1"/>
    <x v="0"/>
    <d v="2024-03-04T00:00:00"/>
    <d v="2024-03-04T00:00:00"/>
    <x v="0"/>
    <m/>
    <s v="ок"/>
    <m/>
  </r>
  <r>
    <x v="4"/>
    <x v="1"/>
    <x v="0"/>
    <d v="2024-03-04T00:00:00"/>
    <d v="2024-03-04T00:00:00"/>
    <x v="0"/>
    <m/>
    <s v="ок"/>
    <m/>
  </r>
  <r>
    <x v="1"/>
    <x v="1"/>
    <x v="0"/>
    <d v="2024-03-04T00:00:00"/>
    <d v="2024-03-05T00:00:00"/>
    <x v="0"/>
    <m/>
    <s v="ок"/>
    <m/>
  </r>
  <r>
    <x v="1"/>
    <x v="1"/>
    <x v="1"/>
    <d v="2024-03-04T00:00:00"/>
    <d v="2024-03-05T00:00:00"/>
    <x v="0"/>
    <m/>
    <s v="ок"/>
    <s v="Замена барабана"/>
  </r>
  <r>
    <x v="10"/>
    <x v="1"/>
    <x v="0"/>
    <d v="2024-03-04T00:00:00"/>
    <d v="2024-03-05T00:00:00"/>
    <x v="0"/>
    <m/>
    <s v="ок"/>
    <m/>
  </r>
  <r>
    <x v="2"/>
    <x v="1"/>
    <x v="0"/>
    <d v="2024-03-04T00:00:00"/>
    <d v="2024-03-05T00:00:00"/>
    <x v="0"/>
    <m/>
    <s v="ок"/>
    <m/>
  </r>
  <r>
    <x v="12"/>
    <x v="5"/>
    <x v="0"/>
    <d v="2024-03-04T00:00:00"/>
    <d v="2024-03-05T00:00:00"/>
    <x v="0"/>
    <m/>
    <s v="ок"/>
    <m/>
  </r>
  <r>
    <x v="8"/>
    <x v="3"/>
    <x v="0"/>
    <d v="2024-03-18T00:00:00"/>
    <d v="2024-03-18T00:00:00"/>
    <x v="0"/>
    <m/>
    <s v="ок"/>
    <m/>
  </r>
  <r>
    <x v="8"/>
    <x v="3"/>
    <x v="0"/>
    <d v="2024-04-01T00:00:00"/>
    <d v="2024-04-01T00:00:00"/>
    <x v="0"/>
    <m/>
    <s v="ок"/>
    <m/>
  </r>
  <r>
    <x v="6"/>
    <x v="3"/>
    <x v="0"/>
    <d v="2024-04-02T00:00:00"/>
    <d v="2024-04-02T00:00:00"/>
    <x v="0"/>
    <m/>
    <s v="ок"/>
    <m/>
  </r>
  <r>
    <x v="4"/>
    <x v="1"/>
    <x v="0"/>
    <d v="2024-04-02T00:00:00"/>
    <d v="2024-04-02T00:00:00"/>
    <x v="0"/>
    <m/>
    <s v="ок"/>
    <m/>
  </r>
  <r>
    <x v="3"/>
    <x v="1"/>
    <x v="0"/>
    <d v="2024-04-02T00:00:00"/>
    <d v="2024-04-02T00:00:00"/>
    <x v="0"/>
    <m/>
    <s v="ок"/>
    <m/>
  </r>
  <r>
    <x v="1"/>
    <x v="1"/>
    <x v="0"/>
    <d v="2024-04-02T00:00:00"/>
    <d v="2024-04-02T00:00:00"/>
    <x v="0"/>
    <m/>
    <s v="ок"/>
    <m/>
  </r>
  <r>
    <x v="13"/>
    <x v="6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  <r>
    <x v="13"/>
    <x v="7"/>
    <x v="2"/>
    <m/>
    <m/>
    <x v="1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3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J3:L17" firstHeaderRow="1" firstDataRow="1" firstDataCol="2" rowPageCount="1" colPageCount="1"/>
  <pivotFields count="9">
    <pivotField axis="axisRow" compact="0" outline="0" showAll="0" defaultSubtotal="0">
      <items count="14">
        <item x="2"/>
        <item x="10"/>
        <item x="3"/>
        <item x="4"/>
        <item x="13"/>
        <item x="0"/>
        <item x="1"/>
        <item x="5"/>
        <item x="7"/>
        <item x="8"/>
        <item x="9"/>
        <item x="6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2">
        <item h="1" x="6"/>
        <item x="0"/>
        <item x="1"/>
        <item x="2"/>
        <item x="3"/>
        <item x="4"/>
        <item h="1" x="7"/>
        <item h="1" m="1" x="10"/>
        <item h="1" m="1" x="9"/>
        <item h="1" m="1" x="11"/>
        <item h="1" m="1" x="8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8">
        <item x="0"/>
        <item h="1" x="1"/>
        <item h="1" x="2"/>
        <item h="1" m="1" x="3"/>
        <item h="1" m="1" x="7"/>
        <item h="1" m="1" x="5"/>
        <item h="1" m="1" x="6"/>
        <item h="1"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14">
    <i>
      <x/>
      <x/>
    </i>
    <i>
      <x v="1"/>
      <x/>
    </i>
    <i>
      <x v="2"/>
      <x/>
    </i>
    <i>
      <x v="3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  <i t="grand">
      <x/>
    </i>
  </rowItems>
  <colItems count="1">
    <i/>
  </colItems>
  <pageFields count="1">
    <pageField fld="2" hier="-1"/>
  </pageFields>
  <dataFields count="1">
    <dataField name="Дата последней заправки" fld="4" subtotal="max" baseField="5" baseItem="0" numFmtId="14"/>
  </dataFields>
  <formats count="43">
    <format dxfId="42">
      <pivotArea field="0" type="button" dataOnly="0" labelOnly="1" outline="0" axis="axisRow" fieldPosition="0"/>
    </format>
    <format dxfId="41">
      <pivotArea field="2" type="button" dataOnly="0" labelOnly="1" outline="0" axis="axisPage" fieldPosition="0"/>
    </format>
    <format dxfId="40">
      <pivotArea dataOnly="0" labelOnly="1" outline="0" axis="axisValues" fieldPosition="0"/>
    </format>
    <format dxfId="39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38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37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36">
      <pivotArea dataOnly="0" labelOnly="1" outline="0" fieldPosition="0">
        <references count="1">
          <reference field="0" count="9">
            <x v="0"/>
            <x v="1"/>
            <x v="2"/>
            <x v="3"/>
            <x v="5"/>
            <x v="6"/>
            <x v="7"/>
            <x v="8"/>
            <x v="9"/>
          </reference>
        </references>
      </pivotArea>
    </format>
    <format dxfId="35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34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33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32">
      <pivotArea field="0" type="button" dataOnly="0" labelOnly="1" outline="0" axis="axisRow" fieldPosition="0"/>
    </format>
    <format dxfId="31">
      <pivotArea field="2" type="button" dataOnly="0" labelOnly="1" outline="0" axis="axisPage" fieldPosition="0"/>
    </format>
    <format dxfId="30">
      <pivotArea field="5" type="button" dataOnly="0" labelOnly="1" outline="0" axis="axisRow" fieldPosition="1"/>
    </format>
    <format dxfId="29">
      <pivotArea dataOnly="0" labelOnly="1" outline="0" axis="axisValues" fieldPosition="0"/>
    </format>
    <format dxfId="28">
      <pivotArea field="0" type="button" dataOnly="0" labelOnly="1" outline="0" axis="axisRow" fieldPosition="0"/>
    </format>
    <format dxfId="27">
      <pivotArea field="2" type="button" dataOnly="0" labelOnly="1" outline="0" axis="axisPage" fieldPosition="0"/>
    </format>
    <format dxfId="26">
      <pivotArea field="5" type="button" dataOnly="0" labelOnly="1" outline="0" axis="axisRow" fieldPosition="1"/>
    </format>
    <format dxfId="25">
      <pivotArea dataOnly="0" labelOnly="1" outline="0" axis="axisValues" fieldPosition="0"/>
    </format>
    <format dxfId="24">
      <pivotArea field="0" type="button" dataOnly="0" labelOnly="1" outline="0" axis="axisRow" fieldPosition="0"/>
    </format>
    <format dxfId="23">
      <pivotArea field="2" type="button" dataOnly="0" labelOnly="1" outline="0" axis="axisPage" fieldPosition="0"/>
    </format>
    <format dxfId="22">
      <pivotArea field="5" type="button" dataOnly="0" labelOnly="1" outline="0" axis="axisRow" fieldPosition="1"/>
    </format>
    <format dxfId="21">
      <pivotArea dataOnly="0" labelOnly="1" outline="0" axis="axisValues" fieldPosition="0"/>
    </format>
    <format dxfId="20">
      <pivotArea field="1" type="button" dataOnly="0" labelOnly="1" outline="0"/>
    </format>
    <format dxfId="19">
      <pivotArea field="1" type="button" dataOnly="0" labelOnly="1" outline="0"/>
    </format>
    <format dxfId="18">
      <pivotArea field="1" type="button" dataOnly="0" labelOnly="1" outline="0"/>
    </format>
    <format dxfId="17">
      <pivotArea dataOnly="0" labelOnly="1" outline="0" fieldPosition="0">
        <references count="1">
          <reference field="2" count="1">
            <x v="1"/>
          </reference>
        </references>
      </pivotArea>
    </format>
    <format dxfId="16">
      <pivotArea dataOnly="0" labelOnly="1" outline="0" fieldPosition="0">
        <references count="1">
          <reference field="2" count="1">
            <x v="1"/>
          </reference>
        </references>
      </pivotArea>
    </format>
    <format dxfId="15">
      <pivotArea field="2" type="button" dataOnly="0" labelOnly="1" outline="0" axis="axisPage" fieldPosition="0"/>
    </format>
    <format dxfId="14">
      <pivotArea dataOnly="0" labelOnly="1" outline="0" fieldPosition="0">
        <references count="1">
          <reference field="2" count="1">
            <x v="1"/>
          </reference>
        </references>
      </pivotArea>
    </format>
    <format dxfId="13">
      <pivotArea field="2" type="button" dataOnly="0" labelOnly="1" outline="0" axis="axisPage" fieldPosition="0"/>
    </format>
    <format dxfId="12">
      <pivotArea dataOnly="0" labelOnly="1" outline="0" fieldPosition="0">
        <references count="1">
          <reference field="2" count="1">
            <x v="0"/>
          </reference>
        </references>
      </pivotArea>
    </format>
    <format dxfId="11">
      <pivotArea field="2" type="button" dataOnly="0" labelOnly="1" outline="0" axis="axisPage" fieldPosition="0"/>
    </format>
    <format dxfId="10">
      <pivotArea dataOnly="0" labelOnly="1" outline="0" fieldPosition="0">
        <references count="1">
          <reference field="2" count="1">
            <x v="0"/>
          </reference>
        </references>
      </pivotArea>
    </format>
    <format dxfId="9">
      <pivotArea field="2" type="button" dataOnly="0" labelOnly="1" outline="0" axis="axisPage" fieldPosition="0"/>
    </format>
    <format dxfId="8">
      <pivotArea dataOnly="0" labelOnly="1" outline="0" fieldPosition="0">
        <references count="1">
          <reference field="2" count="1">
            <x v="0"/>
          </reference>
        </references>
      </pivotArea>
    </format>
    <format dxfId="7">
      <pivotArea field="2" type="button" dataOnly="0" labelOnly="1" outline="0" axis="axisPage" fieldPosition="0"/>
    </format>
    <format dxfId="6">
      <pivotArea dataOnly="0" labelOnly="1" outline="0" fieldPosition="0">
        <references count="1">
          <reference field="2" count="1">
            <x v="0"/>
          </reference>
        </references>
      </pivotArea>
    </format>
    <format dxfId="5">
      <pivotArea dataOnly="0" labelOnly="1" outline="0" fieldPosition="0">
        <references count="1">
          <reference field="0" count="1">
            <x v="10"/>
          </reference>
        </references>
      </pivotArea>
    </format>
    <format dxfId="4">
      <pivotArea dataOnly="0" labelOnly="1" outline="0" fieldPosition="0">
        <references count="1">
          <reference field="0" count="12">
            <x v="0"/>
            <x v="1"/>
            <x v="2"/>
            <x v="3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outline="0" fieldPosition="0">
        <references count="1">
          <reference field="0" count="1">
            <x v="13"/>
          </reference>
        </references>
      </pivotArea>
    </format>
    <format dxfId="2">
      <pivotArea dataOnly="0" labelOnly="1" outline="0" fieldPosition="0">
        <references count="1">
          <reference field="0" count="1">
            <x v="13"/>
          </reference>
        </references>
      </pivotArea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4" cacheId="0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N3:P7" firstHeaderRow="1" firstDataRow="1" firstDataCol="3" rowPageCount="1" colPageCount="1"/>
  <pivotFields count="10">
    <pivotField axis="axisRow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3">
        <item h="1" x="2"/>
        <item x="1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4">
        <item x="0"/>
        <item x="1"/>
        <item x="3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5"/>
    <field x="6"/>
  </rowFields>
  <rowItems count="4">
    <i>
      <x/>
      <x/>
      <x/>
    </i>
    <i r="1">
      <x v="3"/>
      <x/>
    </i>
    <i>
      <x v="1"/>
      <x v="1"/>
      <x/>
    </i>
    <i t="grand">
      <x/>
    </i>
  </rowItems>
  <colItems count="1">
    <i/>
  </colItems>
  <pageFields count="1">
    <pageField fld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F3:H12" firstHeaderRow="1" firstDataRow="1" firstDataCol="2" rowPageCount="1" colPageCount="1"/>
  <pivotFields count="9">
    <pivotField axis="axisRow" compact="0" outline="0" showAll="0" defaultSubtotal="0">
      <items count="14">
        <item x="2"/>
        <item x="10"/>
        <item x="3"/>
        <item x="4"/>
        <item x="13"/>
        <item x="0"/>
        <item x="1"/>
        <item x="5"/>
        <item x="7"/>
        <item x="8"/>
        <item x="9"/>
        <item x="6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multipleItemSelectionAllowed="1" showAll="0" defaultSubtotal="0">
      <items count="12">
        <item h="1" x="6"/>
        <item x="0"/>
        <item x="1"/>
        <item x="2"/>
        <item x="3"/>
        <item x="4"/>
        <item h="1" x="7"/>
        <item h="1" m="1" x="10"/>
        <item h="1" m="1" x="9"/>
        <item h="1" m="1" x="11"/>
        <item h="1" m="1" x="8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8">
        <item h="1" x="0"/>
        <item x="1"/>
        <item h="1" x="2"/>
        <item h="1" m="1" x="3"/>
        <item h="1" m="1" x="7"/>
        <item h="1" m="1" x="5"/>
        <item h="1" m="1" x="6"/>
        <item h="1"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5"/>
  </rowFields>
  <rowItems count="9">
    <i>
      <x/>
      <x/>
    </i>
    <i>
      <x v="1"/>
      <x/>
    </i>
    <i>
      <x v="2"/>
      <x/>
    </i>
    <i>
      <x v="3"/>
      <x/>
    </i>
    <i>
      <x v="6"/>
      <x/>
    </i>
    <i>
      <x v="7"/>
      <x/>
    </i>
    <i>
      <x v="11"/>
      <x/>
    </i>
    <i>
      <x v="12"/>
      <x/>
    </i>
    <i t="grand">
      <x/>
    </i>
  </rowItems>
  <colItems count="1">
    <i/>
  </colItems>
  <pageFields count="1">
    <pageField fld="2" hier="-1"/>
  </pageFields>
  <dataFields count="1">
    <dataField name="Дата последнего ремонта" fld="4" subtotal="max" baseField="0" baseItem="0" numFmtId="14"/>
  </dataFields>
  <formats count="46">
    <format dxfId="88">
      <pivotArea field="0" type="button" dataOnly="0" labelOnly="1" outline="0" axis="axisRow" fieldPosition="0"/>
    </format>
    <format dxfId="87">
      <pivotArea field="2" type="button" dataOnly="0" labelOnly="1" outline="0" axis="axisPage" fieldPosition="0"/>
    </format>
    <format dxfId="86">
      <pivotArea dataOnly="0" labelOnly="1" outline="0" axis="axisValues" fieldPosition="0"/>
    </format>
    <format dxfId="85">
      <pivotArea dataOnly="0" labelOnly="1" outline="0" fieldPosition="0">
        <references count="1">
          <reference field="0" count="9">
            <x v="0"/>
            <x v="1"/>
            <x v="2"/>
            <x v="3"/>
            <x v="5"/>
            <x v="6"/>
            <x v="7"/>
            <x v="8"/>
            <x v="9"/>
          </reference>
        </references>
      </pivotArea>
    </format>
    <format dxfId="84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83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82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81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80">
      <pivotArea dataOnly="0" labelOnly="1" outline="0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79">
      <pivotArea dataOnly="0" labelOnly="1" outline="0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78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77">
      <pivotArea dataOnly="0" labelOnly="1" outline="0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76">
      <pivotArea dataOnly="0" labelOnly="1" outline="0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75">
      <pivotArea dataOnly="0" labelOnly="1" outline="0" fieldPosition="0">
        <references count="1">
          <reference field="0" count="9">
            <x v="0"/>
            <x v="1"/>
            <x v="2"/>
            <x v="3"/>
            <x v="5"/>
            <x v="6"/>
            <x v="7"/>
            <x v="8"/>
            <x v="9"/>
          </reference>
        </references>
      </pivotArea>
    </format>
    <format dxfId="74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73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72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71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70">
      <pivotArea dataOnly="0" labelOnly="1" outline="0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69">
      <pivotArea dataOnly="0" labelOnly="1" outline="0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68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67">
      <pivotArea dataOnly="0" labelOnly="1" outline="0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66">
      <pivotArea dataOnly="0" labelOnly="1" outline="0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65">
      <pivotArea field="0" type="button" dataOnly="0" labelOnly="1" outline="0" axis="axisRow" fieldPosition="0"/>
    </format>
    <format dxfId="64">
      <pivotArea field="2" type="button" dataOnly="0" labelOnly="1" outline="0" axis="axisPage" fieldPosition="0"/>
    </format>
    <format dxfId="63">
      <pivotArea field="5" type="button" dataOnly="0" labelOnly="1" outline="0" axis="axisRow" fieldPosition="1"/>
    </format>
    <format dxfId="62">
      <pivotArea dataOnly="0" labelOnly="1" outline="0" axis="axisValues" fieldPosition="0"/>
    </format>
    <format dxfId="61">
      <pivotArea field="0" type="button" dataOnly="0" labelOnly="1" outline="0" axis="axisRow" fieldPosition="0"/>
    </format>
    <format dxfId="60">
      <pivotArea field="2" type="button" dataOnly="0" labelOnly="1" outline="0" axis="axisPage" fieldPosition="0"/>
    </format>
    <format dxfId="59">
      <pivotArea field="5" type="button" dataOnly="0" labelOnly="1" outline="0" axis="axisRow" fieldPosition="1"/>
    </format>
    <format dxfId="58">
      <pivotArea dataOnly="0" labelOnly="1" outline="0" axis="axisValues" fieldPosition="0"/>
    </format>
    <format dxfId="57">
      <pivotArea field="0" type="button" dataOnly="0" labelOnly="1" outline="0" axis="axisRow" fieldPosition="0"/>
    </format>
    <format dxfId="56">
      <pivotArea field="2" type="button" dataOnly="0" labelOnly="1" outline="0" axis="axisPage" fieldPosition="0"/>
    </format>
    <format dxfId="55">
      <pivotArea field="5" type="button" dataOnly="0" labelOnly="1" outline="0" axis="axisRow" fieldPosition="1"/>
    </format>
    <format dxfId="54">
      <pivotArea dataOnly="0" labelOnly="1" outline="0" axis="axisValues" fieldPosition="0"/>
    </format>
    <format dxfId="53">
      <pivotArea field="1" type="button" dataOnly="0" labelOnly="1" outline="0"/>
    </format>
    <format dxfId="52">
      <pivotArea field="1" type="button" dataOnly="0" labelOnly="1" outline="0"/>
    </format>
    <format dxfId="51">
      <pivotArea field="1" type="button" dataOnly="0" labelOnly="1" outline="0"/>
    </format>
    <format dxfId="50">
      <pivotArea dataOnly="0" labelOnly="1" outline="0" fieldPosition="0">
        <references count="1">
          <reference field="2" count="1">
            <x v="1"/>
          </reference>
        </references>
      </pivotArea>
    </format>
    <format dxfId="49">
      <pivotArea dataOnly="0" labelOnly="1" outline="0" fieldPosition="0">
        <references count="1">
          <reference field="2" count="1">
            <x v="1"/>
          </reference>
        </references>
      </pivotArea>
    </format>
    <format dxfId="48">
      <pivotArea field="2" type="button" dataOnly="0" labelOnly="1" outline="0" axis="axisPage" fieldPosition="0"/>
    </format>
    <format dxfId="47">
      <pivotArea dataOnly="0" labelOnly="1" outline="0" fieldPosition="0">
        <references count="1">
          <reference field="2" count="1">
            <x v="1"/>
          </reference>
        </references>
      </pivotArea>
    </format>
    <format dxfId="46">
      <pivotArea field="2" type="button" dataOnly="0" labelOnly="1" outline="0" axis="axisPage" fieldPosition="0"/>
    </format>
    <format dxfId="45">
      <pivotArea dataOnly="0" labelOnly="1" outline="0" fieldPosition="0">
        <references count="1">
          <reference field="2" count="1">
            <x v="1"/>
          </reference>
        </references>
      </pivotArea>
    </format>
    <format dxfId="44">
      <pivotArea dataOnly="0" labelOnly="1" outline="0" fieldPosition="0">
        <references count="1">
          <reference field="2" count="0"/>
        </references>
      </pivotArea>
    </format>
    <format dxfId="43">
      <pivotArea dataOnly="0" labelOnly="1" outline="0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1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compact="0" compactData="0" multipleFieldFilters="0">
  <location ref="A3:D24" firstHeaderRow="1" firstDataRow="1" firstDataCol="3" rowPageCount="1" colPageCount="1"/>
  <pivotFields count="9">
    <pivotField axis="axisRow" compact="0" outline="0" showAll="0" defaultSubtotal="0">
      <items count="14">
        <item x="2"/>
        <item x="10"/>
        <item x="3"/>
        <item x="4"/>
        <item x="13"/>
        <item x="0"/>
        <item x="1"/>
        <item x="5"/>
        <item x="7"/>
        <item x="8"/>
        <item x="9"/>
        <item x="6"/>
        <item x="11"/>
        <item x="1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12">
        <item h="1" x="6"/>
        <item x="0"/>
        <item x="1"/>
        <item x="2"/>
        <item x="3"/>
        <item x="4"/>
        <item h="1" x="7"/>
        <item h="1" m="1" x="10"/>
        <item h="1" m="1" x="9"/>
        <item h="1" m="1" x="11"/>
        <item h="1" m="1" x="8"/>
        <item h="1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0"/>
        <item x="1"/>
        <item x="2"/>
        <item m="1" x="3"/>
        <item m="1" x="7"/>
        <item m="1" x="5"/>
        <item m="1" x="6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2"/>
    <field x="5"/>
  </rowFields>
  <rowItems count="21">
    <i>
      <x/>
      <x/>
      <x/>
    </i>
    <i r="1">
      <x v="1"/>
      <x/>
    </i>
    <i>
      <x v="1"/>
      <x/>
      <x/>
    </i>
    <i r="1">
      <x v="1"/>
      <x/>
    </i>
    <i>
      <x v="2"/>
      <x/>
      <x/>
    </i>
    <i r="1">
      <x v="1"/>
      <x/>
    </i>
    <i>
      <x v="3"/>
      <x/>
      <x/>
    </i>
    <i r="1">
      <x v="1"/>
      <x/>
    </i>
    <i>
      <x v="5"/>
      <x/>
      <x/>
    </i>
    <i>
      <x v="6"/>
      <x/>
      <x/>
    </i>
    <i r="1">
      <x v="1"/>
      <x/>
    </i>
    <i>
      <x v="7"/>
      <x/>
      <x/>
    </i>
    <i r="1">
      <x v="1"/>
      <x/>
    </i>
    <i>
      <x v="8"/>
      <x/>
      <x/>
    </i>
    <i>
      <x v="9"/>
      <x/>
      <x/>
    </i>
    <i>
      <x v="10"/>
      <x/>
      <x/>
    </i>
    <i>
      <x v="11"/>
      <x/>
      <x/>
    </i>
    <i r="1">
      <x v="1"/>
      <x/>
    </i>
    <i>
      <x v="12"/>
      <x/>
      <x/>
    </i>
    <i r="1">
      <x v="1"/>
      <x/>
    </i>
    <i t="grand">
      <x/>
    </i>
  </rowItems>
  <colItems count="1">
    <i/>
  </colItems>
  <pageFields count="1">
    <pageField fld="1" hier="-1"/>
  </pageFields>
  <dataFields count="1">
    <dataField name="Дата последней операции" fld="4" subtotal="max" baseField="0" baseItem="0" numFmtId="14"/>
  </dataFields>
  <formats count="46">
    <format dxfId="134">
      <pivotArea field="0" type="button" dataOnly="0" labelOnly="1" outline="0" axis="axisRow" fieldPosition="0"/>
    </format>
    <format dxfId="133">
      <pivotArea field="2" type="button" dataOnly="0" labelOnly="1" outline="0" axis="axisRow" fieldPosition="1"/>
    </format>
    <format dxfId="132">
      <pivotArea dataOnly="0" labelOnly="1" outline="0" axis="axisValues" fieldPosition="0"/>
    </format>
    <format dxfId="131">
      <pivotArea dataOnly="0" labelOnly="1" outline="0" fieldPosition="0">
        <references count="1">
          <reference field="0" count="9">
            <x v="0"/>
            <x v="1"/>
            <x v="2"/>
            <x v="3"/>
            <x v="5"/>
            <x v="6"/>
            <x v="7"/>
            <x v="8"/>
            <x v="9"/>
          </reference>
        </references>
      </pivotArea>
    </format>
    <format dxfId="130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129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28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127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126">
      <pivotArea dataOnly="0" labelOnly="1" outline="0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125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24">
      <pivotArea dataOnly="0" labelOnly="1" outline="0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123">
      <pivotArea dataOnly="0" labelOnly="1" outline="0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122">
      <pivotArea dataOnly="0" labelOnly="1" outline="0" fieldPosition="0">
        <references count="1">
          <reference field="0" count="9">
            <x v="0"/>
            <x v="1"/>
            <x v="2"/>
            <x v="3"/>
            <x v="5"/>
            <x v="6"/>
            <x v="7"/>
            <x v="8"/>
            <x v="9"/>
          </reference>
        </references>
      </pivotArea>
    </format>
    <format dxfId="121">
      <pivotArea dataOnly="0" labelOnly="1" outline="0" fieldPosition="0">
        <references count="2">
          <reference field="0" count="1" selected="0">
            <x v="0"/>
          </reference>
          <reference field="2" count="2">
            <x v="0"/>
            <x v="1"/>
          </reference>
        </references>
      </pivotArea>
    </format>
    <format dxfId="120">
      <pivotArea dataOnly="0" labelOnly="1" outline="0" fieldPosition="0">
        <references count="2">
          <reference field="0" count="1" selected="0">
            <x v="1"/>
          </reference>
          <reference field="2" count="1">
            <x v="0"/>
          </reference>
        </references>
      </pivotArea>
    </format>
    <format dxfId="119">
      <pivotArea dataOnly="0" labelOnly="1" outline="0" fieldPosition="0">
        <references count="2">
          <reference field="0" count="1" selected="0">
            <x v="2"/>
          </reference>
          <reference field="2" count="2">
            <x v="0"/>
            <x v="1"/>
          </reference>
        </references>
      </pivotArea>
    </format>
    <format dxfId="118">
      <pivotArea dataOnly="0" labelOnly="1" outline="0" fieldPosition="0">
        <references count="2">
          <reference field="0" count="1" selected="0">
            <x v="3"/>
          </reference>
          <reference field="2" count="2">
            <x v="0"/>
            <x v="1"/>
          </reference>
        </references>
      </pivotArea>
    </format>
    <format dxfId="117">
      <pivotArea dataOnly="0" labelOnly="1" outline="0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116">
      <pivotArea dataOnly="0" labelOnly="1" outline="0" fieldPosition="0">
        <references count="2">
          <reference field="0" count="1" selected="0">
            <x v="6"/>
          </reference>
          <reference field="2" count="1">
            <x v="0"/>
          </reference>
        </references>
      </pivotArea>
    </format>
    <format dxfId="115">
      <pivotArea dataOnly="0" labelOnly="1" outline="0" fieldPosition="0">
        <references count="2">
          <reference field="0" count="1" selected="0">
            <x v="7"/>
          </reference>
          <reference field="2" count="1">
            <x v="0"/>
          </reference>
        </references>
      </pivotArea>
    </format>
    <format dxfId="114">
      <pivotArea dataOnly="0" labelOnly="1" outline="0" fieldPosition="0">
        <references count="2">
          <reference field="0" count="1" selected="0">
            <x v="8"/>
          </reference>
          <reference field="2" count="1">
            <x v="0"/>
          </reference>
        </references>
      </pivotArea>
    </format>
    <format dxfId="113">
      <pivotArea dataOnly="0" labelOnly="1" outline="0" fieldPosition="0">
        <references count="2">
          <reference field="0" count="1" selected="0">
            <x v="9"/>
          </reference>
          <reference field="2" count="1">
            <x v="0"/>
          </reference>
        </references>
      </pivotArea>
    </format>
    <format dxfId="112">
      <pivotArea field="0" type="button" dataOnly="0" labelOnly="1" outline="0" axis="axisRow" fieldPosition="0"/>
    </format>
    <format dxfId="111">
      <pivotArea field="2" type="button" dataOnly="0" labelOnly="1" outline="0" axis="axisRow" fieldPosition="1"/>
    </format>
    <format dxfId="110">
      <pivotArea field="5" type="button" dataOnly="0" labelOnly="1" outline="0" axis="axisRow" fieldPosition="2"/>
    </format>
    <format dxfId="109">
      <pivotArea dataOnly="0" labelOnly="1" outline="0" axis="axisValues" fieldPosition="0"/>
    </format>
    <format dxfId="108">
      <pivotArea field="0" type="button" dataOnly="0" labelOnly="1" outline="0" axis="axisRow" fieldPosition="0"/>
    </format>
    <format dxfId="107">
      <pivotArea field="2" type="button" dataOnly="0" labelOnly="1" outline="0" axis="axisRow" fieldPosition="1"/>
    </format>
    <format dxfId="106">
      <pivotArea field="5" type="button" dataOnly="0" labelOnly="1" outline="0" axis="axisRow" fieldPosition="2"/>
    </format>
    <format dxfId="105">
      <pivotArea dataOnly="0" labelOnly="1" outline="0" axis="axisValues" fieldPosition="0"/>
    </format>
    <format dxfId="104">
      <pivotArea field="0" type="button" dataOnly="0" labelOnly="1" outline="0" axis="axisRow" fieldPosition="0"/>
    </format>
    <format dxfId="103">
      <pivotArea field="2" type="button" dataOnly="0" labelOnly="1" outline="0" axis="axisRow" fieldPosition="1"/>
    </format>
    <format dxfId="102">
      <pivotArea field="5" type="button" dataOnly="0" labelOnly="1" outline="0" axis="axisRow" fieldPosition="2"/>
    </format>
    <format dxfId="101">
      <pivotArea dataOnly="0" labelOnly="1" outline="0" axis="axisValues" fieldPosition="0"/>
    </format>
    <format dxfId="100">
      <pivotArea field="1" type="button" dataOnly="0" labelOnly="1" outline="0" axis="axisPage" fieldPosition="0"/>
    </format>
    <format dxfId="99">
      <pivotArea field="1" type="button" dataOnly="0" labelOnly="1" outline="0" axis="axisPage" fieldPosition="0"/>
    </format>
    <format dxfId="98">
      <pivotArea field="1" type="button" dataOnly="0" labelOnly="1" outline="0" axis="axisPage" fieldPosition="0"/>
    </format>
    <format dxfId="97">
      <pivotArea dataOnly="0" labelOnly="1" outline="0" fieldPosition="0">
        <references count="1">
          <reference field="1" count="0"/>
        </references>
      </pivotArea>
    </format>
    <format dxfId="96">
      <pivotArea dataOnly="0" labelOnly="1" outline="0" fieldPosition="0">
        <references count="1">
          <reference field="1" count="0"/>
        </references>
      </pivotArea>
    </format>
    <format dxfId="95">
      <pivotArea field="1" type="button" dataOnly="0" labelOnly="1" outline="0" axis="axisPage" fieldPosition="0"/>
    </format>
    <format dxfId="94">
      <pivotArea dataOnly="0" labelOnly="1" outline="0" fieldPosition="0">
        <references count="1">
          <reference field="1" count="0"/>
        </references>
      </pivotArea>
    </format>
    <format dxfId="93">
      <pivotArea field="1" type="button" dataOnly="0" labelOnly="1" outline="0" axis="axisPage" fieldPosition="0"/>
    </format>
    <format dxfId="92">
      <pivotArea dataOnly="0" labelOnly="1" outline="0" fieldPosition="0">
        <references count="1">
          <reference field="1" count="0"/>
        </references>
      </pivotArea>
    </format>
    <format dxfId="91">
      <pivotArea dataOnly="0" labelOnly="1" outline="0" fieldPosition="0">
        <references count="1">
          <reference field="0" count="1">
            <x v="10"/>
          </reference>
        </references>
      </pivotArea>
    </format>
    <format dxfId="90">
      <pivotArea dataOnly="0" labelOnly="1" outline="0" fieldPosition="0">
        <references count="2">
          <reference field="0" count="1" selected="0">
            <x v="5"/>
          </reference>
          <reference field="2" count="1">
            <x v="0"/>
          </reference>
        </references>
      </pivotArea>
    </format>
    <format dxfId="89">
      <pivotArea dataOnly="0" labelOnly="1" outline="0" fieldPosition="0">
        <references count="1">
          <reference field="1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G13" sqref="G13"/>
    </sheetView>
  </sheetViews>
  <sheetFormatPr defaultRowHeight="15" x14ac:dyDescent="0.25"/>
  <cols>
    <col min="1" max="1" width="7" customWidth="1"/>
    <col min="2" max="2" width="25.42578125" customWidth="1"/>
    <col min="3" max="3" width="20.28515625" customWidth="1"/>
    <col min="4" max="4" width="24.5703125" customWidth="1"/>
    <col min="5" max="5" width="10.85546875" customWidth="1"/>
    <col min="6" max="6" width="17.140625" customWidth="1"/>
    <col min="7" max="7" width="10.28515625" customWidth="1"/>
    <col min="8" max="8" width="14.5703125" customWidth="1"/>
    <col min="9" max="9" width="16.7109375" customWidth="1"/>
    <col min="10" max="10" width="12.5703125" customWidth="1"/>
    <col min="11" max="11" width="17.140625" customWidth="1"/>
  </cols>
  <sheetData>
    <row r="1" spans="1:11" ht="15" customHeight="1" x14ac:dyDescent="0.25">
      <c r="A1" s="149" t="s">
        <v>1</v>
      </c>
      <c r="B1" s="151" t="s">
        <v>3</v>
      </c>
      <c r="C1" s="151" t="s">
        <v>0</v>
      </c>
      <c r="D1" s="151" t="s">
        <v>2</v>
      </c>
      <c r="E1" s="155" t="s">
        <v>44</v>
      </c>
      <c r="F1" s="156"/>
      <c r="G1" s="153" t="s">
        <v>4</v>
      </c>
      <c r="H1" s="146" t="s">
        <v>95</v>
      </c>
      <c r="I1" s="147"/>
      <c r="J1" s="146" t="s">
        <v>96</v>
      </c>
      <c r="K1" s="148"/>
    </row>
    <row r="2" spans="1:11" ht="15.75" thickBot="1" x14ac:dyDescent="0.3">
      <c r="A2" s="150"/>
      <c r="B2" s="152"/>
      <c r="C2" s="152"/>
      <c r="D2" s="152"/>
      <c r="E2" s="130" t="s">
        <v>5</v>
      </c>
      <c r="F2" s="130" t="s">
        <v>64</v>
      </c>
      <c r="G2" s="154"/>
      <c r="H2" s="43" t="s">
        <v>5</v>
      </c>
      <c r="I2" s="40" t="s">
        <v>45</v>
      </c>
      <c r="J2" s="75" t="s">
        <v>5</v>
      </c>
      <c r="K2" s="74" t="s">
        <v>46</v>
      </c>
    </row>
    <row r="3" spans="1:11" x14ac:dyDescent="0.25">
      <c r="A3" s="78">
        <v>4268</v>
      </c>
      <c r="B3" s="131" t="s">
        <v>57</v>
      </c>
      <c r="C3" s="127" t="s">
        <v>10</v>
      </c>
      <c r="D3" s="128" t="s">
        <v>17</v>
      </c>
      <c r="E3" s="80" t="str">
        <f>IFERROR(VLOOKUP(A3,свод!N:P,2,0),"")</f>
        <v/>
      </c>
      <c r="F3" s="126" t="str">
        <f>IFERROR(VLOOKUP(A3,свод!N:P,3,0),"")</f>
        <v/>
      </c>
      <c r="G3" s="129">
        <v>5</v>
      </c>
      <c r="H3" s="94">
        <f>IFERROR(VLOOKUP(G3,свод!J:L,3,0),"")</f>
        <v>45384</v>
      </c>
      <c r="I3" s="14" t="str">
        <f>IFERROR(VLOOKUP(G3,свод!J:L,2,0),"")</f>
        <v>Виталий Лындин</v>
      </c>
      <c r="J3" s="94">
        <f>IFERROR(VLOOKUP(G3,свод!F:H,3,0),"")</f>
        <v>44971</v>
      </c>
      <c r="K3" s="45" t="str">
        <f>IFERROR(VLOOKUP(G3,свод!F:H,2,0),"")</f>
        <v>Виталий Лындин</v>
      </c>
    </row>
    <row r="4" spans="1:11" x14ac:dyDescent="0.25">
      <c r="A4" s="7">
        <v>70500</v>
      </c>
      <c r="B4" s="71" t="s">
        <v>58</v>
      </c>
      <c r="C4" s="1" t="s">
        <v>13</v>
      </c>
      <c r="D4" s="121" t="s">
        <v>29</v>
      </c>
      <c r="E4" s="81">
        <f>IFERROR(VLOOKUP(A4,свод!N:P,2,0),"")</f>
        <v>45037</v>
      </c>
      <c r="F4" s="124" t="str">
        <f>IFERROR(VLOOKUP(A4,свод!N:P,3,0),"")</f>
        <v>Виталий Лындин</v>
      </c>
      <c r="G4" s="46" t="s">
        <v>78</v>
      </c>
      <c r="H4" s="95">
        <f>IFERROR(VLOOKUP(G4,свод!J:L,3,0),"")</f>
        <v>45184</v>
      </c>
      <c r="I4" s="1" t="str">
        <f>IFERROR(VLOOKUP(G4,свод!J:L,2,0),"")</f>
        <v>Виталий Лындин</v>
      </c>
      <c r="J4" s="95" t="str">
        <f>IFERROR(VLOOKUP(G4,свод!F:H,3,0),"")</f>
        <v/>
      </c>
      <c r="K4" s="2" t="str">
        <f>IFERROR(VLOOKUP(G4,свод!F:H,2,0),"")</f>
        <v/>
      </c>
    </row>
    <row r="5" spans="1:11" x14ac:dyDescent="0.25">
      <c r="A5" s="7">
        <v>70541</v>
      </c>
      <c r="B5" s="71" t="s">
        <v>59</v>
      </c>
      <c r="C5" s="1" t="s">
        <v>13</v>
      </c>
      <c r="D5" s="121" t="s">
        <v>51</v>
      </c>
      <c r="E5" s="81" t="str">
        <f>IFERROR(VLOOKUP(A5,свод!N:P,2,0),"")</f>
        <v/>
      </c>
      <c r="F5" s="124" t="str">
        <f>IFERROR(VLOOKUP(A5,свод!N:P,3,0),"")</f>
        <v/>
      </c>
      <c r="G5" s="46">
        <v>10</v>
      </c>
      <c r="H5" s="95">
        <f>IFERROR(VLOOKUP(G5,свод!J:L,3,0),"")</f>
        <v>45267</v>
      </c>
      <c r="I5" s="1" t="str">
        <f>IFERROR(VLOOKUP(G5,свод!J:L,2,0),"")</f>
        <v>Виталий Лындин</v>
      </c>
      <c r="J5" s="95">
        <f>IFERROR(VLOOKUP(G5,свод!F:H,3,0),"")</f>
        <v>45036</v>
      </c>
      <c r="K5" s="2" t="str">
        <f>IFERROR(VLOOKUP(G5,свод!F:H,2,0),"")</f>
        <v>Виталий Лындин</v>
      </c>
    </row>
    <row r="6" spans="1:11" x14ac:dyDescent="0.25">
      <c r="A6" s="7">
        <v>70567</v>
      </c>
      <c r="B6" s="71" t="s">
        <v>61</v>
      </c>
      <c r="C6" s="1" t="s">
        <v>12</v>
      </c>
      <c r="D6" s="121" t="s">
        <v>41</v>
      </c>
      <c r="E6" s="81" t="str">
        <f>IFERROR(VLOOKUP(A6,свод!N:P,2,0),"")</f>
        <v/>
      </c>
      <c r="F6" s="124" t="str">
        <f>IFERROR(VLOOKUP(A6,свод!N:P,3,0),"")</f>
        <v/>
      </c>
      <c r="G6" s="46">
        <v>1</v>
      </c>
      <c r="H6" s="95">
        <f>IFERROR(VLOOKUP(G6,свод!J:L,3,0),"")</f>
        <v>45384</v>
      </c>
      <c r="I6" s="1" t="str">
        <f>IFERROR(VLOOKUP(G6,свод!J:L,2,0),"")</f>
        <v>Виталий Лындин</v>
      </c>
      <c r="J6" s="95">
        <f>IFERROR(VLOOKUP(G6,свод!F:H,3,0),"")</f>
        <v>45324</v>
      </c>
      <c r="K6" s="2" t="str">
        <f>IFERROR(VLOOKUP(G6,свод!F:H,2,0),"")</f>
        <v>Виталий Лындин</v>
      </c>
    </row>
    <row r="7" spans="1:11" x14ac:dyDescent="0.25">
      <c r="A7" s="7">
        <v>4862</v>
      </c>
      <c r="B7" s="71" t="s">
        <v>57</v>
      </c>
      <c r="C7" s="1" t="s">
        <v>12</v>
      </c>
      <c r="D7" s="121" t="s">
        <v>42</v>
      </c>
      <c r="E7" s="81" t="str">
        <f>IFERROR(VLOOKUP(A7,свод!N:P,2,0),"")</f>
        <v/>
      </c>
      <c r="F7" s="124" t="str">
        <f>IFERROR(VLOOKUP(A7,свод!N:P,3,0),"")</f>
        <v/>
      </c>
      <c r="G7" s="46">
        <v>5</v>
      </c>
      <c r="H7" s="95">
        <f>IFERROR(VLOOKUP(G7,свод!J:L,3,0),"")</f>
        <v>45384</v>
      </c>
      <c r="I7" s="1" t="str">
        <f>IFERROR(VLOOKUP(G7,свод!J:L,2,0),"")</f>
        <v>Виталий Лындин</v>
      </c>
      <c r="J7" s="95">
        <f>IFERROR(VLOOKUP(G7,свод!F:H,3,0),"")</f>
        <v>44971</v>
      </c>
      <c r="K7" s="2" t="str">
        <f>IFERROR(VLOOKUP(G7,свод!F:H,2,0),"")</f>
        <v>Виталий Лындин</v>
      </c>
    </row>
    <row r="8" spans="1:11" x14ac:dyDescent="0.25">
      <c r="A8" s="7">
        <v>70512</v>
      </c>
      <c r="B8" s="71" t="s">
        <v>79</v>
      </c>
      <c r="C8" s="1" t="s">
        <v>9</v>
      </c>
      <c r="D8" s="121" t="s">
        <v>26</v>
      </c>
      <c r="E8" s="81">
        <f>IFERROR(VLOOKUP(A8,свод!N:P,2,0),"")</f>
        <v>45040</v>
      </c>
      <c r="F8" s="124" t="str">
        <f>IFERROR(VLOOKUP(A8,свод!N:P,3,0),"")</f>
        <v>Виталий Лындин</v>
      </c>
      <c r="G8" s="46">
        <v>4</v>
      </c>
      <c r="H8" s="95">
        <f>IFERROR(VLOOKUP(G8,свод!J:L,3,0),"")</f>
        <v>45205</v>
      </c>
      <c r="I8" s="1" t="str">
        <f>IFERROR(VLOOKUP(G8,свод!J:L,2,0),"")</f>
        <v>Виталий Лындин</v>
      </c>
      <c r="J8" s="95" t="str">
        <f>IFERROR(VLOOKUP(G8,свод!F:H,3,0),"")</f>
        <v/>
      </c>
      <c r="K8" s="2" t="str">
        <f>IFERROR(VLOOKUP(G8,свод!F:H,2,0),"")</f>
        <v/>
      </c>
    </row>
    <row r="9" spans="1:11" x14ac:dyDescent="0.25">
      <c r="A9" s="7"/>
      <c r="B9" s="71" t="s">
        <v>104</v>
      </c>
      <c r="C9" s="1" t="s">
        <v>103</v>
      </c>
      <c r="D9" s="121" t="s">
        <v>101</v>
      </c>
      <c r="E9" s="81" t="str">
        <f>IFERROR(VLOOKUP(A9,свод!N:P,2,0),"")</f>
        <v/>
      </c>
      <c r="F9" s="124" t="str">
        <f>IFERROR(VLOOKUP(A9,свод!N:P,3,0),"")</f>
        <v/>
      </c>
      <c r="G9" s="46">
        <v>12</v>
      </c>
      <c r="H9" s="95">
        <f>IFERROR(VLOOKUP(G9,свод!J:L,3,0),"")</f>
        <v>45356</v>
      </c>
      <c r="I9" s="1" t="str">
        <f>IFERROR(VLOOKUP(G9,свод!J:L,2,0),"")</f>
        <v>Виталий Лындин</v>
      </c>
      <c r="J9" s="95" t="str">
        <f>IFERROR(VLOOKUP(G9,свод!F:H,3,0),"")</f>
        <v/>
      </c>
      <c r="K9" s="2" t="str">
        <f>IFERROR(VLOOKUP(G9,свод!F:H,2,0),"")</f>
        <v/>
      </c>
    </row>
    <row r="10" spans="1:11" ht="15.75" thickBot="1" x14ac:dyDescent="0.3">
      <c r="A10" s="47"/>
      <c r="B10" s="132"/>
      <c r="C10" s="44"/>
      <c r="D10" s="122"/>
      <c r="E10" s="82" t="str">
        <f>IFERROR(VLOOKUP(A10,свод!N:P,2,0),"")</f>
        <v/>
      </c>
      <c r="F10" s="125" t="str">
        <f>IFERROR(VLOOKUP(A10,свод!N:P,3,0),"")</f>
        <v/>
      </c>
      <c r="G10" s="123"/>
      <c r="H10" s="96" t="str">
        <f>IFERROR(VLOOKUP(G10,свод!J:L,3,0),"")</f>
        <v/>
      </c>
      <c r="I10" s="3" t="str">
        <f>IFERROR(VLOOKUP(G10,свод!J:L,2,0),"")</f>
        <v/>
      </c>
      <c r="J10" s="96" t="str">
        <f>IFERROR(VLOOKUP(G10,свод!F:H,3,0),"")</f>
        <v/>
      </c>
      <c r="K10" s="4" t="str">
        <f>IFERROR(VLOOKUP(G10,свод!F:H,2,0),"")</f>
        <v/>
      </c>
    </row>
  </sheetData>
  <mergeCells count="8">
    <mergeCell ref="H1:I1"/>
    <mergeCell ref="J1:K1"/>
    <mergeCell ref="A1:A2"/>
    <mergeCell ref="B1:B2"/>
    <mergeCell ref="C1:C2"/>
    <mergeCell ref="D1:D2"/>
    <mergeCell ref="G1:G2"/>
    <mergeCell ref="E1:F1"/>
  </mergeCells>
  <dataValidations count="1">
    <dataValidation type="list" allowBlank="1" showInputMessage="1" showErrorMessage="1" sqref="I3:I10">
      <formula1>$A$33:$A$34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Справочник!$A$2:$A$9</xm:f>
          </x14:formula1>
          <xm:sqref>C3:C9</xm:sqref>
        </x14:dataValidation>
        <x14:dataValidation type="list" allowBlank="1" showInputMessage="1" showErrorMessage="1">
          <x14:formula1>
            <xm:f>Справочник!$A$36:$A$37</xm:f>
          </x14:formula1>
          <xm:sqref>K3:K10</xm:sqref>
        </x14:dataValidation>
        <x14:dataValidation type="list" allowBlank="1" showInputMessage="1" showErrorMessage="1">
          <x14:formula1>
            <xm:f>Справочник!$B$20:$B$33</xm:f>
          </x14:formula1>
          <xm:sqref>D3:D10</xm:sqref>
        </x14:dataValidation>
        <x14:dataValidation type="list" allowBlank="1" showInputMessage="1" showErrorMessage="1">
          <x14:formula1>
            <xm:f>Кардриджы!$A$4:$A$16</xm:f>
          </x14:formula1>
          <xm:sqref>G3:G10</xm:sqref>
        </x14:dataValidation>
        <x14:dataValidation type="list" allowBlank="1" showInputMessage="1" showErrorMessage="1">
          <x14:formula1>
            <xm:f>Справочник!$F$2:$F$6</xm:f>
          </x14:formula1>
          <xm:sqref>B3:B10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A15" sqref="A15:C15"/>
    </sheetView>
  </sheetViews>
  <sheetFormatPr defaultRowHeight="15" x14ac:dyDescent="0.25"/>
  <cols>
    <col min="1" max="1" width="11.28515625" customWidth="1"/>
    <col min="2" max="2" width="12.28515625" customWidth="1"/>
    <col min="3" max="3" width="25.5703125" customWidth="1"/>
    <col min="4" max="4" width="21.28515625" customWidth="1"/>
    <col min="5" max="5" width="10.140625" bestFit="1" customWidth="1"/>
    <col min="6" max="6" width="16.85546875" customWidth="1"/>
    <col min="7" max="7" width="10.140625" bestFit="1" customWidth="1"/>
    <col min="8" max="8" width="16.85546875" customWidth="1"/>
    <col min="9" max="9" width="12.42578125" customWidth="1"/>
  </cols>
  <sheetData>
    <row r="1" spans="1:9" ht="15" customHeight="1" x14ac:dyDescent="0.25">
      <c r="A1" s="157" t="s">
        <v>62</v>
      </c>
      <c r="B1" s="159" t="s">
        <v>75</v>
      </c>
      <c r="C1" s="159" t="s">
        <v>3</v>
      </c>
      <c r="D1" s="163" t="s">
        <v>76</v>
      </c>
      <c r="E1" s="146" t="s">
        <v>43</v>
      </c>
      <c r="F1" s="147"/>
      <c r="G1" s="146" t="s">
        <v>44</v>
      </c>
      <c r="H1" s="165"/>
      <c r="I1" s="161" t="s">
        <v>98</v>
      </c>
    </row>
    <row r="2" spans="1:9" ht="15.75" thickBot="1" x14ac:dyDescent="0.3">
      <c r="A2" s="158"/>
      <c r="B2" s="160"/>
      <c r="C2" s="160"/>
      <c r="D2" s="164"/>
      <c r="E2" s="75" t="s">
        <v>5</v>
      </c>
      <c r="F2" s="76" t="s">
        <v>45</v>
      </c>
      <c r="G2" s="75" t="s">
        <v>5</v>
      </c>
      <c r="H2" s="137" t="s">
        <v>46</v>
      </c>
      <c r="I2" s="162"/>
    </row>
    <row r="3" spans="1:9" ht="15.75" thickBot="1" x14ac:dyDescent="0.3">
      <c r="A3" s="101" t="s">
        <v>90</v>
      </c>
      <c r="B3" s="73">
        <v>2</v>
      </c>
      <c r="C3" s="77">
        <v>3</v>
      </c>
      <c r="D3" s="73">
        <v>4</v>
      </c>
      <c r="E3" s="73">
        <v>5</v>
      </c>
      <c r="F3" s="77">
        <v>6</v>
      </c>
      <c r="G3" s="73">
        <v>8</v>
      </c>
      <c r="H3" s="136">
        <v>9</v>
      </c>
      <c r="I3" s="33">
        <v>10</v>
      </c>
    </row>
    <row r="4" spans="1:9" x14ac:dyDescent="0.25">
      <c r="A4" s="13">
        <v>5</v>
      </c>
      <c r="B4" s="15" t="str">
        <f>IF(IFERROR(VLOOKUP(A4,Принтеры!G:G,1,),0)&gt;0,"установлен","резерв")</f>
        <v>установлен</v>
      </c>
      <c r="C4" s="15" t="s">
        <v>57</v>
      </c>
      <c r="D4" s="59" t="s">
        <v>12</v>
      </c>
      <c r="E4" s="86">
        <f>IFERROR(VLOOKUP(A4,свод!J:L,3,0),"")</f>
        <v>45384</v>
      </c>
      <c r="F4" s="59" t="str">
        <f>IFERROR(VLOOKUP(A4,свод!J:L,2,0),"")</f>
        <v>Виталий Лындин</v>
      </c>
      <c r="G4" s="94">
        <f>IFERROR(VLOOKUP(A4,свод!F:H,3,0),"")</f>
        <v>44971</v>
      </c>
      <c r="H4" s="59" t="str">
        <f>IFERROR(VLOOKUP(A4,свод!F:H,2,0),"")</f>
        <v>Виталий Лындин</v>
      </c>
      <c r="I4" s="141"/>
    </row>
    <row r="5" spans="1:9" x14ac:dyDescent="0.25">
      <c r="A5" s="7" t="s">
        <v>78</v>
      </c>
      <c r="B5" s="6" t="str">
        <f>IF(IFERROR(VLOOKUP(A5,Принтеры!G:G,1,),0)&gt;0,"установлен","резерв")</f>
        <v>установлен</v>
      </c>
      <c r="C5" s="6" t="s">
        <v>58</v>
      </c>
      <c r="D5" s="60" t="s">
        <v>8</v>
      </c>
      <c r="E5" s="97">
        <f>IFERROR(VLOOKUP(A5,свод!J:L,3,0),"")</f>
        <v>45184</v>
      </c>
      <c r="F5" s="60" t="str">
        <f>IFERROR(VLOOKUP(A5,свод!J:L,2,0),"")</f>
        <v>Виталий Лындин</v>
      </c>
      <c r="G5" s="95" t="str">
        <f>IFERROR(VLOOKUP(A5,свод!F:H,3,0),"")</f>
        <v/>
      </c>
      <c r="H5" s="138" t="str">
        <f>IFERROR(VLOOKUP(A5,свод!F:H,2,0),"")</f>
        <v/>
      </c>
      <c r="I5" s="139"/>
    </row>
    <row r="6" spans="1:9" x14ac:dyDescent="0.25">
      <c r="A6" s="7">
        <v>9</v>
      </c>
      <c r="B6" s="6" t="str">
        <f>IF(IFERROR(VLOOKUP(A6,Принтеры!G:G,1,),0)&gt;0,"установлен","резерв")</f>
        <v>резерв</v>
      </c>
      <c r="C6" s="6" t="s">
        <v>58</v>
      </c>
      <c r="D6" s="60" t="s">
        <v>8</v>
      </c>
      <c r="E6" s="97">
        <f>IFERROR(VLOOKUP(A6,свод!J:L,3,0),"")</f>
        <v>44960</v>
      </c>
      <c r="F6" s="60" t="str">
        <f>IFERROR(VLOOKUP(A6,свод!J:L,2,0),"")</f>
        <v>Виталий Лындин</v>
      </c>
      <c r="G6" s="95" t="str">
        <f>IFERROR(VLOOKUP(A6,свод!F:H,3,0),"")</f>
        <v/>
      </c>
      <c r="H6" s="138" t="str">
        <f>IFERROR(VLOOKUP(A6,свод!F:H,2,0),"")</f>
        <v/>
      </c>
      <c r="I6" s="139"/>
    </row>
    <row r="7" spans="1:9" x14ac:dyDescent="0.25">
      <c r="A7" s="7">
        <v>10</v>
      </c>
      <c r="B7" s="6" t="str">
        <f>IF(IFERROR(VLOOKUP(A7,Принтеры!G:G,1,),0)&gt;0,"установлен","резерв")</f>
        <v>установлен</v>
      </c>
      <c r="C7" s="6" t="s">
        <v>59</v>
      </c>
      <c r="D7" s="60" t="s">
        <v>8</v>
      </c>
      <c r="E7" s="97">
        <f>IFERROR(VLOOKUP(A7,свод!J:L,3,0),"")</f>
        <v>45267</v>
      </c>
      <c r="F7" s="60" t="str">
        <f>IFERROR(VLOOKUP(A7,свод!J:L,2,0),"")</f>
        <v>Виталий Лындин</v>
      </c>
      <c r="G7" s="95">
        <f>IFERROR(VLOOKUP(A7,свод!F:H,3,0),"")</f>
        <v>45036</v>
      </c>
      <c r="H7" s="138" t="str">
        <f>IFERROR(VLOOKUP(A7,свод!F:H,2,0),"")</f>
        <v>Виталий Лындин</v>
      </c>
      <c r="I7" s="139"/>
    </row>
    <row r="8" spans="1:9" x14ac:dyDescent="0.25">
      <c r="A8" s="7">
        <v>11</v>
      </c>
      <c r="B8" s="6" t="str">
        <f>IF(IFERROR(VLOOKUP(A8,Принтеры!G:G,1,),0)&gt;0,"установлен","резерв")</f>
        <v>резерв</v>
      </c>
      <c r="C8" s="6" t="s">
        <v>59</v>
      </c>
      <c r="D8" s="60" t="s">
        <v>8</v>
      </c>
      <c r="E8" s="97">
        <f>IFERROR(VLOOKUP(A8,свод!J:L,3,0),"")</f>
        <v>45348</v>
      </c>
      <c r="F8" s="60" t="str">
        <f>IFERROR(VLOOKUP(A8,свод!J:L,2,0),"")</f>
        <v>Виталий Лындин</v>
      </c>
      <c r="G8" s="95">
        <f>IFERROR(VLOOKUP(A8,свод!F:H,3,0),"")</f>
        <v>45355</v>
      </c>
      <c r="H8" s="138" t="str">
        <f>IFERROR(VLOOKUP(A8,свод!F:H,2,0),"")</f>
        <v>Виталий Лындин</v>
      </c>
      <c r="I8" s="139"/>
    </row>
    <row r="9" spans="1:9" x14ac:dyDescent="0.25">
      <c r="A9" s="7">
        <v>1</v>
      </c>
      <c r="B9" s="6" t="str">
        <f>IF(IFERROR(VLOOKUP(A9,Принтеры!G:G,1,),0)&gt;0,"установлен","резерв")</f>
        <v>установлен</v>
      </c>
      <c r="C9" s="6" t="s">
        <v>61</v>
      </c>
      <c r="D9" s="60" t="s">
        <v>12</v>
      </c>
      <c r="E9" s="97">
        <f>IFERROR(VLOOKUP(A9,свод!J:L,3,0),"")</f>
        <v>45384</v>
      </c>
      <c r="F9" s="60" t="str">
        <f>IFERROR(VLOOKUP(A9,свод!J:L,2,0),"")</f>
        <v>Виталий Лындин</v>
      </c>
      <c r="G9" s="95">
        <f>IFERROR(VLOOKUP(A9,свод!F:H,3,0),"")</f>
        <v>45324</v>
      </c>
      <c r="H9" s="138" t="str">
        <f>IFERROR(VLOOKUP(A9,свод!F:H,2,0),"")</f>
        <v>Виталий Лындин</v>
      </c>
      <c r="I9" s="18">
        <v>4961</v>
      </c>
    </row>
    <row r="10" spans="1:9" x14ac:dyDescent="0.25">
      <c r="A10" s="7">
        <v>7</v>
      </c>
      <c r="B10" s="6" t="str">
        <f>IF(IFERROR(VLOOKUP(A10,Принтеры!G:G,1,),0)&gt;0,"установлен","резерв")</f>
        <v>резерв</v>
      </c>
      <c r="C10" s="6" t="s">
        <v>61</v>
      </c>
      <c r="D10" s="60" t="s">
        <v>12</v>
      </c>
      <c r="E10" s="97">
        <f>IFERROR(VLOOKUP(A10,свод!J:L,3,0),"")</f>
        <v>45383</v>
      </c>
      <c r="F10" s="60" t="str">
        <f>IFERROR(VLOOKUP(A10,свод!J:L,2,0),"")</f>
        <v>Виталий Лындин</v>
      </c>
      <c r="G10" s="95" t="str">
        <f>IFERROR(VLOOKUP(A10,свод!F:H,3,0),"")</f>
        <v/>
      </c>
      <c r="H10" s="138" t="str">
        <f>IFERROR(VLOOKUP(A10,свод!F:H,2,0),"")</f>
        <v/>
      </c>
      <c r="I10" s="139"/>
    </row>
    <row r="11" spans="1:9" x14ac:dyDescent="0.25">
      <c r="A11" s="7">
        <v>8</v>
      </c>
      <c r="B11" s="6" t="str">
        <f>IF(IFERROR(VLOOKUP(A11,Принтеры!G:G,1,),0)&gt;0,"установлен","резерв")</f>
        <v>резерв</v>
      </c>
      <c r="C11" s="6" t="s">
        <v>57</v>
      </c>
      <c r="D11" s="60" t="s">
        <v>12</v>
      </c>
      <c r="E11" s="97">
        <f>IFERROR(VLOOKUP(A11,свод!J:L,3,0),"")</f>
        <v>45384</v>
      </c>
      <c r="F11" s="60" t="str">
        <f>IFERROR(VLOOKUP(A11,свод!J:L,2,0),"")</f>
        <v>Виталий Лындин</v>
      </c>
      <c r="G11" s="95">
        <f>IFERROR(VLOOKUP(A11,свод!F:H,3,0),"")</f>
        <v>45356</v>
      </c>
      <c r="H11" s="138" t="str">
        <f>IFERROR(VLOOKUP(A11,свод!F:H,2,0),"")</f>
        <v>Виталий Лындин</v>
      </c>
      <c r="I11" s="139"/>
    </row>
    <row r="12" spans="1:9" x14ac:dyDescent="0.25">
      <c r="A12" s="7">
        <v>2</v>
      </c>
      <c r="B12" s="6" t="str">
        <f>IF(IFERROR(VLOOKUP(A12,Принтеры!G:G,1,),0)&gt;0,"установлен","резерв")</f>
        <v>резерв</v>
      </c>
      <c r="C12" s="6" t="s">
        <v>57</v>
      </c>
      <c r="D12" s="60" t="s">
        <v>12</v>
      </c>
      <c r="E12" s="97">
        <f>IFERROR(VLOOKUP(A12,свод!J:L,3,0),"")</f>
        <v>45356</v>
      </c>
      <c r="F12" s="60" t="str">
        <f>IFERROR(VLOOKUP(A12,свод!J:L,2,0),"")</f>
        <v>Виталий Лындин</v>
      </c>
      <c r="G12" s="97">
        <f>IFERROR(VLOOKUP(A12,свод!F:H,3,0),"")</f>
        <v>45324</v>
      </c>
      <c r="H12" s="60" t="str">
        <f>IFERROR(VLOOKUP(A12,свод!F:H,2,0),"")</f>
        <v>Виталий Лындин</v>
      </c>
      <c r="I12" s="139"/>
    </row>
    <row r="13" spans="1:9" x14ac:dyDescent="0.25">
      <c r="A13" s="7">
        <v>3</v>
      </c>
      <c r="B13" s="6" t="str">
        <f>IF(IFERROR(VLOOKUP(A13,Принтеры!G:G,1,),0)&gt;0,"установлен","резерв")</f>
        <v>резерв</v>
      </c>
      <c r="C13" s="6" t="s">
        <v>57</v>
      </c>
      <c r="D13" s="60" t="s">
        <v>10</v>
      </c>
      <c r="E13" s="97">
        <f>IFERROR(VLOOKUP(A13,свод!J:L,3,0),"")</f>
        <v>45356</v>
      </c>
      <c r="F13" s="60" t="str">
        <f>IFERROR(VLOOKUP(A13,свод!J:L,2,0),"")</f>
        <v>Виталий Лындин</v>
      </c>
      <c r="G13" s="97">
        <f>IFERROR(VLOOKUP(A13,свод!F:H,3,0),"")</f>
        <v>44987</v>
      </c>
      <c r="H13" s="60" t="str">
        <f>IFERROR(VLOOKUP(A13,свод!F:H,2,0),"")</f>
        <v>Виталий Лындин</v>
      </c>
      <c r="I13" s="139"/>
    </row>
    <row r="14" spans="1:9" x14ac:dyDescent="0.25">
      <c r="A14" s="7">
        <v>6</v>
      </c>
      <c r="B14" s="6" t="str">
        <f>IF(IFERROR(VLOOKUP(A14,Принтеры!G:G,1,),0)&gt;0,"установлен","резерв")</f>
        <v>резерв</v>
      </c>
      <c r="C14" s="6" t="s">
        <v>57</v>
      </c>
      <c r="D14" s="60" t="s">
        <v>12</v>
      </c>
      <c r="E14" s="97">
        <f>IFERROR(VLOOKUP(A14,свод!J:L,3,0),"")</f>
        <v>45384</v>
      </c>
      <c r="F14" s="60" t="str">
        <f>IFERROR(VLOOKUP(A14,свод!J:L,2,0),"")</f>
        <v>Виталий Лындин</v>
      </c>
      <c r="G14" s="97">
        <f>IFERROR(VLOOKUP(A14,свод!F:H,3,0),"")</f>
        <v>45324</v>
      </c>
      <c r="H14" s="60" t="str">
        <f>IFERROR(VLOOKUP(A14,свод!F:H,2,0),"")</f>
        <v>Виталий Лындин</v>
      </c>
      <c r="I14" s="139" t="s">
        <v>97</v>
      </c>
    </row>
    <row r="15" spans="1:9" x14ac:dyDescent="0.25">
      <c r="A15" s="37">
        <v>12</v>
      </c>
      <c r="B15" s="36" t="str">
        <f>IF(IFERROR(VLOOKUP(A15,Принтеры!G:G,1,),0)&gt;0,"установлен","резерв")</f>
        <v>установлен</v>
      </c>
      <c r="C15" s="36" t="s">
        <v>104</v>
      </c>
      <c r="D15" s="142" t="s">
        <v>103</v>
      </c>
      <c r="E15" s="97">
        <f>IFERROR(VLOOKUP(A15,свод!J:L,3,0),"")</f>
        <v>45356</v>
      </c>
      <c r="F15" s="60" t="str">
        <f>IFERROR(VLOOKUP(A15,свод!J:L,2,0),"")</f>
        <v>Виталий Лындин</v>
      </c>
      <c r="G15" s="97" t="str">
        <f>IFERROR(VLOOKUP(A15,свод!F:H,3,0),"")</f>
        <v/>
      </c>
      <c r="H15" s="60" t="str">
        <f>IFERROR(VLOOKUP(A15,свод!F:H,2,0),"")</f>
        <v/>
      </c>
      <c r="I15" s="139"/>
    </row>
    <row r="16" spans="1:9" ht="15.75" thickBot="1" x14ac:dyDescent="0.3">
      <c r="A16" s="58">
        <v>4</v>
      </c>
      <c r="B16" s="16" t="str">
        <f>IF(IFERROR(VLOOKUP(A16,Принтеры!G:G,1,),0)&gt;0,"установлен","резерв")</f>
        <v>установлен</v>
      </c>
      <c r="C16" s="16" t="s">
        <v>79</v>
      </c>
      <c r="D16" s="61" t="s">
        <v>9</v>
      </c>
      <c r="E16" s="98">
        <f>IFERROR(VLOOKUP(A16,свод!J:L,3,0),"")</f>
        <v>45205</v>
      </c>
      <c r="F16" s="61" t="str">
        <f>IFERROR(VLOOKUP(A16,свод!J:L,2,0),"")</f>
        <v>Виталий Лындин</v>
      </c>
      <c r="G16" s="98" t="str">
        <f>IFERROR(VLOOKUP(A16,свод!F:H,3,0),"")</f>
        <v/>
      </c>
      <c r="H16" s="61" t="str">
        <f>IFERROR(VLOOKUP(A16,свод!F:H,2,0),"")</f>
        <v/>
      </c>
      <c r="I16" s="140"/>
    </row>
  </sheetData>
  <autoFilter ref="A3:H16"/>
  <mergeCells count="7">
    <mergeCell ref="A1:A2"/>
    <mergeCell ref="C1:C2"/>
    <mergeCell ref="I1:I2"/>
    <mergeCell ref="D1:D2"/>
    <mergeCell ref="B1:B2"/>
    <mergeCell ref="E1:F1"/>
    <mergeCell ref="G1:H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Справочник!$A$36:$A$37</xm:f>
          </x14:formula1>
          <xm:sqref>F4:F16</xm:sqref>
        </x14:dataValidation>
        <x14:dataValidation type="list" allowBlank="1" showInputMessage="1" showErrorMessage="1">
          <x14:formula1>
            <xm:f>Справочник!$A$2:$A$9</xm:f>
          </x14:formula1>
          <xm:sqref>D4:D16</xm:sqref>
        </x14:dataValidation>
        <x14:dataValidation type="list" allowBlank="1" showInputMessage="1" showErrorMessage="1">
          <x14:formula1>
            <xm:f>Принтеры!$B$3:$B$10</xm:f>
          </x14:formula1>
          <xm:sqref>C4:C16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5"/>
  <sheetViews>
    <sheetView workbookViewId="0">
      <selection activeCell="I9" sqref="I9"/>
    </sheetView>
  </sheetViews>
  <sheetFormatPr defaultRowHeight="15" x14ac:dyDescent="0.25"/>
  <cols>
    <col min="1" max="1" width="4.140625" customWidth="1"/>
    <col min="2" max="2" width="10.85546875" customWidth="1"/>
    <col min="3" max="3" width="26.140625" customWidth="1"/>
    <col min="4" max="4" width="20" customWidth="1"/>
    <col min="5" max="5" width="24.28515625" customWidth="1"/>
    <col min="6" max="6" width="9" customWidth="1"/>
    <col min="7" max="7" width="14" customWidth="1"/>
    <col min="10" max="10" width="22.85546875" customWidth="1"/>
    <col min="13" max="13" width="27" customWidth="1"/>
  </cols>
  <sheetData>
    <row r="1" spans="2:13" ht="15.75" thickBot="1" x14ac:dyDescent="0.3"/>
    <row r="2" spans="2:13" x14ac:dyDescent="0.25">
      <c r="B2" s="149" t="s">
        <v>54</v>
      </c>
      <c r="C2" s="151" t="s">
        <v>3</v>
      </c>
      <c r="D2" s="151" t="s">
        <v>0</v>
      </c>
      <c r="E2" s="151" t="s">
        <v>2</v>
      </c>
      <c r="F2" s="167" t="s">
        <v>56</v>
      </c>
      <c r="G2" s="171" t="s">
        <v>55</v>
      </c>
      <c r="H2" s="146" t="s">
        <v>43</v>
      </c>
      <c r="I2" s="147"/>
      <c r="J2" s="148"/>
      <c r="K2" s="166" t="s">
        <v>44</v>
      </c>
      <c r="L2" s="147"/>
      <c r="M2" s="148"/>
    </row>
    <row r="3" spans="2:13" ht="45.75" thickBot="1" x14ac:dyDescent="0.3">
      <c r="B3" s="169"/>
      <c r="C3" s="170"/>
      <c r="D3" s="170"/>
      <c r="E3" s="170"/>
      <c r="F3" s="168"/>
      <c r="G3" s="172"/>
      <c r="H3" s="43" t="s">
        <v>5</v>
      </c>
      <c r="I3" s="40" t="s">
        <v>45</v>
      </c>
      <c r="J3" s="41" t="s">
        <v>6</v>
      </c>
      <c r="K3" s="42" t="s">
        <v>5</v>
      </c>
      <c r="L3" s="40" t="s">
        <v>46</v>
      </c>
      <c r="M3" s="41" t="s">
        <v>6</v>
      </c>
    </row>
    <row r="4" spans="2:13" x14ac:dyDescent="0.25">
      <c r="B4" s="13">
        <v>4268</v>
      </c>
      <c r="C4" s="70" t="str">
        <f>IFERROR(VLOOKUP(B4,Принтеры!A:B,2,0),"")</f>
        <v>HP LaserJet P2035</v>
      </c>
      <c r="D4" s="62" t="str">
        <f>IFERROR(VLOOKUP(B4,Принтеры!A:D,3,0),"")</f>
        <v>Абонентская служба</v>
      </c>
      <c r="E4" s="50" t="str">
        <f>IFERROR(VLOOKUP(B4,Принтеры!A:D,4,0),"")</f>
        <v>Лисовская Н.И.</v>
      </c>
      <c r="F4" s="67">
        <v>44959</v>
      </c>
      <c r="G4" s="59">
        <v>5</v>
      </c>
      <c r="H4" s="63"/>
      <c r="I4" s="50"/>
      <c r="J4" s="51"/>
      <c r="K4" s="64"/>
      <c r="L4" s="50"/>
      <c r="M4" s="51"/>
    </row>
    <row r="5" spans="2:13" x14ac:dyDescent="0.25">
      <c r="B5" s="7">
        <v>70500</v>
      </c>
      <c r="C5" s="71" t="str">
        <f>IFERROR(VLOOKUP(B5,Принтеры!A:B,2,0),"")</f>
        <v>HP LaserJet P2055 dn</v>
      </c>
      <c r="D5" s="1" t="str">
        <f>IFERROR(VLOOKUP(B5,Принтеры!A:D,3,0),"")</f>
        <v>17. Сбыт</v>
      </c>
      <c r="E5" s="1" t="str">
        <f>IFERROR(VLOOKUP(B5,Принтеры!A:D,4,0),"")</f>
        <v>Врублевская Н.А.</v>
      </c>
      <c r="F5" s="68">
        <v>44959</v>
      </c>
      <c r="G5" s="60">
        <v>4</v>
      </c>
      <c r="H5" s="54"/>
      <c r="I5" s="52"/>
      <c r="J5" s="53"/>
      <c r="K5" s="65"/>
      <c r="L5" s="52"/>
      <c r="M5" s="53"/>
    </row>
    <row r="6" spans="2:13" x14ac:dyDescent="0.25">
      <c r="B6" s="7">
        <v>70541</v>
      </c>
      <c r="C6" s="71" t="str">
        <f>IFERROR(VLOOKUP(B6,Принтеры!A:B,2,0),"")</f>
        <v>HP Laser Jet  PRO M402 dne</v>
      </c>
      <c r="D6" s="1" t="str">
        <f>IFERROR(VLOOKUP(B6,Принтеры!A:D,3,0),"")</f>
        <v>17. Сбыт</v>
      </c>
      <c r="E6" s="1" t="str">
        <f>IFERROR(VLOOKUP(B6,Принтеры!A:D,4,0),"")</f>
        <v>Сетевой (сбыт)</v>
      </c>
      <c r="F6" s="68">
        <v>44959</v>
      </c>
      <c r="G6" s="60" t="s">
        <v>60</v>
      </c>
      <c r="H6" s="54"/>
      <c r="I6" s="52"/>
      <c r="J6" s="53"/>
      <c r="K6" s="65"/>
      <c r="L6" s="52"/>
      <c r="M6" s="53"/>
    </row>
    <row r="7" spans="2:13" x14ac:dyDescent="0.25">
      <c r="B7" s="7">
        <v>4268</v>
      </c>
      <c r="C7" s="71" t="str">
        <f>IFERROR(VLOOKUP(B7,Принтеры!A:B,2,0),"")</f>
        <v>HP LaserJet P2035</v>
      </c>
      <c r="D7" s="52" t="str">
        <f>IFERROR(VLOOKUP(B7,Принтеры!A:D,3,0),"")</f>
        <v>Абонентская служба</v>
      </c>
      <c r="E7" s="52" t="str">
        <f>IFERROR(VLOOKUP(B7,Принтеры!A:D,4,0),"")</f>
        <v>Лисовская Н.И.</v>
      </c>
      <c r="F7" s="68">
        <v>44967</v>
      </c>
      <c r="G7" s="60">
        <v>3</v>
      </c>
      <c r="H7" s="54"/>
      <c r="I7" s="52"/>
      <c r="J7" s="53"/>
      <c r="K7" s="65"/>
      <c r="L7" s="52"/>
      <c r="M7" s="53"/>
    </row>
    <row r="8" spans="2:13" x14ac:dyDescent="0.25">
      <c r="B8" s="7">
        <v>70567</v>
      </c>
      <c r="C8" s="71" t="str">
        <f>IFERROR(VLOOKUP(B8,Принтеры!A:B,2,0),"")</f>
        <v>CANON LBP 223 dw</v>
      </c>
      <c r="D8" s="52" t="str">
        <f>IFERROR(VLOOKUP(B8,Принтеры!A:D,3,0),"")</f>
        <v>15. Печать квитанций</v>
      </c>
      <c r="E8" s="52" t="str">
        <f>IFERROR(VLOOKUP(B8,Принтеры!A:D,4,0),"")</f>
        <v>Печать квитанций CANON</v>
      </c>
      <c r="F8" s="68"/>
      <c r="G8" s="60"/>
      <c r="H8" s="54"/>
      <c r="I8" s="52"/>
      <c r="J8" s="53"/>
      <c r="K8" s="65"/>
      <c r="L8" s="52"/>
      <c r="M8" s="53"/>
    </row>
    <row r="9" spans="2:13" x14ac:dyDescent="0.25">
      <c r="B9" s="7">
        <v>4862</v>
      </c>
      <c r="C9" s="71" t="str">
        <f>IFERROR(VLOOKUP(B9,Принтеры!A:B,2,0),"")</f>
        <v>HP LaserJet P2035</v>
      </c>
      <c r="D9" s="52" t="str">
        <f>IFERROR(VLOOKUP(B9,Принтеры!A:D,3,0),"")</f>
        <v>15. Печать квитанций</v>
      </c>
      <c r="E9" s="52" t="str">
        <f>IFERROR(VLOOKUP(B9,Принтеры!A:D,4,0),"")</f>
        <v>Печать квитанций HP</v>
      </c>
      <c r="F9" s="68"/>
      <c r="G9" s="60"/>
      <c r="H9" s="54"/>
      <c r="I9" s="52"/>
      <c r="J9" s="53"/>
      <c r="K9" s="65"/>
      <c r="L9" s="52"/>
      <c r="M9" s="53"/>
    </row>
    <row r="10" spans="2:13" x14ac:dyDescent="0.25">
      <c r="B10" s="7"/>
      <c r="C10" s="71" t="str">
        <f>IFERROR(VLOOKUP(B10,Принтеры!A:B,2,0),"")</f>
        <v/>
      </c>
      <c r="D10" s="52" t="str">
        <f>IFERROR(VLOOKUP(B10,Принтеры!A:D,3,0),"")</f>
        <v/>
      </c>
      <c r="E10" s="52" t="str">
        <f>IFERROR(VLOOKUP(B10,Принтеры!A:D,4,0),"")</f>
        <v/>
      </c>
      <c r="F10" s="68"/>
      <c r="G10" s="60"/>
      <c r="H10" s="54"/>
      <c r="I10" s="52"/>
      <c r="J10" s="53"/>
      <c r="K10" s="65"/>
      <c r="L10" s="52"/>
      <c r="M10" s="53"/>
    </row>
    <row r="11" spans="2:13" x14ac:dyDescent="0.25">
      <c r="B11" s="7"/>
      <c r="C11" s="71" t="str">
        <f>IFERROR(VLOOKUP(B11,Принтеры!A:B,2,0),"")</f>
        <v/>
      </c>
      <c r="D11" s="52" t="str">
        <f>IFERROR(VLOOKUP(B11,Принтеры!A:D,3,0),"")</f>
        <v/>
      </c>
      <c r="E11" s="52" t="str">
        <f>IFERROR(VLOOKUP(B11,Принтеры!A:D,4,0),"")</f>
        <v/>
      </c>
      <c r="F11" s="68"/>
      <c r="G11" s="60"/>
      <c r="H11" s="54"/>
      <c r="I11" s="52"/>
      <c r="J11" s="53"/>
      <c r="K11" s="65"/>
      <c r="L11" s="52"/>
      <c r="M11" s="53"/>
    </row>
    <row r="12" spans="2:13" x14ac:dyDescent="0.25">
      <c r="B12" s="7"/>
      <c r="C12" s="71" t="str">
        <f>IFERROR(VLOOKUP(B12,Принтеры!A:B,2,0),"")</f>
        <v/>
      </c>
      <c r="D12" s="52" t="str">
        <f>IFERROR(VLOOKUP(B12,Принтеры!A:D,3,0),"")</f>
        <v/>
      </c>
      <c r="E12" s="52" t="str">
        <f>IFERROR(VLOOKUP(B12,Принтеры!A:D,4,0),"")</f>
        <v/>
      </c>
      <c r="F12" s="68"/>
      <c r="G12" s="60"/>
      <c r="H12" s="54"/>
      <c r="I12" s="52"/>
      <c r="J12" s="53"/>
      <c r="K12" s="65"/>
      <c r="L12" s="52"/>
      <c r="M12" s="53"/>
    </row>
    <row r="13" spans="2:13" x14ac:dyDescent="0.25">
      <c r="B13" s="7"/>
      <c r="C13" s="71" t="str">
        <f>IFERROR(VLOOKUP(B13,Принтеры!A:B,2,0),"")</f>
        <v/>
      </c>
      <c r="D13" s="52" t="str">
        <f>IFERROR(VLOOKUP(B13,Принтеры!A:D,3,0),"")</f>
        <v/>
      </c>
      <c r="E13" s="52" t="str">
        <f>IFERROR(VLOOKUP(B13,Принтеры!A:D,4,0),"")</f>
        <v/>
      </c>
      <c r="F13" s="68"/>
      <c r="G13" s="60"/>
      <c r="H13" s="54"/>
      <c r="I13" s="52"/>
      <c r="J13" s="53"/>
      <c r="K13" s="65"/>
      <c r="L13" s="52"/>
      <c r="M13" s="53"/>
    </row>
    <row r="14" spans="2:13" x14ac:dyDescent="0.25">
      <c r="B14" s="7"/>
      <c r="C14" s="71" t="str">
        <f>IFERROR(VLOOKUP(B14,Принтеры!A:B,2,0),"")</f>
        <v/>
      </c>
      <c r="D14" s="52" t="str">
        <f>IFERROR(VLOOKUP(B14,Принтеры!A:D,3,0),"")</f>
        <v/>
      </c>
      <c r="E14" s="52" t="str">
        <f>IFERROR(VLOOKUP(B14,Принтеры!A:D,4,0),"")</f>
        <v/>
      </c>
      <c r="F14" s="68"/>
      <c r="G14" s="60"/>
      <c r="H14" s="54"/>
      <c r="I14" s="52"/>
      <c r="J14" s="53"/>
      <c r="K14" s="65"/>
      <c r="L14" s="52"/>
      <c r="M14" s="53"/>
    </row>
    <row r="15" spans="2:13" x14ac:dyDescent="0.25">
      <c r="B15" s="7"/>
      <c r="C15" s="71" t="str">
        <f>IFERROR(VLOOKUP(B15,Принтеры!A:B,2,0),"")</f>
        <v/>
      </c>
      <c r="D15" s="52" t="str">
        <f>IFERROR(VLOOKUP(B15,Принтеры!A:D,3,0),"")</f>
        <v/>
      </c>
      <c r="E15" s="52" t="str">
        <f>IFERROR(VLOOKUP(B15,Принтеры!A:D,4,0),"")</f>
        <v/>
      </c>
      <c r="F15" s="68"/>
      <c r="G15" s="60"/>
      <c r="H15" s="54"/>
      <c r="I15" s="52"/>
      <c r="J15" s="53"/>
      <c r="K15" s="65"/>
      <c r="L15" s="52"/>
      <c r="M15" s="53"/>
    </row>
    <row r="16" spans="2:13" x14ac:dyDescent="0.25">
      <c r="B16" s="7"/>
      <c r="C16" s="71" t="str">
        <f>IFERROR(VLOOKUP(B16,Принтеры!A:B,2,0),"")</f>
        <v/>
      </c>
      <c r="D16" s="52" t="str">
        <f>IFERROR(VLOOKUP(B16,Принтеры!A:D,3,0),"")</f>
        <v/>
      </c>
      <c r="E16" s="52" t="str">
        <f>IFERROR(VLOOKUP(B16,Принтеры!A:D,4,0),"")</f>
        <v/>
      </c>
      <c r="F16" s="68"/>
      <c r="G16" s="60"/>
      <c r="H16" s="54"/>
      <c r="I16" s="52"/>
      <c r="J16" s="53"/>
      <c r="K16" s="65"/>
      <c r="L16" s="52"/>
      <c r="M16" s="53"/>
    </row>
    <row r="17" spans="2:13" x14ac:dyDescent="0.25">
      <c r="B17" s="7"/>
      <c r="C17" s="71" t="str">
        <f>IFERROR(VLOOKUP(B17,Принтеры!A:B,2,0),"")</f>
        <v/>
      </c>
      <c r="D17" s="52" t="str">
        <f>IFERROR(VLOOKUP(B17,Принтеры!A:D,3,0),"")</f>
        <v/>
      </c>
      <c r="E17" s="52" t="str">
        <f>IFERROR(VLOOKUP(B17,Принтеры!A:D,4,0),"")</f>
        <v/>
      </c>
      <c r="F17" s="68"/>
      <c r="G17" s="60"/>
      <c r="H17" s="54"/>
      <c r="I17" s="52"/>
      <c r="J17" s="53"/>
      <c r="K17" s="65"/>
      <c r="L17" s="52"/>
      <c r="M17" s="53"/>
    </row>
    <row r="18" spans="2:13" x14ac:dyDescent="0.25">
      <c r="B18" s="7"/>
      <c r="C18" s="71" t="str">
        <f>IFERROR(VLOOKUP(B18,Принтеры!A:B,2,0),"")</f>
        <v/>
      </c>
      <c r="D18" s="52" t="str">
        <f>IFERROR(VLOOKUP(B18,Принтеры!A:D,3,0),"")</f>
        <v/>
      </c>
      <c r="E18" s="52" t="str">
        <f>IFERROR(VLOOKUP(B18,Принтеры!A:D,4,0),"")</f>
        <v/>
      </c>
      <c r="F18" s="68"/>
      <c r="G18" s="60"/>
      <c r="H18" s="54"/>
      <c r="I18" s="52"/>
      <c r="J18" s="53"/>
      <c r="K18" s="65"/>
      <c r="L18" s="52"/>
      <c r="M18" s="53"/>
    </row>
    <row r="19" spans="2:13" x14ac:dyDescent="0.25">
      <c r="B19" s="7"/>
      <c r="C19" s="71" t="str">
        <f>IFERROR(VLOOKUP(B19,Принтеры!A:B,2,0),"")</f>
        <v/>
      </c>
      <c r="D19" s="52" t="str">
        <f>IFERROR(VLOOKUP(B19,Принтеры!A:D,3,0),"")</f>
        <v/>
      </c>
      <c r="E19" s="52" t="str">
        <f>IFERROR(VLOOKUP(B19,Принтеры!A:D,4,0),"")</f>
        <v/>
      </c>
      <c r="F19" s="68"/>
      <c r="G19" s="60"/>
      <c r="H19" s="54"/>
      <c r="I19" s="52"/>
      <c r="J19" s="53"/>
      <c r="K19" s="65"/>
      <c r="L19" s="52"/>
      <c r="M19" s="53"/>
    </row>
    <row r="20" spans="2:13" x14ac:dyDescent="0.25">
      <c r="B20" s="7"/>
      <c r="C20" s="71" t="str">
        <f>IFERROR(VLOOKUP(B20,Принтеры!A:B,2,0),"")</f>
        <v/>
      </c>
      <c r="D20" s="52" t="str">
        <f>IFERROR(VLOOKUP(B20,Принтеры!A:D,3,0),"")</f>
        <v/>
      </c>
      <c r="E20" s="52" t="str">
        <f>IFERROR(VLOOKUP(B20,Принтеры!A:D,4,0),"")</f>
        <v/>
      </c>
      <c r="F20" s="68"/>
      <c r="G20" s="60"/>
      <c r="H20" s="54"/>
      <c r="I20" s="52"/>
      <c r="J20" s="53"/>
      <c r="K20" s="65"/>
      <c r="L20" s="52"/>
      <c r="M20" s="53"/>
    </row>
    <row r="21" spans="2:13" x14ac:dyDescent="0.25">
      <c r="B21" s="7"/>
      <c r="C21" s="71" t="str">
        <f>IFERROR(VLOOKUP(B21,Принтеры!A:B,2,0),"")</f>
        <v/>
      </c>
      <c r="D21" s="52" t="str">
        <f>IFERROR(VLOOKUP(B21,Принтеры!A:D,3,0),"")</f>
        <v/>
      </c>
      <c r="E21" s="52" t="str">
        <f>IFERROR(VLOOKUP(B21,Принтеры!A:D,4,0),"")</f>
        <v/>
      </c>
      <c r="F21" s="68"/>
      <c r="G21" s="60"/>
      <c r="H21" s="54"/>
      <c r="I21" s="52"/>
      <c r="J21" s="53"/>
      <c r="K21" s="65"/>
      <c r="L21" s="52"/>
      <c r="M21" s="53"/>
    </row>
    <row r="22" spans="2:13" x14ac:dyDescent="0.25">
      <c r="B22" s="7"/>
      <c r="C22" s="71" t="str">
        <f>IFERROR(VLOOKUP(B22,Принтеры!A:B,2,0),"")</f>
        <v/>
      </c>
      <c r="D22" s="52" t="str">
        <f>IFERROR(VLOOKUP(B22,Принтеры!A:D,3,0),"")</f>
        <v/>
      </c>
      <c r="E22" s="52" t="str">
        <f>IFERROR(VLOOKUP(B22,Принтеры!A:D,4,0),"")</f>
        <v/>
      </c>
      <c r="F22" s="68"/>
      <c r="G22" s="60"/>
      <c r="H22" s="54"/>
      <c r="I22" s="52"/>
      <c r="J22" s="53"/>
      <c r="K22" s="65"/>
      <c r="L22" s="52"/>
      <c r="M22" s="53"/>
    </row>
    <row r="23" spans="2:13" x14ac:dyDescent="0.25">
      <c r="B23" s="7"/>
      <c r="C23" s="71" t="str">
        <f>IFERROR(VLOOKUP(B23,Принтеры!A:B,2,0),"")</f>
        <v/>
      </c>
      <c r="D23" s="52" t="str">
        <f>IFERROR(VLOOKUP(B23,Принтеры!A:D,3,0),"")</f>
        <v/>
      </c>
      <c r="E23" s="52" t="str">
        <f>IFERROR(VLOOKUP(B23,Принтеры!A:D,4,0),"")</f>
        <v/>
      </c>
      <c r="F23" s="68"/>
      <c r="G23" s="60"/>
      <c r="H23" s="54"/>
      <c r="I23" s="52"/>
      <c r="J23" s="53"/>
      <c r="K23" s="65"/>
      <c r="L23" s="52"/>
      <c r="M23" s="53"/>
    </row>
    <row r="24" spans="2:13" x14ac:dyDescent="0.25">
      <c r="B24" s="7"/>
      <c r="C24" s="71" t="str">
        <f>IFERROR(VLOOKUP(B24,Принтеры!A:B,2,0),"")</f>
        <v/>
      </c>
      <c r="D24" s="52" t="str">
        <f>IFERROR(VLOOKUP(B24,Принтеры!A:D,3,0),"")</f>
        <v/>
      </c>
      <c r="E24" s="52" t="str">
        <f>IFERROR(VLOOKUP(B24,Принтеры!A:D,4,0),"")</f>
        <v/>
      </c>
      <c r="F24" s="68"/>
      <c r="G24" s="60"/>
      <c r="H24" s="54"/>
      <c r="I24" s="52"/>
      <c r="J24" s="53"/>
      <c r="K24" s="65"/>
      <c r="L24" s="52"/>
      <c r="M24" s="53"/>
    </row>
    <row r="25" spans="2:13" x14ac:dyDescent="0.25">
      <c r="B25" s="7"/>
      <c r="C25" s="71" t="str">
        <f>IFERROR(VLOOKUP(B25,Принтеры!A:B,2,0),"")</f>
        <v/>
      </c>
      <c r="D25" s="52" t="str">
        <f>IFERROR(VLOOKUP(B25,Принтеры!A:D,3,0),"")</f>
        <v/>
      </c>
      <c r="E25" s="52" t="str">
        <f>IFERROR(VLOOKUP(B25,Принтеры!A:D,4,0),"")</f>
        <v/>
      </c>
      <c r="F25" s="68"/>
      <c r="G25" s="60"/>
      <c r="H25" s="54"/>
      <c r="I25" s="52"/>
      <c r="J25" s="53"/>
      <c r="K25" s="65"/>
      <c r="L25" s="52"/>
      <c r="M25" s="53"/>
    </row>
    <row r="26" spans="2:13" x14ac:dyDescent="0.25">
      <c r="B26" s="7"/>
      <c r="C26" s="71" t="str">
        <f>IFERROR(VLOOKUP(B26,Принтеры!A:B,2,0),"")</f>
        <v/>
      </c>
      <c r="D26" s="52" t="str">
        <f>IFERROR(VLOOKUP(B26,Принтеры!A:D,3,0),"")</f>
        <v/>
      </c>
      <c r="E26" s="52" t="str">
        <f>IFERROR(VLOOKUP(B26,Принтеры!A:D,4,0),"")</f>
        <v/>
      </c>
      <c r="F26" s="68"/>
      <c r="G26" s="60"/>
      <c r="H26" s="54"/>
      <c r="I26" s="52"/>
      <c r="J26" s="53"/>
      <c r="K26" s="65"/>
      <c r="L26" s="52"/>
      <c r="M26" s="53"/>
    </row>
    <row r="27" spans="2:13" x14ac:dyDescent="0.25">
      <c r="B27" s="7"/>
      <c r="C27" s="71" t="str">
        <f>IFERROR(VLOOKUP(B27,Принтеры!A:B,2,0),"")</f>
        <v/>
      </c>
      <c r="D27" s="52" t="str">
        <f>IFERROR(VLOOKUP(B27,Принтеры!A:D,3,0),"")</f>
        <v/>
      </c>
      <c r="E27" s="52" t="str">
        <f>IFERROR(VLOOKUP(B27,Принтеры!A:D,4,0),"")</f>
        <v/>
      </c>
      <c r="F27" s="68"/>
      <c r="G27" s="60"/>
      <c r="H27" s="54"/>
      <c r="I27" s="52"/>
      <c r="J27" s="53"/>
      <c r="K27" s="65"/>
      <c r="L27" s="52"/>
      <c r="M27" s="53"/>
    </row>
    <row r="28" spans="2:13" x14ac:dyDescent="0.25">
      <c r="B28" s="7"/>
      <c r="C28" s="71" t="str">
        <f>IFERROR(VLOOKUP(B28,Принтеры!A:B,2,0),"")</f>
        <v/>
      </c>
      <c r="D28" s="52" t="str">
        <f>IFERROR(VLOOKUP(B28,Принтеры!A:D,3,0),"")</f>
        <v/>
      </c>
      <c r="E28" s="52" t="str">
        <f>IFERROR(VLOOKUP(B28,Принтеры!A:D,4,0),"")</f>
        <v/>
      </c>
      <c r="F28" s="68"/>
      <c r="G28" s="60"/>
      <c r="H28" s="54"/>
      <c r="I28" s="52"/>
      <c r="J28" s="53"/>
      <c r="K28" s="65"/>
      <c r="L28" s="52"/>
      <c r="M28" s="53"/>
    </row>
    <row r="29" spans="2:13" x14ac:dyDescent="0.25">
      <c r="B29" s="7"/>
      <c r="C29" s="71" t="str">
        <f>IFERROR(VLOOKUP(B29,Принтеры!A:B,2,0),"")</f>
        <v/>
      </c>
      <c r="D29" s="52" t="str">
        <f>IFERROR(VLOOKUP(B29,Принтеры!A:D,3,0),"")</f>
        <v/>
      </c>
      <c r="E29" s="52" t="str">
        <f>IFERROR(VLOOKUP(B29,Принтеры!A:D,4,0),"")</f>
        <v/>
      </c>
      <c r="F29" s="68"/>
      <c r="G29" s="60"/>
      <c r="H29" s="54"/>
      <c r="I29" s="52"/>
      <c r="J29" s="53"/>
      <c r="K29" s="65"/>
      <c r="L29" s="52"/>
      <c r="M29" s="53"/>
    </row>
    <row r="30" spans="2:13" x14ac:dyDescent="0.25">
      <c r="B30" s="7"/>
      <c r="C30" s="71" t="str">
        <f>IFERROR(VLOOKUP(B30,Принтеры!A:B,2,0),"")</f>
        <v/>
      </c>
      <c r="D30" s="52" t="str">
        <f>IFERROR(VLOOKUP(B30,Принтеры!A:D,3,0),"")</f>
        <v/>
      </c>
      <c r="E30" s="52" t="str">
        <f>IFERROR(VLOOKUP(B30,Принтеры!A:D,4,0),"")</f>
        <v/>
      </c>
      <c r="F30" s="68"/>
      <c r="G30" s="60"/>
      <c r="H30" s="54"/>
      <c r="I30" s="52"/>
      <c r="J30" s="53"/>
      <c r="K30" s="65"/>
      <c r="L30" s="52"/>
      <c r="M30" s="53"/>
    </row>
    <row r="31" spans="2:13" x14ac:dyDescent="0.25">
      <c r="B31" s="7"/>
      <c r="C31" s="71" t="str">
        <f>IFERROR(VLOOKUP(B31,Принтеры!A:B,2,0),"")</f>
        <v/>
      </c>
      <c r="D31" s="52" t="str">
        <f>IFERROR(VLOOKUP(B31,Принтеры!A:D,3,0),"")</f>
        <v/>
      </c>
      <c r="E31" s="52" t="str">
        <f>IFERROR(VLOOKUP(B31,Принтеры!A:D,4,0),"")</f>
        <v/>
      </c>
      <c r="F31" s="68"/>
      <c r="G31" s="60"/>
      <c r="H31" s="54"/>
      <c r="I31" s="52"/>
      <c r="J31" s="53"/>
      <c r="K31" s="65"/>
      <c r="L31" s="52"/>
      <c r="M31" s="53"/>
    </row>
    <row r="32" spans="2:13" x14ac:dyDescent="0.25">
      <c r="B32" s="7"/>
      <c r="C32" s="71" t="str">
        <f>IFERROR(VLOOKUP(B32,Принтеры!A:B,2,0),"")</f>
        <v/>
      </c>
      <c r="D32" s="52" t="str">
        <f>IFERROR(VLOOKUP(B32,Принтеры!A:D,3,0),"")</f>
        <v/>
      </c>
      <c r="E32" s="52" t="str">
        <f>IFERROR(VLOOKUP(B32,Принтеры!A:D,4,0),"")</f>
        <v/>
      </c>
      <c r="F32" s="68"/>
      <c r="G32" s="60"/>
      <c r="H32" s="54"/>
      <c r="I32" s="52"/>
      <c r="J32" s="53"/>
      <c r="K32" s="65"/>
      <c r="L32" s="52"/>
      <c r="M32" s="53"/>
    </row>
    <row r="33" spans="2:13" x14ac:dyDescent="0.25">
      <c r="B33" s="7"/>
      <c r="C33" s="71" t="str">
        <f>IFERROR(VLOOKUP(B33,Принтеры!A:B,2,0),"")</f>
        <v/>
      </c>
      <c r="D33" s="52" t="str">
        <f>IFERROR(VLOOKUP(B33,Принтеры!A:D,3,0),"")</f>
        <v/>
      </c>
      <c r="E33" s="52" t="str">
        <f>IFERROR(VLOOKUP(B33,Принтеры!A:D,4,0),"")</f>
        <v/>
      </c>
      <c r="F33" s="68"/>
      <c r="G33" s="60"/>
      <c r="H33" s="54"/>
      <c r="I33" s="52"/>
      <c r="J33" s="53"/>
      <c r="K33" s="65"/>
      <c r="L33" s="52"/>
      <c r="M33" s="53"/>
    </row>
    <row r="34" spans="2:13" x14ac:dyDescent="0.25">
      <c r="B34" s="7"/>
      <c r="C34" s="71" t="str">
        <f>IFERROR(VLOOKUP(B34,Принтеры!A:B,2,0),"")</f>
        <v/>
      </c>
      <c r="D34" s="52" t="str">
        <f>IFERROR(VLOOKUP(B34,Принтеры!A:D,3,0),"")</f>
        <v/>
      </c>
      <c r="E34" s="52" t="str">
        <f>IFERROR(VLOOKUP(B34,Принтеры!A:D,4,0),"")</f>
        <v/>
      </c>
      <c r="F34" s="68"/>
      <c r="G34" s="60"/>
      <c r="H34" s="54"/>
      <c r="I34" s="52"/>
      <c r="J34" s="53"/>
      <c r="K34" s="65"/>
      <c r="L34" s="52"/>
      <c r="M34" s="53"/>
    </row>
    <row r="35" spans="2:13" x14ac:dyDescent="0.25">
      <c r="B35" s="7"/>
      <c r="C35" s="71" t="str">
        <f>IFERROR(VLOOKUP(B35,Принтеры!A:B,2,0),"")</f>
        <v/>
      </c>
      <c r="D35" s="52" t="str">
        <f>IFERROR(VLOOKUP(B35,Принтеры!A:D,3,0),"")</f>
        <v/>
      </c>
      <c r="E35" s="52" t="str">
        <f>IFERROR(VLOOKUP(B35,Принтеры!A:D,4,0),"")</f>
        <v/>
      </c>
      <c r="F35" s="68"/>
      <c r="G35" s="60"/>
      <c r="H35" s="54"/>
      <c r="I35" s="52"/>
      <c r="J35" s="53"/>
      <c r="K35" s="65"/>
      <c r="L35" s="52"/>
      <c r="M35" s="53"/>
    </row>
    <row r="36" spans="2:13" x14ac:dyDescent="0.25">
      <c r="B36" s="7"/>
      <c r="C36" s="71" t="str">
        <f>IFERROR(VLOOKUP(B36,Принтеры!A:B,2,0),"")</f>
        <v/>
      </c>
      <c r="D36" s="52" t="str">
        <f>IFERROR(VLOOKUP(B36,Принтеры!A:D,3,0),"")</f>
        <v/>
      </c>
      <c r="E36" s="52" t="str">
        <f>IFERROR(VLOOKUP(B36,Принтеры!A:D,4,0),"")</f>
        <v/>
      </c>
      <c r="F36" s="68"/>
      <c r="G36" s="60"/>
      <c r="H36" s="54"/>
      <c r="I36" s="52"/>
      <c r="J36" s="53"/>
      <c r="K36" s="65"/>
      <c r="L36" s="52"/>
      <c r="M36" s="53"/>
    </row>
    <row r="37" spans="2:13" x14ac:dyDescent="0.25">
      <c r="B37" s="7"/>
      <c r="C37" s="71" t="str">
        <f>IFERROR(VLOOKUP(B37,Принтеры!A:B,2,0),"")</f>
        <v/>
      </c>
      <c r="D37" s="52" t="str">
        <f>IFERROR(VLOOKUP(B37,Принтеры!A:D,3,0),"")</f>
        <v/>
      </c>
      <c r="E37" s="52" t="str">
        <f>IFERROR(VLOOKUP(B37,Принтеры!A:D,4,0),"")</f>
        <v/>
      </c>
      <c r="F37" s="68"/>
      <c r="G37" s="60"/>
      <c r="H37" s="54"/>
      <c r="I37" s="52"/>
      <c r="J37" s="53"/>
      <c r="K37" s="65"/>
      <c r="L37" s="52"/>
      <c r="M37" s="53"/>
    </row>
    <row r="38" spans="2:13" x14ac:dyDescent="0.25">
      <c r="B38" s="7"/>
      <c r="C38" s="71" t="str">
        <f>IFERROR(VLOOKUP(B38,Принтеры!A:B,2,0),"")</f>
        <v/>
      </c>
      <c r="D38" s="52" t="str">
        <f>IFERROR(VLOOKUP(B38,Принтеры!A:D,3,0),"")</f>
        <v/>
      </c>
      <c r="E38" s="52" t="str">
        <f>IFERROR(VLOOKUP(B38,Принтеры!A:D,4,0),"")</f>
        <v/>
      </c>
      <c r="F38" s="68"/>
      <c r="G38" s="60"/>
      <c r="H38" s="54"/>
      <c r="I38" s="52"/>
      <c r="J38" s="53"/>
      <c r="K38" s="65"/>
      <c r="L38" s="52"/>
      <c r="M38" s="53"/>
    </row>
    <row r="39" spans="2:13" x14ac:dyDescent="0.25">
      <c r="B39" s="7"/>
      <c r="C39" s="71" t="str">
        <f>IFERROR(VLOOKUP(B39,Принтеры!A:B,2,0),"")</f>
        <v/>
      </c>
      <c r="D39" s="52" t="str">
        <f>IFERROR(VLOOKUP(B39,Принтеры!A:D,3,0),"")</f>
        <v/>
      </c>
      <c r="E39" s="52" t="str">
        <f>IFERROR(VLOOKUP(B39,Принтеры!A:D,4,0),"")</f>
        <v/>
      </c>
      <c r="F39" s="68"/>
      <c r="G39" s="60"/>
      <c r="H39" s="54"/>
      <c r="I39" s="52"/>
      <c r="J39" s="53"/>
      <c r="K39" s="65"/>
      <c r="L39" s="52"/>
      <c r="M39" s="53"/>
    </row>
    <row r="40" spans="2:13" x14ac:dyDescent="0.25">
      <c r="B40" s="7"/>
      <c r="C40" s="71" t="str">
        <f>IFERROR(VLOOKUP(B40,Принтеры!A:B,2,0),"")</f>
        <v/>
      </c>
      <c r="D40" s="52" t="str">
        <f>IFERROR(VLOOKUP(B40,Принтеры!A:D,3,0),"")</f>
        <v/>
      </c>
      <c r="E40" s="52" t="str">
        <f>IFERROR(VLOOKUP(B40,Принтеры!A:D,4,0),"")</f>
        <v/>
      </c>
      <c r="F40" s="68"/>
      <c r="G40" s="60"/>
      <c r="H40" s="54"/>
      <c r="I40" s="52"/>
      <c r="J40" s="53"/>
      <c r="K40" s="65"/>
      <c r="L40" s="52"/>
      <c r="M40" s="53"/>
    </row>
    <row r="41" spans="2:13" x14ac:dyDescent="0.25">
      <c r="B41" s="7"/>
      <c r="C41" s="71" t="str">
        <f>IFERROR(VLOOKUP(B41,Принтеры!A:B,2,0),"")</f>
        <v/>
      </c>
      <c r="D41" s="52" t="str">
        <f>IFERROR(VLOOKUP(B41,Принтеры!A:D,3,0),"")</f>
        <v/>
      </c>
      <c r="E41" s="52" t="str">
        <f>IFERROR(VLOOKUP(B41,Принтеры!A:D,4,0),"")</f>
        <v/>
      </c>
      <c r="F41" s="68"/>
      <c r="G41" s="60"/>
      <c r="H41" s="54"/>
      <c r="I41" s="52"/>
      <c r="J41" s="53"/>
      <c r="K41" s="65"/>
      <c r="L41" s="52"/>
      <c r="M41" s="53"/>
    </row>
    <row r="42" spans="2:13" x14ac:dyDescent="0.25">
      <c r="B42" s="7"/>
      <c r="C42" s="71" t="str">
        <f>IFERROR(VLOOKUP(B42,Принтеры!A:B,2,0),"")</f>
        <v/>
      </c>
      <c r="D42" s="52" t="str">
        <f>IFERROR(VLOOKUP(B42,Принтеры!A:D,3,0),"")</f>
        <v/>
      </c>
      <c r="E42" s="52" t="str">
        <f>IFERROR(VLOOKUP(B42,Принтеры!A:D,4,0),"")</f>
        <v/>
      </c>
      <c r="F42" s="68"/>
      <c r="G42" s="60"/>
      <c r="H42" s="54"/>
      <c r="I42" s="52"/>
      <c r="J42" s="53"/>
      <c r="K42" s="65"/>
      <c r="L42" s="52"/>
      <c r="M42" s="53"/>
    </row>
    <row r="43" spans="2:13" x14ac:dyDescent="0.25">
      <c r="B43" s="7"/>
      <c r="C43" s="71" t="str">
        <f>IFERROR(VLOOKUP(B43,Принтеры!A:B,2,0),"")</f>
        <v/>
      </c>
      <c r="D43" s="52" t="str">
        <f>IFERROR(VLOOKUP(B43,Принтеры!A:D,3,0),"")</f>
        <v/>
      </c>
      <c r="E43" s="52" t="str">
        <f>IFERROR(VLOOKUP(B43,Принтеры!A:D,4,0),"")</f>
        <v/>
      </c>
      <c r="F43" s="68"/>
      <c r="G43" s="60"/>
      <c r="H43" s="54"/>
      <c r="I43" s="52"/>
      <c r="J43" s="53"/>
      <c r="K43" s="65"/>
      <c r="L43" s="52"/>
      <c r="M43" s="53"/>
    </row>
    <row r="44" spans="2:13" x14ac:dyDescent="0.25">
      <c r="B44" s="7"/>
      <c r="C44" s="71" t="str">
        <f>IFERROR(VLOOKUP(B44,Принтеры!A:B,2,0),"")</f>
        <v/>
      </c>
      <c r="D44" s="52" t="str">
        <f>IFERROR(VLOOKUP(B44,Принтеры!A:D,3,0),"")</f>
        <v/>
      </c>
      <c r="E44" s="52" t="str">
        <f>IFERROR(VLOOKUP(B44,Принтеры!A:D,4,0),"")</f>
        <v/>
      </c>
      <c r="F44" s="68"/>
      <c r="G44" s="60"/>
      <c r="H44" s="54"/>
      <c r="I44" s="52"/>
      <c r="J44" s="53"/>
      <c r="K44" s="65"/>
      <c r="L44" s="52"/>
      <c r="M44" s="53"/>
    </row>
    <row r="45" spans="2:13" x14ac:dyDescent="0.25">
      <c r="B45" s="7"/>
      <c r="C45" s="71" t="str">
        <f>IFERROR(VLOOKUP(B45,Принтеры!A:B,2,0),"")</f>
        <v/>
      </c>
      <c r="D45" s="52" t="str">
        <f>IFERROR(VLOOKUP(B45,Принтеры!A:D,3,0),"")</f>
        <v/>
      </c>
      <c r="E45" s="52" t="str">
        <f>IFERROR(VLOOKUP(B45,Принтеры!A:D,4,0),"")</f>
        <v/>
      </c>
      <c r="F45" s="68"/>
      <c r="G45" s="60"/>
      <c r="H45" s="54"/>
      <c r="I45" s="52"/>
      <c r="J45" s="53"/>
      <c r="K45" s="65"/>
      <c r="L45" s="52"/>
      <c r="M45" s="53"/>
    </row>
    <row r="46" spans="2:13" x14ac:dyDescent="0.25">
      <c r="B46" s="7"/>
      <c r="C46" s="71" t="str">
        <f>IFERROR(VLOOKUP(B46,Принтеры!A:B,2,0),"")</f>
        <v/>
      </c>
      <c r="D46" s="52" t="str">
        <f>IFERROR(VLOOKUP(B46,Принтеры!A:D,3,0),"")</f>
        <v/>
      </c>
      <c r="E46" s="52" t="str">
        <f>IFERROR(VLOOKUP(B46,Принтеры!A:D,4,0),"")</f>
        <v/>
      </c>
      <c r="F46" s="68"/>
      <c r="G46" s="60"/>
      <c r="H46" s="54"/>
      <c r="I46" s="52"/>
      <c r="J46" s="53"/>
      <c r="K46" s="65"/>
      <c r="L46" s="52"/>
      <c r="M46" s="53"/>
    </row>
    <row r="47" spans="2:13" x14ac:dyDescent="0.25">
      <c r="B47" s="7"/>
      <c r="C47" s="71" t="str">
        <f>IFERROR(VLOOKUP(B47,Принтеры!A:B,2,0),"")</f>
        <v/>
      </c>
      <c r="D47" s="52" t="str">
        <f>IFERROR(VLOOKUP(B47,Принтеры!A:D,3,0),"")</f>
        <v/>
      </c>
      <c r="E47" s="52" t="str">
        <f>IFERROR(VLOOKUP(B47,Принтеры!A:D,4,0),"")</f>
        <v/>
      </c>
      <c r="F47" s="68"/>
      <c r="G47" s="60"/>
      <c r="H47" s="54"/>
      <c r="I47" s="52"/>
      <c r="J47" s="53"/>
      <c r="K47" s="65"/>
      <c r="L47" s="52"/>
      <c r="M47" s="53"/>
    </row>
    <row r="48" spans="2:13" x14ac:dyDescent="0.25">
      <c r="B48" s="7"/>
      <c r="C48" s="71" t="str">
        <f>IFERROR(VLOOKUP(B48,Принтеры!A:B,2,0),"")</f>
        <v/>
      </c>
      <c r="D48" s="52" t="str">
        <f>IFERROR(VLOOKUP(B48,Принтеры!A:D,3,0),"")</f>
        <v/>
      </c>
      <c r="E48" s="52" t="str">
        <f>IFERROR(VLOOKUP(B48,Принтеры!A:D,4,0),"")</f>
        <v/>
      </c>
      <c r="F48" s="68"/>
      <c r="G48" s="60"/>
      <c r="H48" s="54"/>
      <c r="I48" s="52"/>
      <c r="J48" s="53"/>
      <c r="K48" s="65"/>
      <c r="L48" s="52"/>
      <c r="M48" s="53"/>
    </row>
    <row r="49" spans="2:13" x14ac:dyDescent="0.25">
      <c r="B49" s="7"/>
      <c r="C49" s="71" t="str">
        <f>IFERROR(VLOOKUP(B49,Принтеры!A:B,2,0),"")</f>
        <v/>
      </c>
      <c r="D49" s="52" t="str">
        <f>IFERROR(VLOOKUP(B49,Принтеры!A:D,3,0),"")</f>
        <v/>
      </c>
      <c r="E49" s="52" t="str">
        <f>IFERROR(VLOOKUP(B49,Принтеры!A:D,4,0),"")</f>
        <v/>
      </c>
      <c r="F49" s="68"/>
      <c r="G49" s="60"/>
      <c r="H49" s="54"/>
      <c r="I49" s="52"/>
      <c r="J49" s="53"/>
      <c r="K49" s="65"/>
      <c r="L49" s="52"/>
      <c r="M49" s="53"/>
    </row>
    <row r="50" spans="2:13" x14ac:dyDescent="0.25">
      <c r="B50" s="7"/>
      <c r="C50" s="71" t="str">
        <f>IFERROR(VLOOKUP(B50,Принтеры!A:B,2,0),"")</f>
        <v/>
      </c>
      <c r="D50" s="52" t="str">
        <f>IFERROR(VLOOKUP(B50,Принтеры!A:D,3,0),"")</f>
        <v/>
      </c>
      <c r="E50" s="52" t="str">
        <f>IFERROR(VLOOKUP(B50,Принтеры!A:D,4,0),"")</f>
        <v/>
      </c>
      <c r="F50" s="68"/>
      <c r="G50" s="60"/>
      <c r="H50" s="54"/>
      <c r="I50" s="52"/>
      <c r="J50" s="53"/>
      <c r="K50" s="65"/>
      <c r="L50" s="52"/>
      <c r="M50" s="53"/>
    </row>
    <row r="51" spans="2:13" x14ac:dyDescent="0.25">
      <c r="B51" s="7"/>
      <c r="C51" s="71" t="str">
        <f>IFERROR(VLOOKUP(B51,Принтеры!A:B,2,0),"")</f>
        <v/>
      </c>
      <c r="D51" s="52" t="str">
        <f>IFERROR(VLOOKUP(B51,Принтеры!A:D,3,0),"")</f>
        <v/>
      </c>
      <c r="E51" s="52" t="str">
        <f>IFERROR(VLOOKUP(B51,Принтеры!A:D,4,0),"")</f>
        <v/>
      </c>
      <c r="F51" s="68"/>
      <c r="G51" s="60"/>
      <c r="H51" s="54"/>
      <c r="I51" s="52"/>
      <c r="J51" s="53"/>
      <c r="K51" s="65"/>
      <c r="L51" s="52"/>
      <c r="M51" s="53"/>
    </row>
    <row r="52" spans="2:13" x14ac:dyDescent="0.25">
      <c r="B52" s="7"/>
      <c r="C52" s="71" t="str">
        <f>IFERROR(VLOOKUP(B52,Принтеры!A:B,2,0),"")</f>
        <v/>
      </c>
      <c r="D52" s="52" t="str">
        <f>IFERROR(VLOOKUP(B52,Принтеры!A:D,3,0),"")</f>
        <v/>
      </c>
      <c r="E52" s="52" t="str">
        <f>IFERROR(VLOOKUP(B52,Принтеры!A:D,4,0),"")</f>
        <v/>
      </c>
      <c r="F52" s="68"/>
      <c r="G52" s="60"/>
      <c r="H52" s="54"/>
      <c r="I52" s="52"/>
      <c r="J52" s="53"/>
      <c r="K52" s="65"/>
      <c r="L52" s="52"/>
      <c r="M52" s="53"/>
    </row>
    <row r="53" spans="2:13" x14ac:dyDescent="0.25">
      <c r="B53" s="7"/>
      <c r="C53" s="71" t="str">
        <f>IFERROR(VLOOKUP(B53,Принтеры!A:B,2,0),"")</f>
        <v/>
      </c>
      <c r="D53" s="52" t="str">
        <f>IFERROR(VLOOKUP(B53,Принтеры!A:D,3,0),"")</f>
        <v/>
      </c>
      <c r="E53" s="52" t="str">
        <f>IFERROR(VLOOKUP(B53,Принтеры!A:D,4,0),"")</f>
        <v/>
      </c>
      <c r="F53" s="68"/>
      <c r="G53" s="60"/>
      <c r="H53" s="54"/>
      <c r="I53" s="52"/>
      <c r="J53" s="53"/>
      <c r="K53" s="65"/>
      <c r="L53" s="52"/>
      <c r="M53" s="53"/>
    </row>
    <row r="54" spans="2:13" x14ac:dyDescent="0.25">
      <c r="B54" s="7"/>
      <c r="C54" s="71" t="str">
        <f>IFERROR(VLOOKUP(B54,Принтеры!A:B,2,0),"")</f>
        <v/>
      </c>
      <c r="D54" s="52" t="str">
        <f>IFERROR(VLOOKUP(B54,Принтеры!A:D,3,0),"")</f>
        <v/>
      </c>
      <c r="E54" s="52" t="str">
        <f>IFERROR(VLOOKUP(B54,Принтеры!A:D,4,0),"")</f>
        <v/>
      </c>
      <c r="F54" s="68"/>
      <c r="G54" s="60"/>
      <c r="H54" s="54"/>
      <c r="I54" s="52"/>
      <c r="J54" s="53"/>
      <c r="K54" s="65"/>
      <c r="L54" s="52"/>
      <c r="M54" s="53"/>
    </row>
    <row r="55" spans="2:13" x14ac:dyDescent="0.25">
      <c r="B55" s="7"/>
      <c r="C55" s="71" t="str">
        <f>IFERROR(VLOOKUP(B55,Принтеры!A:B,2,0),"")</f>
        <v/>
      </c>
      <c r="D55" s="52" t="str">
        <f>IFERROR(VLOOKUP(B55,Принтеры!A:D,3,0),"")</f>
        <v/>
      </c>
      <c r="E55" s="52" t="str">
        <f>IFERROR(VLOOKUP(B55,Принтеры!A:D,4,0),"")</f>
        <v/>
      </c>
      <c r="F55" s="68"/>
      <c r="G55" s="60"/>
      <c r="H55" s="54"/>
      <c r="I55" s="52"/>
      <c r="J55" s="53"/>
      <c r="K55" s="65"/>
      <c r="L55" s="52"/>
      <c r="M55" s="53"/>
    </row>
    <row r="56" spans="2:13" x14ac:dyDescent="0.25">
      <c r="B56" s="7"/>
      <c r="C56" s="71" t="str">
        <f>IFERROR(VLOOKUP(B56,Принтеры!A:B,2,0),"")</f>
        <v/>
      </c>
      <c r="D56" s="52" t="str">
        <f>IFERROR(VLOOKUP(B56,Принтеры!A:D,3,0),"")</f>
        <v/>
      </c>
      <c r="E56" s="52" t="str">
        <f>IFERROR(VLOOKUP(B56,Принтеры!A:D,4,0),"")</f>
        <v/>
      </c>
      <c r="F56" s="68"/>
      <c r="G56" s="60"/>
      <c r="H56" s="54"/>
      <c r="I56" s="52"/>
      <c r="J56" s="53"/>
      <c r="K56" s="65"/>
      <c r="L56" s="52"/>
      <c r="M56" s="53"/>
    </row>
    <row r="57" spans="2:13" x14ac:dyDescent="0.25">
      <c r="B57" s="7"/>
      <c r="C57" s="71" t="str">
        <f>IFERROR(VLOOKUP(B57,Принтеры!A:B,2,0),"")</f>
        <v/>
      </c>
      <c r="D57" s="52" t="str">
        <f>IFERROR(VLOOKUP(B57,Принтеры!A:D,3,0),"")</f>
        <v/>
      </c>
      <c r="E57" s="52" t="str">
        <f>IFERROR(VLOOKUP(B57,Принтеры!A:D,4,0),"")</f>
        <v/>
      </c>
      <c r="F57" s="68"/>
      <c r="G57" s="60"/>
      <c r="H57" s="54"/>
      <c r="I57" s="52"/>
      <c r="J57" s="53"/>
      <c r="K57" s="65"/>
      <c r="L57" s="52"/>
      <c r="M57" s="53"/>
    </row>
    <row r="58" spans="2:13" x14ac:dyDescent="0.25">
      <c r="B58" s="7"/>
      <c r="C58" s="71" t="str">
        <f>IFERROR(VLOOKUP(B58,Принтеры!A:B,2,0),"")</f>
        <v/>
      </c>
      <c r="D58" s="52" t="str">
        <f>IFERROR(VLOOKUP(B58,Принтеры!A:D,3,0),"")</f>
        <v/>
      </c>
      <c r="E58" s="52" t="str">
        <f>IFERROR(VLOOKUP(B58,Принтеры!A:D,4,0),"")</f>
        <v/>
      </c>
      <c r="F58" s="68"/>
      <c r="G58" s="60"/>
      <c r="H58" s="54"/>
      <c r="I58" s="52"/>
      <c r="J58" s="53"/>
      <c r="K58" s="65"/>
      <c r="L58" s="52"/>
      <c r="M58" s="53"/>
    </row>
    <row r="59" spans="2:13" x14ac:dyDescent="0.25">
      <c r="B59" s="7"/>
      <c r="C59" s="71" t="str">
        <f>IFERROR(VLOOKUP(B59,Принтеры!A:B,2,0),"")</f>
        <v/>
      </c>
      <c r="D59" s="52" t="str">
        <f>IFERROR(VLOOKUP(B59,Принтеры!A:D,3,0),"")</f>
        <v/>
      </c>
      <c r="E59" s="52" t="str">
        <f>IFERROR(VLOOKUP(B59,Принтеры!A:D,4,0),"")</f>
        <v/>
      </c>
      <c r="F59" s="68"/>
      <c r="G59" s="60"/>
      <c r="H59" s="54"/>
      <c r="I59" s="52"/>
      <c r="J59" s="53"/>
      <c r="K59" s="65"/>
      <c r="L59" s="52"/>
      <c r="M59" s="53"/>
    </row>
    <row r="60" spans="2:13" x14ac:dyDescent="0.25">
      <c r="B60" s="7"/>
      <c r="C60" s="71" t="str">
        <f>IFERROR(VLOOKUP(B60,Принтеры!A:B,2,0),"")</f>
        <v/>
      </c>
      <c r="D60" s="52" t="str">
        <f>IFERROR(VLOOKUP(B60,Принтеры!A:D,3,0),"")</f>
        <v/>
      </c>
      <c r="E60" s="52" t="str">
        <f>IFERROR(VLOOKUP(B60,Принтеры!A:D,4,0),"")</f>
        <v/>
      </c>
      <c r="F60" s="68"/>
      <c r="G60" s="60"/>
      <c r="H60" s="54"/>
      <c r="I60" s="52"/>
      <c r="J60" s="53"/>
      <c r="K60" s="65"/>
      <c r="L60" s="52"/>
      <c r="M60" s="53"/>
    </row>
    <row r="61" spans="2:13" x14ac:dyDescent="0.25">
      <c r="B61" s="7"/>
      <c r="C61" s="71" t="str">
        <f>IFERROR(VLOOKUP(B61,Принтеры!A:B,2,0),"")</f>
        <v/>
      </c>
      <c r="D61" s="52" t="str">
        <f>IFERROR(VLOOKUP(B61,Принтеры!A:D,3,0),"")</f>
        <v/>
      </c>
      <c r="E61" s="52" t="str">
        <f>IFERROR(VLOOKUP(B61,Принтеры!A:D,4,0),"")</f>
        <v/>
      </c>
      <c r="F61" s="68"/>
      <c r="G61" s="60"/>
      <c r="H61" s="54"/>
      <c r="I61" s="52"/>
      <c r="J61" s="53"/>
      <c r="K61" s="65"/>
      <c r="L61" s="52"/>
      <c r="M61" s="53"/>
    </row>
    <row r="62" spans="2:13" x14ac:dyDescent="0.25">
      <c r="B62" s="7"/>
      <c r="C62" s="71" t="str">
        <f>IFERROR(VLOOKUP(B62,Принтеры!A:B,2,0),"")</f>
        <v/>
      </c>
      <c r="D62" s="52" t="str">
        <f>IFERROR(VLOOKUP(B62,Принтеры!A:D,3,0),"")</f>
        <v/>
      </c>
      <c r="E62" s="52" t="str">
        <f>IFERROR(VLOOKUP(B62,Принтеры!A:D,4,0),"")</f>
        <v/>
      </c>
      <c r="F62" s="68"/>
      <c r="G62" s="60"/>
      <c r="H62" s="54"/>
      <c r="I62" s="52"/>
      <c r="J62" s="53"/>
      <c r="K62" s="65"/>
      <c r="L62" s="52"/>
      <c r="M62" s="53"/>
    </row>
    <row r="63" spans="2:13" x14ac:dyDescent="0.25">
      <c r="B63" s="7"/>
      <c r="C63" s="71" t="str">
        <f>IFERROR(VLOOKUP(B63,Принтеры!A:B,2,0),"")</f>
        <v/>
      </c>
      <c r="D63" s="52" t="str">
        <f>IFERROR(VLOOKUP(B63,Принтеры!A:D,3,0),"")</f>
        <v/>
      </c>
      <c r="E63" s="52" t="str">
        <f>IFERROR(VLOOKUP(B63,Принтеры!A:D,4,0),"")</f>
        <v/>
      </c>
      <c r="F63" s="68"/>
      <c r="G63" s="60"/>
      <c r="H63" s="54"/>
      <c r="I63" s="52"/>
      <c r="J63" s="53"/>
      <c r="K63" s="65"/>
      <c r="L63" s="52"/>
      <c r="M63" s="53"/>
    </row>
    <row r="64" spans="2:13" x14ac:dyDescent="0.25">
      <c r="B64" s="7"/>
      <c r="C64" s="71" t="str">
        <f>IFERROR(VLOOKUP(B64,Принтеры!A:B,2,0),"")</f>
        <v/>
      </c>
      <c r="D64" s="52" t="str">
        <f>IFERROR(VLOOKUP(B64,Принтеры!A:D,3,0),"")</f>
        <v/>
      </c>
      <c r="E64" s="52" t="str">
        <f>IFERROR(VLOOKUP(B64,Принтеры!A:D,4,0),"")</f>
        <v/>
      </c>
      <c r="F64" s="68"/>
      <c r="G64" s="60"/>
      <c r="H64" s="54"/>
      <c r="I64" s="52"/>
      <c r="J64" s="53"/>
      <c r="K64" s="65"/>
      <c r="L64" s="52"/>
      <c r="M64" s="53"/>
    </row>
    <row r="65" spans="2:13" x14ac:dyDescent="0.25">
      <c r="B65" s="7"/>
      <c r="C65" s="71" t="str">
        <f>IFERROR(VLOOKUP(B65,Принтеры!A:B,2,0),"")</f>
        <v/>
      </c>
      <c r="D65" s="52" t="str">
        <f>IFERROR(VLOOKUP(B65,Принтеры!A:D,3,0),"")</f>
        <v/>
      </c>
      <c r="E65" s="52" t="str">
        <f>IFERROR(VLOOKUP(B65,Принтеры!A:D,4,0),"")</f>
        <v/>
      </c>
      <c r="F65" s="68"/>
      <c r="G65" s="60"/>
      <c r="H65" s="54"/>
      <c r="I65" s="52"/>
      <c r="J65" s="53"/>
      <c r="K65" s="65"/>
      <c r="L65" s="52"/>
      <c r="M65" s="53"/>
    </row>
    <row r="66" spans="2:13" x14ac:dyDescent="0.25">
      <c r="B66" s="7"/>
      <c r="C66" s="71" t="str">
        <f>IFERROR(VLOOKUP(B66,Принтеры!A:B,2,0),"")</f>
        <v/>
      </c>
      <c r="D66" s="52" t="str">
        <f>IFERROR(VLOOKUP(B66,Принтеры!A:D,3,0),"")</f>
        <v/>
      </c>
      <c r="E66" s="52" t="str">
        <f>IFERROR(VLOOKUP(B66,Принтеры!A:D,4,0),"")</f>
        <v/>
      </c>
      <c r="F66" s="68"/>
      <c r="G66" s="60"/>
      <c r="H66" s="54"/>
      <c r="I66" s="52"/>
      <c r="J66" s="53"/>
      <c r="K66" s="65"/>
      <c r="L66" s="52"/>
      <c r="M66" s="53"/>
    </row>
    <row r="67" spans="2:13" x14ac:dyDescent="0.25">
      <c r="B67" s="7"/>
      <c r="C67" s="71" t="str">
        <f>IFERROR(VLOOKUP(B67,Принтеры!A:B,2,0),"")</f>
        <v/>
      </c>
      <c r="D67" s="52" t="str">
        <f>IFERROR(VLOOKUP(B67,Принтеры!A:D,3,0),"")</f>
        <v/>
      </c>
      <c r="E67" s="52" t="str">
        <f>IFERROR(VLOOKUP(B67,Принтеры!A:D,4,0),"")</f>
        <v/>
      </c>
      <c r="F67" s="68"/>
      <c r="G67" s="60"/>
      <c r="H67" s="54"/>
      <c r="I67" s="52"/>
      <c r="J67" s="53"/>
      <c r="K67" s="65"/>
      <c r="L67" s="52"/>
      <c r="M67" s="53"/>
    </row>
    <row r="68" spans="2:13" x14ac:dyDescent="0.25">
      <c r="B68" s="7"/>
      <c r="C68" s="71" t="str">
        <f>IFERROR(VLOOKUP(B68,Принтеры!A:B,2,0),"")</f>
        <v/>
      </c>
      <c r="D68" s="52" t="str">
        <f>IFERROR(VLOOKUP(B68,Принтеры!A:D,3,0),"")</f>
        <v/>
      </c>
      <c r="E68" s="52" t="str">
        <f>IFERROR(VLOOKUP(B68,Принтеры!A:D,4,0),"")</f>
        <v/>
      </c>
      <c r="F68" s="68"/>
      <c r="G68" s="60"/>
      <c r="H68" s="54"/>
      <c r="I68" s="52"/>
      <c r="J68" s="53"/>
      <c r="K68" s="65"/>
      <c r="L68" s="52"/>
      <c r="M68" s="53"/>
    </row>
    <row r="69" spans="2:13" x14ac:dyDescent="0.25">
      <c r="B69" s="7"/>
      <c r="C69" s="71" t="str">
        <f>IFERROR(VLOOKUP(B69,Принтеры!A:B,2,0),"")</f>
        <v/>
      </c>
      <c r="D69" s="52" t="str">
        <f>IFERROR(VLOOKUP(B69,Принтеры!A:D,3,0),"")</f>
        <v/>
      </c>
      <c r="E69" s="52" t="str">
        <f>IFERROR(VLOOKUP(B69,Принтеры!A:D,4,0),"")</f>
        <v/>
      </c>
      <c r="F69" s="68"/>
      <c r="G69" s="60"/>
      <c r="H69" s="54"/>
      <c r="I69" s="52"/>
      <c r="J69" s="53"/>
      <c r="K69" s="65"/>
      <c r="L69" s="52"/>
      <c r="M69" s="53"/>
    </row>
    <row r="70" spans="2:13" x14ac:dyDescent="0.25">
      <c r="B70" s="7"/>
      <c r="C70" s="71" t="str">
        <f>IFERROR(VLOOKUP(B70,Принтеры!A:B,2,0),"")</f>
        <v/>
      </c>
      <c r="D70" s="52" t="str">
        <f>IFERROR(VLOOKUP(B70,Принтеры!A:D,3,0),"")</f>
        <v/>
      </c>
      <c r="E70" s="52" t="str">
        <f>IFERROR(VLOOKUP(B70,Принтеры!A:D,4,0),"")</f>
        <v/>
      </c>
      <c r="F70" s="68"/>
      <c r="G70" s="60"/>
      <c r="H70" s="54"/>
      <c r="I70" s="52"/>
      <c r="J70" s="53"/>
      <c r="K70" s="65"/>
      <c r="L70" s="52"/>
      <c r="M70" s="53"/>
    </row>
    <row r="71" spans="2:13" x14ac:dyDescent="0.25">
      <c r="B71" s="7"/>
      <c r="C71" s="71" t="str">
        <f>IFERROR(VLOOKUP(B71,Принтеры!A:B,2,0),"")</f>
        <v/>
      </c>
      <c r="D71" s="52" t="str">
        <f>IFERROR(VLOOKUP(B71,Принтеры!A:D,3,0),"")</f>
        <v/>
      </c>
      <c r="E71" s="52" t="str">
        <f>IFERROR(VLOOKUP(B71,Принтеры!A:D,4,0),"")</f>
        <v/>
      </c>
      <c r="F71" s="68"/>
      <c r="G71" s="60"/>
      <c r="H71" s="54"/>
      <c r="I71" s="52"/>
      <c r="J71" s="53"/>
      <c r="K71" s="65"/>
      <c r="L71" s="52"/>
      <c r="M71" s="53"/>
    </row>
    <row r="72" spans="2:13" x14ac:dyDescent="0.25">
      <c r="B72" s="7"/>
      <c r="C72" s="71" t="str">
        <f>IFERROR(VLOOKUP(B72,Принтеры!A:B,2,0),"")</f>
        <v/>
      </c>
      <c r="D72" s="52" t="str">
        <f>IFERROR(VLOOKUP(B72,Принтеры!A:D,3,0),"")</f>
        <v/>
      </c>
      <c r="E72" s="52" t="str">
        <f>IFERROR(VLOOKUP(B72,Принтеры!A:D,4,0),"")</f>
        <v/>
      </c>
      <c r="F72" s="68"/>
      <c r="G72" s="60"/>
      <c r="H72" s="54"/>
      <c r="I72" s="52"/>
      <c r="J72" s="53"/>
      <c r="K72" s="65"/>
      <c r="L72" s="52"/>
      <c r="M72" s="53"/>
    </row>
    <row r="73" spans="2:13" x14ac:dyDescent="0.25">
      <c r="B73" s="7"/>
      <c r="C73" s="71" t="str">
        <f>IFERROR(VLOOKUP(B73,Принтеры!A:B,2,0),"")</f>
        <v/>
      </c>
      <c r="D73" s="52" t="str">
        <f>IFERROR(VLOOKUP(B73,Принтеры!A:D,3,0),"")</f>
        <v/>
      </c>
      <c r="E73" s="52" t="str">
        <f>IFERROR(VLOOKUP(B73,Принтеры!A:D,4,0),"")</f>
        <v/>
      </c>
      <c r="F73" s="68"/>
      <c r="G73" s="60"/>
      <c r="H73" s="54"/>
      <c r="I73" s="52"/>
      <c r="J73" s="53"/>
      <c r="K73" s="65"/>
      <c r="L73" s="52"/>
      <c r="M73" s="53"/>
    </row>
    <row r="74" spans="2:13" x14ac:dyDescent="0.25">
      <c r="B74" s="7"/>
      <c r="C74" s="71" t="str">
        <f>IFERROR(VLOOKUP(B74,Принтеры!A:B,2,0),"")</f>
        <v/>
      </c>
      <c r="D74" s="52" t="str">
        <f>IFERROR(VLOOKUP(B74,Принтеры!A:D,3,0),"")</f>
        <v/>
      </c>
      <c r="E74" s="52" t="str">
        <f>IFERROR(VLOOKUP(B74,Принтеры!A:D,4,0),"")</f>
        <v/>
      </c>
      <c r="F74" s="68"/>
      <c r="G74" s="60"/>
      <c r="H74" s="54"/>
      <c r="I74" s="52"/>
      <c r="J74" s="53"/>
      <c r="K74" s="65"/>
      <c r="L74" s="52"/>
      <c r="M74" s="53"/>
    </row>
    <row r="75" spans="2:13" x14ac:dyDescent="0.25">
      <c r="B75" s="7"/>
      <c r="C75" s="71" t="str">
        <f>IFERROR(VLOOKUP(B75,Принтеры!A:B,2,0),"")</f>
        <v/>
      </c>
      <c r="D75" s="52" t="str">
        <f>IFERROR(VLOOKUP(B75,Принтеры!A:D,3,0),"")</f>
        <v/>
      </c>
      <c r="E75" s="52" t="str">
        <f>IFERROR(VLOOKUP(B75,Принтеры!A:D,4,0),"")</f>
        <v/>
      </c>
      <c r="F75" s="68"/>
      <c r="G75" s="60"/>
      <c r="H75" s="54"/>
      <c r="I75" s="52"/>
      <c r="J75" s="53"/>
      <c r="K75" s="65"/>
      <c r="L75" s="52"/>
      <c r="M75" s="53"/>
    </row>
    <row r="76" spans="2:13" x14ac:dyDescent="0.25">
      <c r="B76" s="7"/>
      <c r="C76" s="71" t="str">
        <f>IFERROR(VLOOKUP(B76,Принтеры!A:B,2,0),"")</f>
        <v/>
      </c>
      <c r="D76" s="52" t="str">
        <f>IFERROR(VLOOKUP(B76,Принтеры!A:D,3,0),"")</f>
        <v/>
      </c>
      <c r="E76" s="52" t="str">
        <f>IFERROR(VLOOKUP(B76,Принтеры!A:D,4,0),"")</f>
        <v/>
      </c>
      <c r="F76" s="68"/>
      <c r="G76" s="60"/>
      <c r="H76" s="54"/>
      <c r="I76" s="52"/>
      <c r="J76" s="53"/>
      <c r="K76" s="65"/>
      <c r="L76" s="52"/>
      <c r="M76" s="53"/>
    </row>
    <row r="77" spans="2:13" x14ac:dyDescent="0.25">
      <c r="B77" s="7"/>
      <c r="C77" s="71" t="str">
        <f>IFERROR(VLOOKUP(B77,Принтеры!A:B,2,0),"")</f>
        <v/>
      </c>
      <c r="D77" s="52" t="str">
        <f>IFERROR(VLOOKUP(B77,Принтеры!A:D,3,0),"")</f>
        <v/>
      </c>
      <c r="E77" s="52" t="str">
        <f>IFERROR(VLOOKUP(B77,Принтеры!A:D,4,0),"")</f>
        <v/>
      </c>
      <c r="F77" s="68"/>
      <c r="G77" s="60"/>
      <c r="H77" s="54"/>
      <c r="I77" s="52"/>
      <c r="J77" s="53"/>
      <c r="K77" s="65"/>
      <c r="L77" s="52"/>
      <c r="M77" s="53"/>
    </row>
    <row r="78" spans="2:13" x14ac:dyDescent="0.25">
      <c r="B78" s="7"/>
      <c r="C78" s="71" t="str">
        <f>IFERROR(VLOOKUP(B78,Принтеры!A:B,2,0),"")</f>
        <v/>
      </c>
      <c r="D78" s="52" t="str">
        <f>IFERROR(VLOOKUP(B78,Принтеры!A:D,3,0),"")</f>
        <v/>
      </c>
      <c r="E78" s="52" t="str">
        <f>IFERROR(VLOOKUP(B78,Принтеры!A:D,4,0),"")</f>
        <v/>
      </c>
      <c r="F78" s="68"/>
      <c r="G78" s="60"/>
      <c r="H78" s="54"/>
      <c r="I78" s="52"/>
      <c r="J78" s="53"/>
      <c r="K78" s="65"/>
      <c r="L78" s="52"/>
      <c r="M78" s="53"/>
    </row>
    <row r="79" spans="2:13" x14ac:dyDescent="0.25">
      <c r="B79" s="7"/>
      <c r="C79" s="71" t="str">
        <f>IFERROR(VLOOKUP(B79,Принтеры!A:B,2,0),"")</f>
        <v/>
      </c>
      <c r="D79" s="52" t="str">
        <f>IFERROR(VLOOKUP(B79,Принтеры!A:D,3,0),"")</f>
        <v/>
      </c>
      <c r="E79" s="52" t="str">
        <f>IFERROR(VLOOKUP(B79,Принтеры!A:D,4,0),"")</f>
        <v/>
      </c>
      <c r="F79" s="68"/>
      <c r="G79" s="60"/>
      <c r="H79" s="54"/>
      <c r="I79" s="52"/>
      <c r="J79" s="53"/>
      <c r="K79" s="65"/>
      <c r="L79" s="52"/>
      <c r="M79" s="53"/>
    </row>
    <row r="80" spans="2:13" x14ac:dyDescent="0.25">
      <c r="B80" s="7"/>
      <c r="C80" s="71" t="str">
        <f>IFERROR(VLOOKUP(B80,Принтеры!A:B,2,0),"")</f>
        <v/>
      </c>
      <c r="D80" s="52" t="str">
        <f>IFERROR(VLOOKUP(B80,Принтеры!A:D,3,0),"")</f>
        <v/>
      </c>
      <c r="E80" s="52" t="str">
        <f>IFERROR(VLOOKUP(B80,Принтеры!A:D,4,0),"")</f>
        <v/>
      </c>
      <c r="F80" s="68"/>
      <c r="G80" s="60"/>
      <c r="H80" s="54"/>
      <c r="I80" s="52"/>
      <c r="J80" s="53"/>
      <c r="K80" s="65"/>
      <c r="L80" s="52"/>
      <c r="M80" s="53"/>
    </row>
    <row r="81" spans="2:13" x14ac:dyDescent="0.25">
      <c r="B81" s="7"/>
      <c r="C81" s="71" t="str">
        <f>IFERROR(VLOOKUP(B81,Принтеры!A:B,2,0),"")</f>
        <v/>
      </c>
      <c r="D81" s="52" t="str">
        <f>IFERROR(VLOOKUP(B81,Принтеры!A:D,3,0),"")</f>
        <v/>
      </c>
      <c r="E81" s="52" t="str">
        <f>IFERROR(VLOOKUP(B81,Принтеры!A:D,4,0),"")</f>
        <v/>
      </c>
      <c r="F81" s="68"/>
      <c r="G81" s="60"/>
      <c r="H81" s="54"/>
      <c r="I81" s="52"/>
      <c r="J81" s="53"/>
      <c r="K81" s="65"/>
      <c r="L81" s="52"/>
      <c r="M81" s="53"/>
    </row>
    <row r="82" spans="2:13" x14ac:dyDescent="0.25">
      <c r="B82" s="7"/>
      <c r="C82" s="71" t="str">
        <f>IFERROR(VLOOKUP(B82,Принтеры!A:B,2,0),"")</f>
        <v/>
      </c>
      <c r="D82" s="52" t="str">
        <f>IFERROR(VLOOKUP(B82,Принтеры!A:D,3,0),"")</f>
        <v/>
      </c>
      <c r="E82" s="52" t="str">
        <f>IFERROR(VLOOKUP(B82,Принтеры!A:D,4,0),"")</f>
        <v/>
      </c>
      <c r="F82" s="68"/>
      <c r="G82" s="60"/>
      <c r="H82" s="54"/>
      <c r="I82" s="52"/>
      <c r="J82" s="53"/>
      <c r="K82" s="65"/>
      <c r="L82" s="52"/>
      <c r="M82" s="53"/>
    </row>
    <row r="83" spans="2:13" x14ac:dyDescent="0.25">
      <c r="B83" s="7"/>
      <c r="C83" s="71" t="str">
        <f>IFERROR(VLOOKUP(B83,Принтеры!A:B,2,0),"")</f>
        <v/>
      </c>
      <c r="D83" s="52" t="str">
        <f>IFERROR(VLOOKUP(B83,Принтеры!A:D,3,0),"")</f>
        <v/>
      </c>
      <c r="E83" s="52" t="str">
        <f>IFERROR(VLOOKUP(B83,Принтеры!A:D,4,0),"")</f>
        <v/>
      </c>
      <c r="F83" s="68"/>
      <c r="G83" s="60"/>
      <c r="H83" s="54"/>
      <c r="I83" s="52"/>
      <c r="J83" s="53"/>
      <c r="K83" s="65"/>
      <c r="L83" s="52"/>
      <c r="M83" s="53"/>
    </row>
    <row r="84" spans="2:13" x14ac:dyDescent="0.25">
      <c r="B84" s="7"/>
      <c r="C84" s="71" t="str">
        <f>IFERROR(VLOOKUP(B84,Принтеры!A:B,2,0),"")</f>
        <v/>
      </c>
      <c r="D84" s="52" t="str">
        <f>IFERROR(VLOOKUP(B84,Принтеры!A:D,3,0),"")</f>
        <v/>
      </c>
      <c r="E84" s="52" t="str">
        <f>IFERROR(VLOOKUP(B84,Принтеры!A:D,4,0),"")</f>
        <v/>
      </c>
      <c r="F84" s="68"/>
      <c r="G84" s="60"/>
      <c r="H84" s="54"/>
      <c r="I84" s="52"/>
      <c r="J84" s="53"/>
      <c r="K84" s="65"/>
      <c r="L84" s="52"/>
      <c r="M84" s="53"/>
    </row>
    <row r="85" spans="2:13" x14ac:dyDescent="0.25">
      <c r="B85" s="7"/>
      <c r="C85" s="71" t="str">
        <f>IFERROR(VLOOKUP(B85,Принтеры!A:B,2,0),"")</f>
        <v/>
      </c>
      <c r="D85" s="52" t="str">
        <f>IFERROR(VLOOKUP(B85,Принтеры!A:D,3,0),"")</f>
        <v/>
      </c>
      <c r="E85" s="52" t="str">
        <f>IFERROR(VLOOKUP(B85,Принтеры!A:D,4,0),"")</f>
        <v/>
      </c>
      <c r="F85" s="68"/>
      <c r="G85" s="60"/>
      <c r="H85" s="54"/>
      <c r="I85" s="52"/>
      <c r="J85" s="53"/>
      <c r="K85" s="65"/>
      <c r="L85" s="52"/>
      <c r="M85" s="53"/>
    </row>
    <row r="86" spans="2:13" x14ac:dyDescent="0.25">
      <c r="B86" s="7"/>
      <c r="C86" s="71" t="str">
        <f>IFERROR(VLOOKUP(B86,Принтеры!A:B,2,0),"")</f>
        <v/>
      </c>
      <c r="D86" s="52" t="str">
        <f>IFERROR(VLOOKUP(B86,Принтеры!A:D,3,0),"")</f>
        <v/>
      </c>
      <c r="E86" s="52" t="str">
        <f>IFERROR(VLOOKUP(B86,Принтеры!A:D,4,0),"")</f>
        <v/>
      </c>
      <c r="F86" s="68"/>
      <c r="G86" s="60"/>
      <c r="H86" s="54"/>
      <c r="I86" s="52"/>
      <c r="J86" s="53"/>
      <c r="K86" s="65"/>
      <c r="L86" s="52"/>
      <c r="M86" s="53"/>
    </row>
    <row r="87" spans="2:13" x14ac:dyDescent="0.25">
      <c r="B87" s="7"/>
      <c r="C87" s="71" t="str">
        <f>IFERROR(VLOOKUP(B87,Принтеры!A:B,2,0),"")</f>
        <v/>
      </c>
      <c r="D87" s="52" t="str">
        <f>IFERROR(VLOOKUP(B87,Принтеры!A:D,3,0),"")</f>
        <v/>
      </c>
      <c r="E87" s="52" t="str">
        <f>IFERROR(VLOOKUP(B87,Принтеры!A:D,4,0),"")</f>
        <v/>
      </c>
      <c r="F87" s="68"/>
      <c r="G87" s="60"/>
      <c r="H87" s="54"/>
      <c r="I87" s="52"/>
      <c r="J87" s="53"/>
      <c r="K87" s="65"/>
      <c r="L87" s="52"/>
      <c r="M87" s="53"/>
    </row>
    <row r="88" spans="2:13" x14ac:dyDescent="0.25">
      <c r="B88" s="7"/>
      <c r="C88" s="71" t="str">
        <f>IFERROR(VLOOKUP(B88,Принтеры!A:B,2,0),"")</f>
        <v/>
      </c>
      <c r="D88" s="52" t="str">
        <f>IFERROR(VLOOKUP(B88,Принтеры!A:D,3,0),"")</f>
        <v/>
      </c>
      <c r="E88" s="52" t="str">
        <f>IFERROR(VLOOKUP(B88,Принтеры!A:D,4,0),"")</f>
        <v/>
      </c>
      <c r="F88" s="68"/>
      <c r="G88" s="60"/>
      <c r="H88" s="54"/>
      <c r="I88" s="52"/>
      <c r="J88" s="53"/>
      <c r="K88" s="65"/>
      <c r="L88" s="52"/>
      <c r="M88" s="53"/>
    </row>
    <row r="89" spans="2:13" x14ac:dyDescent="0.25">
      <c r="B89" s="7"/>
      <c r="C89" s="71" t="str">
        <f>IFERROR(VLOOKUP(B89,Принтеры!A:B,2,0),"")</f>
        <v/>
      </c>
      <c r="D89" s="52" t="str">
        <f>IFERROR(VLOOKUP(B89,Принтеры!A:D,3,0),"")</f>
        <v/>
      </c>
      <c r="E89" s="52" t="str">
        <f>IFERROR(VLOOKUP(B89,Принтеры!A:D,4,0),"")</f>
        <v/>
      </c>
      <c r="F89" s="68"/>
      <c r="G89" s="60"/>
      <c r="H89" s="54"/>
      <c r="I89" s="52"/>
      <c r="J89" s="53"/>
      <c r="K89" s="65"/>
      <c r="L89" s="52"/>
      <c r="M89" s="53"/>
    </row>
    <row r="90" spans="2:13" x14ac:dyDescent="0.25">
      <c r="B90" s="7"/>
      <c r="C90" s="71" t="str">
        <f>IFERROR(VLOOKUP(B90,Принтеры!A:B,2,0),"")</f>
        <v/>
      </c>
      <c r="D90" s="52" t="str">
        <f>IFERROR(VLOOKUP(B90,Принтеры!A:D,3,0),"")</f>
        <v/>
      </c>
      <c r="E90" s="52" t="str">
        <f>IFERROR(VLOOKUP(B90,Принтеры!A:D,4,0),"")</f>
        <v/>
      </c>
      <c r="F90" s="68"/>
      <c r="G90" s="60"/>
      <c r="H90" s="54"/>
      <c r="I90" s="52"/>
      <c r="J90" s="53"/>
      <c r="K90" s="65"/>
      <c r="L90" s="52"/>
      <c r="M90" s="53"/>
    </row>
    <row r="91" spans="2:13" x14ac:dyDescent="0.25">
      <c r="B91" s="7"/>
      <c r="C91" s="71" t="str">
        <f>IFERROR(VLOOKUP(B91,Принтеры!A:B,2,0),"")</f>
        <v/>
      </c>
      <c r="D91" s="52" t="str">
        <f>IFERROR(VLOOKUP(B91,Принтеры!A:D,3,0),"")</f>
        <v/>
      </c>
      <c r="E91" s="52" t="str">
        <f>IFERROR(VLOOKUP(B91,Принтеры!A:D,4,0),"")</f>
        <v/>
      </c>
      <c r="F91" s="68"/>
      <c r="G91" s="60"/>
      <c r="H91" s="54"/>
      <c r="I91" s="52"/>
      <c r="J91" s="53"/>
      <c r="K91" s="65"/>
      <c r="L91" s="52"/>
      <c r="M91" s="53"/>
    </row>
    <row r="92" spans="2:13" x14ac:dyDescent="0.25">
      <c r="B92" s="7"/>
      <c r="C92" s="71" t="str">
        <f>IFERROR(VLOOKUP(B92,Принтеры!A:B,2,0),"")</f>
        <v/>
      </c>
      <c r="D92" s="52" t="str">
        <f>IFERROR(VLOOKUP(B92,Принтеры!A:D,3,0),"")</f>
        <v/>
      </c>
      <c r="E92" s="52" t="str">
        <f>IFERROR(VLOOKUP(B92,Принтеры!A:D,4,0),"")</f>
        <v/>
      </c>
      <c r="F92" s="68"/>
      <c r="G92" s="60"/>
      <c r="H92" s="54"/>
      <c r="I92" s="52"/>
      <c r="J92" s="53"/>
      <c r="K92" s="65"/>
      <c r="L92" s="52"/>
      <c r="M92" s="53"/>
    </row>
    <row r="93" spans="2:13" x14ac:dyDescent="0.25">
      <c r="B93" s="7"/>
      <c r="C93" s="71" t="str">
        <f>IFERROR(VLOOKUP(B93,Принтеры!A:B,2,0),"")</f>
        <v/>
      </c>
      <c r="D93" s="52" t="str">
        <f>IFERROR(VLOOKUP(B93,Принтеры!A:D,3,0),"")</f>
        <v/>
      </c>
      <c r="E93" s="52" t="str">
        <f>IFERROR(VLOOKUP(B93,Принтеры!A:D,4,0),"")</f>
        <v/>
      </c>
      <c r="F93" s="68"/>
      <c r="G93" s="60"/>
      <c r="H93" s="54"/>
      <c r="I93" s="52"/>
      <c r="J93" s="53"/>
      <c r="K93" s="65"/>
      <c r="L93" s="52"/>
      <c r="M93" s="53"/>
    </row>
    <row r="94" spans="2:13" x14ac:dyDescent="0.25">
      <c r="B94" s="7"/>
      <c r="C94" s="71" t="str">
        <f>IFERROR(VLOOKUP(B94,Принтеры!A:B,2,0),"")</f>
        <v/>
      </c>
      <c r="D94" s="52" t="str">
        <f>IFERROR(VLOOKUP(B94,Принтеры!A:D,3,0),"")</f>
        <v/>
      </c>
      <c r="E94" s="52" t="str">
        <f>IFERROR(VLOOKUP(B94,Принтеры!A:D,4,0),"")</f>
        <v/>
      </c>
      <c r="F94" s="68"/>
      <c r="G94" s="60"/>
      <c r="H94" s="54"/>
      <c r="I94" s="52"/>
      <c r="J94" s="53"/>
      <c r="K94" s="65"/>
      <c r="L94" s="52"/>
      <c r="M94" s="53"/>
    </row>
    <row r="95" spans="2:13" x14ac:dyDescent="0.25">
      <c r="B95" s="7"/>
      <c r="C95" s="71" t="str">
        <f>IFERROR(VLOOKUP(B95,Принтеры!A:B,2,0),"")</f>
        <v/>
      </c>
      <c r="D95" s="52" t="str">
        <f>IFERROR(VLOOKUP(B95,Принтеры!A:D,3,0),"")</f>
        <v/>
      </c>
      <c r="E95" s="52" t="str">
        <f>IFERROR(VLOOKUP(B95,Принтеры!A:D,4,0),"")</f>
        <v/>
      </c>
      <c r="F95" s="68"/>
      <c r="G95" s="60"/>
      <c r="H95" s="54"/>
      <c r="I95" s="52"/>
      <c r="J95" s="53"/>
      <c r="K95" s="65"/>
      <c r="L95" s="52"/>
      <c r="M95" s="53"/>
    </row>
    <row r="96" spans="2:13" x14ac:dyDescent="0.25">
      <c r="B96" s="7"/>
      <c r="C96" s="71" t="str">
        <f>IFERROR(VLOOKUP(B96,Принтеры!A:B,2,0),"")</f>
        <v/>
      </c>
      <c r="D96" s="52" t="str">
        <f>IFERROR(VLOOKUP(B96,Принтеры!A:D,3,0),"")</f>
        <v/>
      </c>
      <c r="E96" s="52" t="str">
        <f>IFERROR(VLOOKUP(B96,Принтеры!A:D,4,0),"")</f>
        <v/>
      </c>
      <c r="F96" s="68"/>
      <c r="G96" s="60"/>
      <c r="H96" s="54"/>
      <c r="I96" s="52"/>
      <c r="J96" s="53"/>
      <c r="K96" s="65"/>
      <c r="L96" s="52"/>
      <c r="M96" s="53"/>
    </row>
    <row r="97" spans="2:13" x14ac:dyDescent="0.25">
      <c r="B97" s="7"/>
      <c r="C97" s="71" t="str">
        <f>IFERROR(VLOOKUP(B97,Принтеры!A:B,2,0),"")</f>
        <v/>
      </c>
      <c r="D97" s="52" t="str">
        <f>IFERROR(VLOOKUP(B97,Принтеры!A:D,3,0),"")</f>
        <v/>
      </c>
      <c r="E97" s="52" t="str">
        <f>IFERROR(VLOOKUP(B97,Принтеры!A:D,4,0),"")</f>
        <v/>
      </c>
      <c r="F97" s="68"/>
      <c r="G97" s="60"/>
      <c r="H97" s="54"/>
      <c r="I97" s="52"/>
      <c r="J97" s="53"/>
      <c r="K97" s="65"/>
      <c r="L97" s="52"/>
      <c r="M97" s="53"/>
    </row>
    <row r="98" spans="2:13" x14ac:dyDescent="0.25">
      <c r="B98" s="7"/>
      <c r="C98" s="71" t="str">
        <f>IFERROR(VLOOKUP(B98,Принтеры!A:B,2,0),"")</f>
        <v/>
      </c>
      <c r="D98" s="52" t="str">
        <f>IFERROR(VLOOKUP(B98,Принтеры!A:D,3,0),"")</f>
        <v/>
      </c>
      <c r="E98" s="52" t="str">
        <f>IFERROR(VLOOKUP(B98,Принтеры!A:D,4,0),"")</f>
        <v/>
      </c>
      <c r="F98" s="68"/>
      <c r="G98" s="60"/>
      <c r="H98" s="54"/>
      <c r="I98" s="52"/>
      <c r="J98" s="53"/>
      <c r="K98" s="65"/>
      <c r="L98" s="52"/>
      <c r="M98" s="53"/>
    </row>
    <row r="99" spans="2:13" x14ac:dyDescent="0.25">
      <c r="B99" s="7"/>
      <c r="C99" s="71" t="str">
        <f>IFERROR(VLOOKUP(B99,Принтеры!A:B,2,0),"")</f>
        <v/>
      </c>
      <c r="D99" s="52" t="str">
        <f>IFERROR(VLOOKUP(B99,Принтеры!A:D,3,0),"")</f>
        <v/>
      </c>
      <c r="E99" s="52" t="str">
        <f>IFERROR(VLOOKUP(B99,Принтеры!A:D,4,0),"")</f>
        <v/>
      </c>
      <c r="F99" s="68"/>
      <c r="G99" s="60"/>
      <c r="H99" s="54"/>
      <c r="I99" s="52"/>
      <c r="J99" s="53"/>
      <c r="K99" s="65"/>
      <c r="L99" s="52"/>
      <c r="M99" s="53"/>
    </row>
    <row r="100" spans="2:13" x14ac:dyDescent="0.25">
      <c r="B100" s="7"/>
      <c r="C100" s="71" t="str">
        <f>IFERROR(VLOOKUP(B100,Принтеры!A:B,2,0),"")</f>
        <v/>
      </c>
      <c r="D100" s="52" t="str">
        <f>IFERROR(VLOOKUP(B100,Принтеры!A:D,3,0),"")</f>
        <v/>
      </c>
      <c r="E100" s="52" t="str">
        <f>IFERROR(VLOOKUP(B100,Принтеры!A:D,4,0),"")</f>
        <v/>
      </c>
      <c r="F100" s="68"/>
      <c r="G100" s="60"/>
      <c r="H100" s="54"/>
      <c r="I100" s="52"/>
      <c r="J100" s="53"/>
      <c r="K100" s="65"/>
      <c r="L100" s="52"/>
      <c r="M100" s="53"/>
    </row>
    <row r="101" spans="2:13" x14ac:dyDescent="0.25">
      <c r="B101" s="7"/>
      <c r="C101" s="71" t="str">
        <f>IFERROR(VLOOKUP(B101,Принтеры!A:B,2,0),"")</f>
        <v/>
      </c>
      <c r="D101" s="52" t="str">
        <f>IFERROR(VLOOKUP(B101,Принтеры!A:D,3,0),"")</f>
        <v/>
      </c>
      <c r="E101" s="52" t="str">
        <f>IFERROR(VLOOKUP(B101,Принтеры!A:D,4,0),"")</f>
        <v/>
      </c>
      <c r="F101" s="68"/>
      <c r="G101" s="60"/>
      <c r="H101" s="54"/>
      <c r="I101" s="52"/>
      <c r="J101" s="53"/>
      <c r="K101" s="65"/>
      <c r="L101" s="52"/>
      <c r="M101" s="53"/>
    </row>
    <row r="102" spans="2:13" x14ac:dyDescent="0.25">
      <c r="B102" s="7"/>
      <c r="C102" s="71" t="str">
        <f>IFERROR(VLOOKUP(B102,Принтеры!A:B,2,0),"")</f>
        <v/>
      </c>
      <c r="D102" s="52" t="str">
        <f>IFERROR(VLOOKUP(B102,Принтеры!A:D,3,0),"")</f>
        <v/>
      </c>
      <c r="E102" s="52" t="str">
        <f>IFERROR(VLOOKUP(B102,Принтеры!A:D,4,0),"")</f>
        <v/>
      </c>
      <c r="F102" s="68"/>
      <c r="G102" s="60"/>
      <c r="H102" s="54"/>
      <c r="I102" s="52"/>
      <c r="J102" s="53"/>
      <c r="K102" s="65"/>
      <c r="L102" s="52"/>
      <c r="M102" s="53"/>
    </row>
    <row r="103" spans="2:13" x14ac:dyDescent="0.25">
      <c r="B103" s="7"/>
      <c r="C103" s="71" t="str">
        <f>IFERROR(VLOOKUP(B103,Принтеры!A:B,2,0),"")</f>
        <v/>
      </c>
      <c r="D103" s="52" t="str">
        <f>IFERROR(VLOOKUP(B103,Принтеры!A:D,3,0),"")</f>
        <v/>
      </c>
      <c r="E103" s="52" t="str">
        <f>IFERROR(VLOOKUP(B103,Принтеры!A:D,4,0),"")</f>
        <v/>
      </c>
      <c r="F103" s="68"/>
      <c r="G103" s="60"/>
      <c r="H103" s="54"/>
      <c r="I103" s="52"/>
      <c r="J103" s="53"/>
      <c r="K103" s="65"/>
      <c r="L103" s="52"/>
      <c r="M103" s="53"/>
    </row>
    <row r="104" spans="2:13" x14ac:dyDescent="0.25">
      <c r="B104" s="7"/>
      <c r="C104" s="71" t="str">
        <f>IFERROR(VLOOKUP(B104,Принтеры!A:B,2,0),"")</f>
        <v/>
      </c>
      <c r="D104" s="52" t="str">
        <f>IFERROR(VLOOKUP(B104,Принтеры!A:D,3,0),"")</f>
        <v/>
      </c>
      <c r="E104" s="52" t="str">
        <f>IFERROR(VLOOKUP(B104,Принтеры!A:D,4,0),"")</f>
        <v/>
      </c>
      <c r="F104" s="68"/>
      <c r="G104" s="60"/>
      <c r="H104" s="54"/>
      <c r="I104" s="52"/>
      <c r="J104" s="53"/>
      <c r="K104" s="65"/>
      <c r="L104" s="52"/>
      <c r="M104" s="53"/>
    </row>
    <row r="105" spans="2:13" ht="15.75" thickBot="1" x14ac:dyDescent="0.3">
      <c r="B105" s="58"/>
      <c r="C105" s="72" t="str">
        <f>IFERROR(VLOOKUP(B105,Принтеры!A:B,2,0),"")</f>
        <v/>
      </c>
      <c r="D105" s="56" t="str">
        <f>IFERROR(VLOOKUP(B105,Принтеры!A:D,3,0),"")</f>
        <v/>
      </c>
      <c r="E105" s="56" t="str">
        <f>IFERROR(VLOOKUP(B105,Принтеры!A:D,4,0),"")</f>
        <v/>
      </c>
      <c r="F105" s="69"/>
      <c r="G105" s="61"/>
      <c r="H105" s="55"/>
      <c r="I105" s="56"/>
      <c r="J105" s="57"/>
      <c r="K105" s="66"/>
      <c r="L105" s="56"/>
      <c r="M105" s="57"/>
    </row>
  </sheetData>
  <mergeCells count="8">
    <mergeCell ref="K2:M2"/>
    <mergeCell ref="F2:F3"/>
    <mergeCell ref="B2:B3"/>
    <mergeCell ref="C2:C3"/>
    <mergeCell ref="D2:D3"/>
    <mergeCell ref="E2:E3"/>
    <mergeCell ref="G2:G3"/>
    <mergeCell ref="H2:J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Справочник!$A$2:$A$9</xm:f>
          </x14:formula1>
          <xm:sqref>D4:D104</xm:sqref>
        </x14:dataValidation>
        <x14:dataValidation type="list" allowBlank="1" showInputMessage="1" showErrorMessage="1">
          <x14:formula1>
            <xm:f>Справочник!$A$20:$A$33</xm:f>
          </x14:formula1>
          <xm:sqref>E7:E104</xm:sqref>
        </x14:dataValidation>
        <x14:dataValidation type="list" allowBlank="1" showInputMessage="1" showErrorMessage="1">
          <x14:formula1>
            <xm:f>Справочник!$B$20:$B$33</xm:f>
          </x14:formula1>
          <xm:sqref>E4:E6</xm:sqref>
        </x14:dataValidation>
        <x14:dataValidation type="list" allowBlank="1" showInputMessage="1" showErrorMessage="1">
          <x14:formula1>
            <xm:f>Кардриджы!$A$4:$A$16</xm:f>
          </x14:formula1>
          <xm:sqref>G4:G104</xm:sqref>
        </x14:dataValidation>
        <x14:dataValidation type="list" allowBlank="1" showInputMessage="1" showErrorMessage="1">
          <x14:formula1>
            <xm:f>Принтеры!$A$3:$A$10</xm:f>
          </x14:formula1>
          <xm:sqref>B4</xm:sqref>
        </x14:dataValidation>
        <x14:dataValidation type="list" allowBlank="1" showInputMessage="1" showErrorMessage="1">
          <x14:formula1>
            <xm:f>Принтеры!$A$3:$A$10</xm:f>
          </x14:formula1>
          <xm:sqref>B7</xm:sqref>
        </x14:dataValidation>
        <x14:dataValidation type="list" allowBlank="1" showInputMessage="1" showErrorMessage="1">
          <x14:formula1>
            <xm:f>Принтеры!$A$3:$A$10</xm:f>
          </x14:formula1>
          <xm:sqref>B10:B105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7"/>
  <sheetViews>
    <sheetView tabSelected="1" workbookViewId="0">
      <pane xSplit="5" ySplit="1" topLeftCell="F77" activePane="bottomRight" state="frozen"/>
      <selection pane="topRight" activeCell="F1" sqref="F1"/>
      <selection pane="bottomLeft" activeCell="A2" sqref="A2"/>
      <selection pane="bottomRight" activeCell="H95" sqref="H95:H97"/>
    </sheetView>
  </sheetViews>
  <sheetFormatPr defaultRowHeight="15" x14ac:dyDescent="0.25"/>
  <cols>
    <col min="1" max="1" width="11.7109375" customWidth="1"/>
    <col min="2" max="2" width="25.85546875" customWidth="1"/>
    <col min="3" max="3" width="10.42578125" customWidth="1"/>
    <col min="4" max="4" width="16" customWidth="1"/>
    <col min="5" max="5" width="16.28515625" customWidth="1"/>
    <col min="6" max="7" width="19.28515625" customWidth="1"/>
    <col min="8" max="8" width="14.42578125" customWidth="1"/>
    <col min="9" max="9" width="38.140625" customWidth="1"/>
  </cols>
  <sheetData>
    <row r="1" spans="1:9" ht="30.75" thickBot="1" x14ac:dyDescent="0.3">
      <c r="A1" s="48" t="s">
        <v>62</v>
      </c>
      <c r="B1" s="49" t="s">
        <v>3</v>
      </c>
      <c r="C1" s="49" t="s">
        <v>63</v>
      </c>
      <c r="D1" s="49" t="s">
        <v>65</v>
      </c>
      <c r="E1" s="49" t="s">
        <v>66</v>
      </c>
      <c r="F1" s="49" t="s">
        <v>64</v>
      </c>
      <c r="G1" s="85" t="s">
        <v>83</v>
      </c>
      <c r="H1" s="85" t="s">
        <v>69</v>
      </c>
      <c r="I1" s="79" t="s">
        <v>6</v>
      </c>
    </row>
    <row r="2" spans="1:9" x14ac:dyDescent="0.25">
      <c r="A2" s="13">
        <v>4</v>
      </c>
      <c r="B2" s="15" t="str">
        <f>IFERROR(VLOOKUP(A2,Кардриджы!A:C,3,0),"")</f>
        <v>HP LaserJet P2055 d</v>
      </c>
      <c r="C2" s="15" t="s">
        <v>74</v>
      </c>
      <c r="D2" s="133">
        <v>44927</v>
      </c>
      <c r="E2" s="133">
        <v>44927</v>
      </c>
      <c r="F2" s="134" t="s">
        <v>49</v>
      </c>
      <c r="G2" s="135"/>
      <c r="H2" s="135" t="s">
        <v>70</v>
      </c>
      <c r="I2" s="51"/>
    </row>
    <row r="3" spans="1:9" x14ac:dyDescent="0.25">
      <c r="A3" s="7">
        <v>8</v>
      </c>
      <c r="B3" s="6" t="str">
        <f>IFERROR(VLOOKUP(A3,Кардриджы!A:C,3,0),"")</f>
        <v>HP LaserJet P2035</v>
      </c>
      <c r="C3" s="6" t="s">
        <v>74</v>
      </c>
      <c r="D3" s="80">
        <v>44927</v>
      </c>
      <c r="E3" s="80">
        <v>44927</v>
      </c>
      <c r="F3" s="6" t="s">
        <v>49</v>
      </c>
      <c r="G3" s="89"/>
      <c r="H3" s="89" t="s">
        <v>70</v>
      </c>
      <c r="I3" s="53"/>
    </row>
    <row r="4" spans="1:9" x14ac:dyDescent="0.25">
      <c r="A4" s="7">
        <v>2</v>
      </c>
      <c r="B4" s="6" t="str">
        <f>IFERROR(VLOOKUP(A4,Кардриджы!A:C,3,0),"")</f>
        <v>HP LaserJet P2035</v>
      </c>
      <c r="C4" s="6" t="s">
        <v>74</v>
      </c>
      <c r="D4" s="80">
        <v>44960</v>
      </c>
      <c r="E4" s="80">
        <v>44960</v>
      </c>
      <c r="F4" s="6" t="s">
        <v>49</v>
      </c>
      <c r="G4" s="89"/>
      <c r="H4" s="89" t="s">
        <v>71</v>
      </c>
      <c r="I4" s="53"/>
    </row>
    <row r="5" spans="1:9" ht="30" x14ac:dyDescent="0.25">
      <c r="A5" s="7">
        <v>5</v>
      </c>
      <c r="B5" s="6" t="str">
        <f>IFERROR(VLOOKUP(A5,Кардриджы!A:C,3,0),"")</f>
        <v>HP LaserJet P2035</v>
      </c>
      <c r="C5" s="6" t="s">
        <v>74</v>
      </c>
      <c r="D5" s="80">
        <v>44960</v>
      </c>
      <c r="E5" s="80">
        <v>44960</v>
      </c>
      <c r="F5" s="6" t="s">
        <v>49</v>
      </c>
      <c r="G5" s="89"/>
      <c r="H5" s="89" t="s">
        <v>84</v>
      </c>
      <c r="I5" s="53"/>
    </row>
    <row r="6" spans="1:9" x14ac:dyDescent="0.25">
      <c r="A6" s="7">
        <v>6</v>
      </c>
      <c r="B6" s="6" t="str">
        <f>IFERROR(VLOOKUP(A6,Кардриджы!A:C,3,0),"")</f>
        <v>HP LaserJet P2035</v>
      </c>
      <c r="C6" s="6" t="s">
        <v>74</v>
      </c>
      <c r="D6" s="80">
        <v>44960</v>
      </c>
      <c r="E6" s="80">
        <v>44960</v>
      </c>
      <c r="F6" s="6" t="s">
        <v>49</v>
      </c>
      <c r="G6" s="89"/>
      <c r="H6" s="89" t="s">
        <v>71</v>
      </c>
      <c r="I6" s="53"/>
    </row>
    <row r="7" spans="1:9" x14ac:dyDescent="0.25">
      <c r="A7" s="78">
        <v>11</v>
      </c>
      <c r="B7" s="6" t="str">
        <f>IFERROR(VLOOKUP(A7,Кардриджы!A:C,3,0),"")</f>
        <v>HP Laser Jet  PRO M402 dne</v>
      </c>
      <c r="C7" s="6" t="s">
        <v>74</v>
      </c>
      <c r="D7" s="81">
        <v>44960</v>
      </c>
      <c r="E7" s="81">
        <v>44960</v>
      </c>
      <c r="F7" s="6" t="s">
        <v>49</v>
      </c>
      <c r="G7" s="89"/>
      <c r="H7" s="89" t="s">
        <v>70</v>
      </c>
      <c r="I7" s="53"/>
    </row>
    <row r="8" spans="1:9" x14ac:dyDescent="0.25">
      <c r="A8" s="7">
        <v>1</v>
      </c>
      <c r="B8" s="6" t="str">
        <f>IFERROR(VLOOKUP(A8,Кардриджы!A:C,3,0),"")</f>
        <v>CANON LBP 223 dw</v>
      </c>
      <c r="C8" s="6" t="s">
        <v>74</v>
      </c>
      <c r="D8" s="81">
        <v>44960</v>
      </c>
      <c r="E8" s="81">
        <v>44960</v>
      </c>
      <c r="F8" s="6" t="s">
        <v>49</v>
      </c>
      <c r="G8" s="89"/>
      <c r="H8" s="89" t="s">
        <v>70</v>
      </c>
      <c r="I8" s="53"/>
    </row>
    <row r="9" spans="1:9" x14ac:dyDescent="0.25">
      <c r="A9" s="7" t="s">
        <v>78</v>
      </c>
      <c r="B9" s="6" t="str">
        <f>IFERROR(VLOOKUP(A9,Кардриджы!A:C,3,0),"")</f>
        <v>HP LaserJet P2055 dn</v>
      </c>
      <c r="C9" s="6" t="s">
        <v>74</v>
      </c>
      <c r="D9" s="81">
        <v>44960</v>
      </c>
      <c r="E9" s="81">
        <v>44960</v>
      </c>
      <c r="F9" s="6" t="s">
        <v>49</v>
      </c>
      <c r="G9" s="89"/>
      <c r="H9" s="89" t="s">
        <v>70</v>
      </c>
      <c r="I9" s="53"/>
    </row>
    <row r="10" spans="1:9" x14ac:dyDescent="0.25">
      <c r="A10" s="7">
        <v>7</v>
      </c>
      <c r="B10" s="6" t="str">
        <f>IFERROR(VLOOKUP(A10,Кардриджы!A:C,3,0),"")</f>
        <v>CANON LBP 223 dw</v>
      </c>
      <c r="C10" s="6" t="s">
        <v>74</v>
      </c>
      <c r="D10" s="81">
        <v>44961</v>
      </c>
      <c r="E10" s="81">
        <v>44961</v>
      </c>
      <c r="F10" s="6" t="s">
        <v>49</v>
      </c>
      <c r="G10" s="89"/>
      <c r="H10" s="89" t="s">
        <v>70</v>
      </c>
      <c r="I10" s="53" t="s">
        <v>111</v>
      </c>
    </row>
    <row r="11" spans="1:9" x14ac:dyDescent="0.25">
      <c r="A11" s="7">
        <v>9</v>
      </c>
      <c r="B11" s="6" t="str">
        <f>IFERROR(VLOOKUP(A11,Кардриджы!A:C,3,0),"")</f>
        <v>HP LaserJet P2055 dn</v>
      </c>
      <c r="C11" s="6" t="s">
        <v>74</v>
      </c>
      <c r="D11" s="81">
        <v>44960</v>
      </c>
      <c r="E11" s="81">
        <v>44960</v>
      </c>
      <c r="F11" s="6" t="s">
        <v>49</v>
      </c>
      <c r="G11" s="89"/>
      <c r="H11" s="89" t="s">
        <v>70</v>
      </c>
      <c r="I11" s="53"/>
    </row>
    <row r="12" spans="1:9" ht="30" x14ac:dyDescent="0.25">
      <c r="A12" s="7">
        <v>2</v>
      </c>
      <c r="B12" s="6" t="str">
        <f>IFERROR(VLOOKUP(A12,Кардриджы!A:C,3,0),"")</f>
        <v>HP LaserJet P2035</v>
      </c>
      <c r="C12" s="6" t="s">
        <v>67</v>
      </c>
      <c r="D12" s="81">
        <v>44968</v>
      </c>
      <c r="E12" s="81">
        <v>44971</v>
      </c>
      <c r="F12" s="6" t="s">
        <v>49</v>
      </c>
      <c r="G12" s="89" t="s">
        <v>86</v>
      </c>
      <c r="H12" s="89" t="s">
        <v>70</v>
      </c>
      <c r="I12" s="53" t="s">
        <v>72</v>
      </c>
    </row>
    <row r="13" spans="1:9" x14ac:dyDescent="0.25">
      <c r="A13" s="7">
        <v>5</v>
      </c>
      <c r="B13" s="6" t="str">
        <f>IFERROR(VLOOKUP(A13,Кардриджы!A:C,3,0),"")</f>
        <v>HP LaserJet P2035</v>
      </c>
      <c r="C13" s="6" t="s">
        <v>67</v>
      </c>
      <c r="D13" s="81">
        <v>44968</v>
      </c>
      <c r="E13" s="81">
        <v>44971</v>
      </c>
      <c r="F13" s="6" t="s">
        <v>49</v>
      </c>
      <c r="G13" s="89" t="s">
        <v>68</v>
      </c>
      <c r="H13" s="89" t="s">
        <v>70</v>
      </c>
      <c r="I13" s="53"/>
    </row>
    <row r="14" spans="1:9" x14ac:dyDescent="0.25">
      <c r="A14" s="7">
        <v>6</v>
      </c>
      <c r="B14" s="6" t="str">
        <f>IFERROR(VLOOKUP(A14,Кардриджы!A:C,3,0),"")</f>
        <v>HP LaserJet P2035</v>
      </c>
      <c r="C14" s="6" t="s">
        <v>67</v>
      </c>
      <c r="D14" s="81">
        <v>44968</v>
      </c>
      <c r="E14" s="81">
        <v>44971</v>
      </c>
      <c r="F14" s="6" t="s">
        <v>49</v>
      </c>
      <c r="G14" s="89" t="s">
        <v>71</v>
      </c>
      <c r="H14" s="89" t="s">
        <v>70</v>
      </c>
      <c r="I14" s="53"/>
    </row>
    <row r="15" spans="1:9" x14ac:dyDescent="0.25">
      <c r="A15" s="7">
        <v>1</v>
      </c>
      <c r="B15" s="6" t="str">
        <f>IFERROR(VLOOKUP(A15,Кардриджы!A:C,3,0),"")</f>
        <v>CANON LBP 223 dw</v>
      </c>
      <c r="C15" s="6" t="s">
        <v>67</v>
      </c>
      <c r="D15" s="81">
        <v>44971</v>
      </c>
      <c r="E15" s="81">
        <v>44971</v>
      </c>
      <c r="F15" s="6" t="s">
        <v>49</v>
      </c>
      <c r="G15" s="89" t="s">
        <v>68</v>
      </c>
      <c r="H15" s="89" t="s">
        <v>70</v>
      </c>
      <c r="I15" s="53" t="s">
        <v>77</v>
      </c>
    </row>
    <row r="16" spans="1:9" x14ac:dyDescent="0.25">
      <c r="A16" s="7">
        <v>3</v>
      </c>
      <c r="B16" s="6" t="str">
        <f>IFERROR(VLOOKUP(A16,Кардриджы!A:C,3,0),"")</f>
        <v>HP LaserJet P2035</v>
      </c>
      <c r="C16" s="6" t="s">
        <v>74</v>
      </c>
      <c r="D16" s="81">
        <v>44972</v>
      </c>
      <c r="E16" s="81">
        <v>44973</v>
      </c>
      <c r="F16" s="6" t="s">
        <v>49</v>
      </c>
      <c r="G16" s="89"/>
      <c r="H16" s="89" t="s">
        <v>70</v>
      </c>
      <c r="I16" s="53"/>
    </row>
    <row r="17" spans="1:9" x14ac:dyDescent="0.25">
      <c r="A17" s="78" t="s">
        <v>78</v>
      </c>
      <c r="B17" s="6" t="str">
        <f>IFERROR(VLOOKUP(A17,Кардриджы!A:C,3,0),"")</f>
        <v>HP LaserJet P2055 dn</v>
      </c>
      <c r="C17" s="6" t="s">
        <v>74</v>
      </c>
      <c r="D17" s="81">
        <v>44987</v>
      </c>
      <c r="E17" s="81">
        <v>44987</v>
      </c>
      <c r="F17" s="6" t="s">
        <v>49</v>
      </c>
      <c r="G17" s="89"/>
      <c r="H17" s="89" t="s">
        <v>70</v>
      </c>
      <c r="I17" s="53"/>
    </row>
    <row r="18" spans="1:9" x14ac:dyDescent="0.25">
      <c r="A18" s="7">
        <v>11</v>
      </c>
      <c r="B18" s="6" t="str">
        <f>IFERROR(VLOOKUP(A18,Кардриджы!A:C,3,0),"")</f>
        <v>HP Laser Jet  PRO M402 dne</v>
      </c>
      <c r="C18" s="6" t="s">
        <v>74</v>
      </c>
      <c r="D18" s="81">
        <v>44987</v>
      </c>
      <c r="E18" s="81">
        <v>44987</v>
      </c>
      <c r="F18" s="6" t="s">
        <v>49</v>
      </c>
      <c r="G18" s="89"/>
      <c r="H18" s="89" t="s">
        <v>70</v>
      </c>
      <c r="I18" s="53"/>
    </row>
    <row r="19" spans="1:9" x14ac:dyDescent="0.25">
      <c r="A19" s="7">
        <v>8</v>
      </c>
      <c r="B19" s="6" t="str">
        <f>IFERROR(VLOOKUP(A19,Кардриджы!A:C,3,0),"")</f>
        <v>HP LaserJet P2035</v>
      </c>
      <c r="C19" s="6" t="s">
        <v>74</v>
      </c>
      <c r="D19" s="81">
        <v>44987</v>
      </c>
      <c r="E19" s="81">
        <v>44987</v>
      </c>
      <c r="F19" s="6" t="s">
        <v>49</v>
      </c>
      <c r="G19" s="89"/>
      <c r="H19" s="89" t="s">
        <v>70</v>
      </c>
      <c r="I19" s="53"/>
    </row>
    <row r="20" spans="1:9" ht="30" x14ac:dyDescent="0.25">
      <c r="A20" s="7">
        <v>1</v>
      </c>
      <c r="B20" s="6" t="str">
        <f>IFERROR(VLOOKUP(A20,Кардриджы!A:C,3,0),"")</f>
        <v>CANON LBP 223 dw</v>
      </c>
      <c r="C20" s="6" t="s">
        <v>67</v>
      </c>
      <c r="D20" s="81">
        <v>44987</v>
      </c>
      <c r="E20" s="81">
        <v>44987</v>
      </c>
      <c r="F20" s="6" t="s">
        <v>49</v>
      </c>
      <c r="G20" s="89" t="s">
        <v>87</v>
      </c>
      <c r="H20" s="89" t="s">
        <v>70</v>
      </c>
      <c r="I20" s="53"/>
    </row>
    <row r="21" spans="1:9" x14ac:dyDescent="0.25">
      <c r="A21" s="7">
        <v>7</v>
      </c>
      <c r="B21" s="6" t="str">
        <f>IFERROR(VLOOKUP(A21,Кардриджы!A:C,3,0),"")</f>
        <v>CANON LBP 223 dw</v>
      </c>
      <c r="C21" s="6" t="s">
        <v>74</v>
      </c>
      <c r="D21" s="81">
        <v>44987</v>
      </c>
      <c r="E21" s="81">
        <v>44987</v>
      </c>
      <c r="F21" s="6" t="s">
        <v>49</v>
      </c>
      <c r="G21" s="89"/>
      <c r="H21" s="89" t="s">
        <v>70</v>
      </c>
      <c r="I21" s="53" t="s">
        <v>111</v>
      </c>
    </row>
    <row r="22" spans="1:9" x14ac:dyDescent="0.25">
      <c r="A22" s="7">
        <v>5</v>
      </c>
      <c r="B22" s="6" t="str">
        <f>IFERROR(VLOOKUP(A22,Кардриджы!A:C,3,0),"")</f>
        <v>HP LaserJet P2035</v>
      </c>
      <c r="C22" s="6" t="s">
        <v>74</v>
      </c>
      <c r="D22" s="81">
        <v>44987</v>
      </c>
      <c r="E22" s="81">
        <v>44987</v>
      </c>
      <c r="F22" s="6" t="s">
        <v>49</v>
      </c>
      <c r="G22" s="89"/>
      <c r="H22" s="89" t="s">
        <v>70</v>
      </c>
      <c r="I22" s="53"/>
    </row>
    <row r="23" spans="1:9" ht="30" x14ac:dyDescent="0.25">
      <c r="A23" s="7">
        <v>3</v>
      </c>
      <c r="B23" s="6" t="str">
        <f>IFERROR(VLOOKUP(A23,Кардриджы!A:C,3,0),"")</f>
        <v>HP LaserJet P2035</v>
      </c>
      <c r="C23" s="6" t="s">
        <v>67</v>
      </c>
      <c r="D23" s="81">
        <v>44987</v>
      </c>
      <c r="E23" s="81">
        <v>44987</v>
      </c>
      <c r="F23" s="6" t="s">
        <v>49</v>
      </c>
      <c r="G23" s="89" t="s">
        <v>88</v>
      </c>
      <c r="H23" s="89" t="s">
        <v>70</v>
      </c>
      <c r="I23" s="53"/>
    </row>
    <row r="24" spans="1:9" x14ac:dyDescent="0.25">
      <c r="A24" s="7">
        <v>6</v>
      </c>
      <c r="B24" s="6" t="str">
        <f>IFERROR(VLOOKUP(A24,Кардриджы!A:C,3,0),"")</f>
        <v>HP LaserJet P2035</v>
      </c>
      <c r="C24" s="6" t="s">
        <v>74</v>
      </c>
      <c r="D24" s="81">
        <v>44987</v>
      </c>
      <c r="E24" s="81">
        <v>44987</v>
      </c>
      <c r="F24" s="6" t="s">
        <v>49</v>
      </c>
      <c r="G24" s="89"/>
      <c r="H24" s="89" t="s">
        <v>70</v>
      </c>
      <c r="I24" s="53"/>
    </row>
    <row r="25" spans="1:9" x14ac:dyDescent="0.25">
      <c r="A25" s="7">
        <v>5</v>
      </c>
      <c r="B25" s="6" t="str">
        <f>IFERROR(VLOOKUP(A25,Кардриджы!A:C,3,0),"")</f>
        <v>HP LaserJet P2035</v>
      </c>
      <c r="C25" s="6" t="s">
        <v>74</v>
      </c>
      <c r="D25" s="81">
        <v>45020</v>
      </c>
      <c r="E25" s="81">
        <v>45022</v>
      </c>
      <c r="F25" s="6" t="s">
        <v>49</v>
      </c>
      <c r="G25" s="89"/>
      <c r="H25" s="89" t="s">
        <v>70</v>
      </c>
      <c r="I25" s="53"/>
    </row>
    <row r="26" spans="1:9" x14ac:dyDescent="0.25">
      <c r="A26" s="7">
        <v>6</v>
      </c>
      <c r="B26" s="6" t="str">
        <f>IFERROR(VLOOKUP(A26,Кардриджы!A:C,3,0),"")</f>
        <v>HP LaserJet P2035</v>
      </c>
      <c r="C26" s="6" t="s">
        <v>74</v>
      </c>
      <c r="D26" s="81">
        <v>45020</v>
      </c>
      <c r="E26" s="81">
        <v>45022</v>
      </c>
      <c r="F26" s="6" t="s">
        <v>49</v>
      </c>
      <c r="G26" s="89" t="s">
        <v>71</v>
      </c>
      <c r="H26" s="89" t="s">
        <v>70</v>
      </c>
      <c r="I26" s="53"/>
    </row>
    <row r="27" spans="1:9" x14ac:dyDescent="0.25">
      <c r="A27" s="7">
        <v>2</v>
      </c>
      <c r="B27" s="6" t="str">
        <f>IFERROR(VLOOKUP(A27,Кардриджы!A:C,3,0),"")</f>
        <v>HP LaserJet P2035</v>
      </c>
      <c r="C27" s="6" t="s">
        <v>74</v>
      </c>
      <c r="D27" s="81">
        <v>45020</v>
      </c>
      <c r="E27" s="81">
        <v>45022</v>
      </c>
      <c r="F27" s="6" t="s">
        <v>49</v>
      </c>
      <c r="G27" s="89" t="s">
        <v>71</v>
      </c>
      <c r="H27" s="89" t="s">
        <v>70</v>
      </c>
      <c r="I27" s="53"/>
    </row>
    <row r="28" spans="1:9" x14ac:dyDescent="0.25">
      <c r="A28" s="7">
        <v>8</v>
      </c>
      <c r="B28" s="6" t="str">
        <f>IFERROR(VLOOKUP(A28,Кардриджы!A:C,3,0),"")</f>
        <v>HP LaserJet P2035</v>
      </c>
      <c r="C28" s="6" t="s">
        <v>74</v>
      </c>
      <c r="D28" s="81">
        <v>45020</v>
      </c>
      <c r="E28" s="81">
        <v>45022</v>
      </c>
      <c r="F28" s="6" t="s">
        <v>49</v>
      </c>
      <c r="G28" s="89" t="s">
        <v>71</v>
      </c>
      <c r="H28" s="89" t="s">
        <v>70</v>
      </c>
      <c r="I28" s="53"/>
    </row>
    <row r="29" spans="1:9" x14ac:dyDescent="0.25">
      <c r="A29" s="7">
        <v>7</v>
      </c>
      <c r="B29" s="6" t="str">
        <f>IFERROR(VLOOKUP(A29,Кардриджы!A:C,3,0),"")</f>
        <v>CANON LBP 223 dw</v>
      </c>
      <c r="C29" s="6" t="s">
        <v>74</v>
      </c>
      <c r="D29" s="81">
        <v>45020</v>
      </c>
      <c r="E29" s="81">
        <v>45022</v>
      </c>
      <c r="F29" s="6" t="s">
        <v>49</v>
      </c>
      <c r="G29" s="89"/>
      <c r="H29" s="89" t="s">
        <v>70</v>
      </c>
      <c r="I29" s="53" t="s">
        <v>111</v>
      </c>
    </row>
    <row r="30" spans="1:9" x14ac:dyDescent="0.25">
      <c r="A30" s="7">
        <v>3</v>
      </c>
      <c r="B30" s="6" t="str">
        <f>IFERROR(VLOOKUP(A30,Кардриджы!A:C,3,0),"")</f>
        <v>HP LaserJet P2035</v>
      </c>
      <c r="C30" s="6" t="s">
        <v>74</v>
      </c>
      <c r="D30" s="81">
        <v>45030</v>
      </c>
      <c r="E30" s="81">
        <v>45034</v>
      </c>
      <c r="F30" s="6" t="s">
        <v>49</v>
      </c>
      <c r="G30" s="89" t="s">
        <v>71</v>
      </c>
      <c r="H30" s="89" t="s">
        <v>70</v>
      </c>
      <c r="I30" s="53"/>
    </row>
    <row r="31" spans="1:9" x14ac:dyDescent="0.25">
      <c r="A31" s="7">
        <v>10</v>
      </c>
      <c r="B31" s="6" t="str">
        <f>IFERROR(VLOOKUP(A31,Кардриджы!A:C,3,0),"")</f>
        <v>HP Laser Jet  PRO M402 dne</v>
      </c>
      <c r="C31" s="6" t="s">
        <v>67</v>
      </c>
      <c r="D31" s="81">
        <v>45036</v>
      </c>
      <c r="E31" s="81">
        <v>45036</v>
      </c>
      <c r="F31" s="6" t="s">
        <v>49</v>
      </c>
      <c r="G31" s="89"/>
      <c r="H31" s="89" t="s">
        <v>70</v>
      </c>
      <c r="I31" s="53"/>
    </row>
    <row r="32" spans="1:9" x14ac:dyDescent="0.25">
      <c r="A32" s="7">
        <v>1</v>
      </c>
      <c r="B32" s="6" t="str">
        <f>IFERROR(VLOOKUP(A32,Кардриджы!A:C,3,0),"")</f>
        <v>CANON LBP 223 dw</v>
      </c>
      <c r="C32" s="6" t="s">
        <v>74</v>
      </c>
      <c r="D32" s="81">
        <v>45049</v>
      </c>
      <c r="E32" s="81">
        <v>45049</v>
      </c>
      <c r="F32" s="6" t="s">
        <v>49</v>
      </c>
      <c r="G32" s="89" t="s">
        <v>71</v>
      </c>
      <c r="H32" s="89" t="s">
        <v>70</v>
      </c>
      <c r="I32" s="53"/>
    </row>
    <row r="33" spans="1:9" x14ac:dyDescent="0.25">
      <c r="A33" s="7">
        <v>7</v>
      </c>
      <c r="B33" s="6" t="str">
        <f>IFERROR(VLOOKUP(A33,Кардриджы!A:C,3,0),"")</f>
        <v>CANON LBP 223 dw</v>
      </c>
      <c r="C33" s="6" t="s">
        <v>74</v>
      </c>
      <c r="D33" s="81">
        <v>45049</v>
      </c>
      <c r="E33" s="81">
        <v>45049</v>
      </c>
      <c r="F33" s="6" t="s">
        <v>49</v>
      </c>
      <c r="G33" s="89" t="s">
        <v>71</v>
      </c>
      <c r="H33" s="89" t="s">
        <v>70</v>
      </c>
      <c r="I33" s="53" t="s">
        <v>111</v>
      </c>
    </row>
    <row r="34" spans="1:9" x14ac:dyDescent="0.25">
      <c r="A34" s="7">
        <v>8</v>
      </c>
      <c r="B34" s="6" t="str">
        <f>IFERROR(VLOOKUP(A34,Кардриджы!A:C,3,0),"")</f>
        <v>HP LaserJet P2035</v>
      </c>
      <c r="C34" s="6" t="s">
        <v>74</v>
      </c>
      <c r="D34" s="81">
        <v>45049</v>
      </c>
      <c r="E34" s="81">
        <v>45049</v>
      </c>
      <c r="F34" s="6" t="s">
        <v>49</v>
      </c>
      <c r="G34" s="89"/>
      <c r="H34" s="89" t="s">
        <v>70</v>
      </c>
      <c r="I34" s="53"/>
    </row>
    <row r="35" spans="1:9" x14ac:dyDescent="0.25">
      <c r="A35" s="7" t="s">
        <v>78</v>
      </c>
      <c r="B35" s="6" t="str">
        <f>IFERROR(VLOOKUP(A35,Кардриджы!A:C,3,0),"")</f>
        <v>HP LaserJet P2055 dn</v>
      </c>
      <c r="C35" s="6" t="s">
        <v>74</v>
      </c>
      <c r="D35" s="81">
        <v>45084</v>
      </c>
      <c r="E35" s="81">
        <v>45084</v>
      </c>
      <c r="F35" s="6" t="s">
        <v>49</v>
      </c>
      <c r="G35" s="89"/>
      <c r="H35" s="89" t="s">
        <v>70</v>
      </c>
      <c r="I35" s="53"/>
    </row>
    <row r="36" spans="1:9" x14ac:dyDescent="0.25">
      <c r="A36" s="7">
        <v>3</v>
      </c>
      <c r="B36" s="6" t="str">
        <f>IFERROR(VLOOKUP(A36,Кардриджы!A:C,3,0),"")</f>
        <v>HP LaserJet P2035</v>
      </c>
      <c r="C36" s="6" t="s">
        <v>74</v>
      </c>
      <c r="D36" s="81">
        <v>45103</v>
      </c>
      <c r="E36" s="81">
        <v>45103</v>
      </c>
      <c r="F36" s="6" t="s">
        <v>49</v>
      </c>
      <c r="G36" s="89"/>
      <c r="H36" s="89" t="s">
        <v>70</v>
      </c>
      <c r="I36" s="53"/>
    </row>
    <row r="37" spans="1:9" x14ac:dyDescent="0.25">
      <c r="A37" s="7">
        <v>6</v>
      </c>
      <c r="B37" s="6" t="str">
        <f>IFERROR(VLOOKUP(A37,Кардриджы!A:C,3,0),"")</f>
        <v>HP LaserJet P2035</v>
      </c>
      <c r="C37" s="6" t="s">
        <v>74</v>
      </c>
      <c r="D37" s="81">
        <v>45103</v>
      </c>
      <c r="E37" s="81">
        <v>45103</v>
      </c>
      <c r="F37" s="6" t="s">
        <v>49</v>
      </c>
      <c r="G37" s="89"/>
      <c r="H37" s="89" t="s">
        <v>70</v>
      </c>
      <c r="I37" s="53"/>
    </row>
    <row r="38" spans="1:9" x14ac:dyDescent="0.25">
      <c r="A38" s="7" t="s">
        <v>78</v>
      </c>
      <c r="B38" s="6" t="str">
        <f>IFERROR(VLOOKUP(A38,Кардриджы!A:C,3,0),"")</f>
        <v>HP LaserJet P2055 dn</v>
      </c>
      <c r="C38" s="6" t="s">
        <v>74</v>
      </c>
      <c r="D38" s="81">
        <v>45184</v>
      </c>
      <c r="E38" s="81">
        <v>45184</v>
      </c>
      <c r="F38" s="6" t="s">
        <v>49</v>
      </c>
      <c r="G38" s="89"/>
      <c r="H38" s="89" t="s">
        <v>70</v>
      </c>
      <c r="I38" s="53"/>
    </row>
    <row r="39" spans="1:9" x14ac:dyDescent="0.25">
      <c r="A39" s="7">
        <v>4</v>
      </c>
      <c r="B39" s="6" t="str">
        <f>IFERROR(VLOOKUP(A39,Кардриджы!A:C,3,0),"")</f>
        <v>HP LaserJet P2055 d</v>
      </c>
      <c r="C39" s="6" t="s">
        <v>74</v>
      </c>
      <c r="D39" s="81">
        <v>45205</v>
      </c>
      <c r="E39" s="81">
        <v>45205</v>
      </c>
      <c r="F39" s="6" t="s">
        <v>49</v>
      </c>
      <c r="G39" s="92"/>
      <c r="H39" s="89" t="s">
        <v>70</v>
      </c>
      <c r="I39" s="53" t="s">
        <v>77</v>
      </c>
    </row>
    <row r="40" spans="1:9" x14ac:dyDescent="0.25">
      <c r="A40" s="7">
        <v>3</v>
      </c>
      <c r="B40" s="6" t="str">
        <f>IFERROR(VLOOKUP(A40,Кардриджы!A:C,3,0),"")</f>
        <v>HP LaserJet P2035</v>
      </c>
      <c r="C40" s="6" t="s">
        <v>74</v>
      </c>
      <c r="D40" s="81">
        <v>45225</v>
      </c>
      <c r="E40" s="81">
        <v>45225</v>
      </c>
      <c r="F40" s="6" t="s">
        <v>49</v>
      </c>
      <c r="G40" s="92"/>
      <c r="H40" s="89" t="s">
        <v>70</v>
      </c>
      <c r="I40" s="53"/>
    </row>
    <row r="41" spans="1:9" x14ac:dyDescent="0.25">
      <c r="A41" s="7">
        <v>5</v>
      </c>
      <c r="B41" s="6" t="str">
        <f>IFERROR(VLOOKUP(A41,Кардриджы!A:C,3,0),"")</f>
        <v>HP LaserJet P2035</v>
      </c>
      <c r="C41" s="6" t="s">
        <v>74</v>
      </c>
      <c r="D41" s="81">
        <v>45225</v>
      </c>
      <c r="E41" s="81">
        <v>45225</v>
      </c>
      <c r="F41" s="6" t="s">
        <v>49</v>
      </c>
      <c r="G41" s="92"/>
      <c r="H41" s="89" t="s">
        <v>70</v>
      </c>
      <c r="I41" s="53"/>
    </row>
    <row r="42" spans="1:9" x14ac:dyDescent="0.25">
      <c r="A42" s="7">
        <v>8</v>
      </c>
      <c r="B42" s="6" t="str">
        <f>IFERROR(VLOOKUP(A42,Кардриджы!A:C,3,0),"")</f>
        <v>HP LaserJet P2035</v>
      </c>
      <c r="C42" s="6" t="s">
        <v>74</v>
      </c>
      <c r="D42" s="81">
        <v>45225</v>
      </c>
      <c r="E42" s="81">
        <v>45225</v>
      </c>
      <c r="F42" s="6" t="s">
        <v>49</v>
      </c>
      <c r="G42" s="92"/>
      <c r="H42" s="89" t="s">
        <v>70</v>
      </c>
      <c r="I42" s="53"/>
    </row>
    <row r="43" spans="1:9" x14ac:dyDescent="0.25">
      <c r="A43" s="7">
        <v>10</v>
      </c>
      <c r="B43" s="6" t="str">
        <f>IFERROR(VLOOKUP(A43,Кардриджы!A:C,3,0),"")</f>
        <v>HP Laser Jet  PRO M402 dne</v>
      </c>
      <c r="C43" s="6" t="s">
        <v>74</v>
      </c>
      <c r="D43" s="81">
        <v>45231</v>
      </c>
      <c r="E43" s="81">
        <v>45231</v>
      </c>
      <c r="F43" s="6" t="s">
        <v>49</v>
      </c>
      <c r="G43" s="92"/>
      <c r="H43" s="89" t="s">
        <v>70</v>
      </c>
      <c r="I43" s="53"/>
    </row>
    <row r="44" spans="1:9" x14ac:dyDescent="0.25">
      <c r="A44" s="7">
        <v>1</v>
      </c>
      <c r="B44" s="6" t="str">
        <f>IFERROR(VLOOKUP(A44,Кардриджы!A:C,3,0),"")</f>
        <v>CANON LBP 223 dw</v>
      </c>
      <c r="C44" s="6" t="s">
        <v>74</v>
      </c>
      <c r="D44" s="81">
        <v>45237</v>
      </c>
      <c r="E44" s="81">
        <v>45237</v>
      </c>
      <c r="F44" s="6" t="s">
        <v>49</v>
      </c>
      <c r="G44" s="92"/>
      <c r="H44" s="89" t="s">
        <v>70</v>
      </c>
      <c r="I44" s="53"/>
    </row>
    <row r="45" spans="1:9" x14ac:dyDescent="0.25">
      <c r="A45" s="7">
        <v>2</v>
      </c>
      <c r="B45" s="6" t="str">
        <f>IFERROR(VLOOKUP(A45,Кардриджы!A:C,3,0),"")</f>
        <v>HP LaserJet P2035</v>
      </c>
      <c r="C45" s="6" t="s">
        <v>74</v>
      </c>
      <c r="D45" s="81">
        <v>45237</v>
      </c>
      <c r="E45" s="81">
        <v>45237</v>
      </c>
      <c r="F45" s="6" t="s">
        <v>49</v>
      </c>
      <c r="G45" s="92"/>
      <c r="H45" s="89" t="s">
        <v>70</v>
      </c>
      <c r="I45" s="53"/>
    </row>
    <row r="46" spans="1:9" x14ac:dyDescent="0.25">
      <c r="A46" s="7">
        <v>1</v>
      </c>
      <c r="B46" s="6" t="str">
        <f>IFERROR(VLOOKUP(A46,Кардриджы!A:C,3,0),"")</f>
        <v>CANON LBP 223 dw</v>
      </c>
      <c r="C46" s="6" t="s">
        <v>74</v>
      </c>
      <c r="D46" s="81">
        <v>45238</v>
      </c>
      <c r="E46" s="81">
        <v>45238</v>
      </c>
      <c r="F46" s="6" t="s">
        <v>49</v>
      </c>
      <c r="G46" s="92"/>
      <c r="H46" s="89" t="s">
        <v>70</v>
      </c>
      <c r="I46" s="53"/>
    </row>
    <row r="47" spans="1:9" x14ac:dyDescent="0.25">
      <c r="A47" s="7">
        <v>2</v>
      </c>
      <c r="B47" s="6" t="str">
        <f>IFERROR(VLOOKUP(A47,Кардриджы!A:C,3,0),"")</f>
        <v>HP LaserJet P2035</v>
      </c>
      <c r="C47" s="6" t="s">
        <v>74</v>
      </c>
      <c r="D47" s="81">
        <v>45238</v>
      </c>
      <c r="E47" s="81">
        <v>45238</v>
      </c>
      <c r="F47" s="6" t="s">
        <v>49</v>
      </c>
      <c r="G47" s="92"/>
      <c r="H47" s="89" t="s">
        <v>70</v>
      </c>
      <c r="I47" s="53"/>
    </row>
    <row r="48" spans="1:9" x14ac:dyDescent="0.25">
      <c r="A48" s="7">
        <v>5</v>
      </c>
      <c r="B48" s="6" t="str">
        <f>IFERROR(VLOOKUP(A48,Кардриджы!A:C,3,0),"")</f>
        <v>HP LaserJet P2035</v>
      </c>
      <c r="C48" s="6" t="s">
        <v>74</v>
      </c>
      <c r="D48" s="81">
        <v>45238</v>
      </c>
      <c r="E48" s="81">
        <v>45238</v>
      </c>
      <c r="F48" s="6" t="s">
        <v>49</v>
      </c>
      <c r="G48" s="92"/>
      <c r="H48" s="89" t="s">
        <v>70</v>
      </c>
      <c r="I48" s="53"/>
    </row>
    <row r="49" spans="1:9" x14ac:dyDescent="0.25">
      <c r="A49" s="7">
        <v>7</v>
      </c>
      <c r="B49" s="6" t="str">
        <f>IFERROR(VLOOKUP(A49,Кардриджы!A:C,3,0),"")</f>
        <v>CANON LBP 223 dw</v>
      </c>
      <c r="C49" s="6" t="s">
        <v>74</v>
      </c>
      <c r="D49" s="81">
        <v>45238</v>
      </c>
      <c r="E49" s="81">
        <v>45238</v>
      </c>
      <c r="F49" s="6" t="s">
        <v>49</v>
      </c>
      <c r="G49" s="92"/>
      <c r="H49" s="89" t="s">
        <v>70</v>
      </c>
      <c r="I49" s="53" t="s">
        <v>111</v>
      </c>
    </row>
    <row r="50" spans="1:9" x14ac:dyDescent="0.25">
      <c r="A50" s="7">
        <v>6</v>
      </c>
      <c r="B50" s="6" t="str">
        <f>IFERROR(VLOOKUP(A50,Кардриджы!A:C,3,0),"")</f>
        <v>HP LaserJet P2035</v>
      </c>
      <c r="C50" s="6" t="s">
        <v>74</v>
      </c>
      <c r="D50" s="81">
        <v>45261</v>
      </c>
      <c r="E50" s="81">
        <v>45261</v>
      </c>
      <c r="F50" s="6" t="s">
        <v>49</v>
      </c>
      <c r="G50" s="92"/>
      <c r="H50" s="89" t="s">
        <v>70</v>
      </c>
      <c r="I50" s="53"/>
    </row>
    <row r="51" spans="1:9" x14ac:dyDescent="0.25">
      <c r="A51" s="7">
        <v>10</v>
      </c>
      <c r="B51" s="6" t="str">
        <f>IFERROR(VLOOKUP(A51,Кардриджы!A:C,3,0),"")</f>
        <v>HP Laser Jet  PRO M402 dne</v>
      </c>
      <c r="C51" s="6" t="s">
        <v>74</v>
      </c>
      <c r="D51" s="81">
        <v>45267</v>
      </c>
      <c r="E51" s="81">
        <v>45267</v>
      </c>
      <c r="F51" s="6" t="s">
        <v>49</v>
      </c>
      <c r="G51" s="92"/>
      <c r="H51" s="89" t="s">
        <v>70</v>
      </c>
      <c r="I51" s="53"/>
    </row>
    <row r="52" spans="1:9" x14ac:dyDescent="0.25">
      <c r="A52" s="7">
        <v>6</v>
      </c>
      <c r="B52" s="6" t="str">
        <f>IFERROR(VLOOKUP(A52,Кардриджы!A:C,3,0),"")</f>
        <v>HP LaserJet P2035</v>
      </c>
      <c r="C52" s="6" t="s">
        <v>74</v>
      </c>
      <c r="D52" s="81">
        <v>45267</v>
      </c>
      <c r="E52" s="81">
        <v>45267</v>
      </c>
      <c r="F52" s="6" t="s">
        <v>49</v>
      </c>
      <c r="G52" s="92"/>
      <c r="H52" s="89" t="s">
        <v>70</v>
      </c>
      <c r="I52" s="53"/>
    </row>
    <row r="53" spans="1:9" x14ac:dyDescent="0.25">
      <c r="A53" s="7">
        <v>2</v>
      </c>
      <c r="B53" s="6" t="str">
        <f>IFERROR(VLOOKUP(A53,Кардриджы!A:C,3,0),"")</f>
        <v>HP LaserJet P2035</v>
      </c>
      <c r="C53" s="6" t="s">
        <v>74</v>
      </c>
      <c r="D53" s="81">
        <v>45267</v>
      </c>
      <c r="E53" s="81">
        <v>45267</v>
      </c>
      <c r="F53" s="6" t="s">
        <v>49</v>
      </c>
      <c r="G53" s="92"/>
      <c r="H53" s="89" t="s">
        <v>70</v>
      </c>
      <c r="I53" s="53"/>
    </row>
    <row r="54" spans="1:9" x14ac:dyDescent="0.25">
      <c r="A54" s="7">
        <v>1</v>
      </c>
      <c r="B54" s="6" t="str">
        <f>IFERROR(VLOOKUP(A54,Кардриджы!A:C,3,0),"")</f>
        <v>CANON LBP 223 dw</v>
      </c>
      <c r="C54" s="6" t="s">
        <v>74</v>
      </c>
      <c r="D54" s="81">
        <v>45267</v>
      </c>
      <c r="E54" s="81">
        <v>45267</v>
      </c>
      <c r="F54" s="6" t="s">
        <v>49</v>
      </c>
      <c r="G54" s="92"/>
      <c r="H54" s="89" t="s">
        <v>70</v>
      </c>
      <c r="I54" s="53"/>
    </row>
    <row r="55" spans="1:9" x14ac:dyDescent="0.25">
      <c r="A55" s="7">
        <v>7</v>
      </c>
      <c r="B55" s="6" t="str">
        <f>IFERROR(VLOOKUP(A55,Кардриджы!A:C,3,0),"")</f>
        <v>CANON LBP 223 dw</v>
      </c>
      <c r="C55" s="6" t="s">
        <v>74</v>
      </c>
      <c r="D55" s="81">
        <v>45267</v>
      </c>
      <c r="E55" s="81">
        <v>45267</v>
      </c>
      <c r="F55" s="6" t="s">
        <v>49</v>
      </c>
      <c r="G55" s="92"/>
      <c r="H55" s="89" t="s">
        <v>70</v>
      </c>
      <c r="I55" s="53" t="s">
        <v>111</v>
      </c>
    </row>
    <row r="56" spans="1:9" x14ac:dyDescent="0.25">
      <c r="A56" s="7">
        <v>1</v>
      </c>
      <c r="B56" s="6" t="str">
        <f>IFERROR(VLOOKUP(A56,Кардриджы!A:C,3,0),"")</f>
        <v>CANON LBP 223 dw</v>
      </c>
      <c r="C56" s="6" t="s">
        <v>74</v>
      </c>
      <c r="D56" s="81">
        <v>45281</v>
      </c>
      <c r="E56" s="81">
        <v>45281</v>
      </c>
      <c r="F56" s="6" t="s">
        <v>49</v>
      </c>
      <c r="G56" s="92"/>
      <c r="H56" s="89" t="s">
        <v>70</v>
      </c>
      <c r="I56" s="53"/>
    </row>
    <row r="57" spans="1:9" x14ac:dyDescent="0.25">
      <c r="A57" s="7">
        <v>7</v>
      </c>
      <c r="B57" s="6" t="str">
        <f>IFERROR(VLOOKUP(A57,Кардриджы!A:C,3,0),"")</f>
        <v>CANON LBP 223 dw</v>
      </c>
      <c r="C57" s="6" t="s">
        <v>74</v>
      </c>
      <c r="D57" s="81">
        <v>45300</v>
      </c>
      <c r="E57" s="81">
        <v>45300</v>
      </c>
      <c r="F57" s="6" t="s">
        <v>49</v>
      </c>
      <c r="G57" s="92"/>
      <c r="H57" s="89" t="s">
        <v>70</v>
      </c>
      <c r="I57" s="53" t="s">
        <v>99</v>
      </c>
    </row>
    <row r="58" spans="1:9" x14ac:dyDescent="0.25">
      <c r="A58" s="7">
        <v>2</v>
      </c>
      <c r="B58" s="6" t="str">
        <f>IFERROR(VLOOKUP(A58,Кардриджы!A:C,3,0),"")</f>
        <v>HP LaserJet P2035</v>
      </c>
      <c r="C58" s="6" t="s">
        <v>74</v>
      </c>
      <c r="D58" s="81">
        <v>45300</v>
      </c>
      <c r="E58" s="81">
        <v>45300</v>
      </c>
      <c r="F58" s="6" t="s">
        <v>49</v>
      </c>
      <c r="G58" s="92"/>
      <c r="H58" s="89" t="s">
        <v>70</v>
      </c>
      <c r="I58" s="53"/>
    </row>
    <row r="59" spans="1:9" x14ac:dyDescent="0.25">
      <c r="A59" s="7">
        <v>3</v>
      </c>
      <c r="B59" s="6" t="str">
        <f>IFERROR(VLOOKUP(A59,Кардриджы!A:C,3,0),"")</f>
        <v>HP LaserJet P2035</v>
      </c>
      <c r="C59" s="6" t="s">
        <v>74</v>
      </c>
      <c r="D59" s="81">
        <v>45300</v>
      </c>
      <c r="E59" s="81">
        <v>45300</v>
      </c>
      <c r="F59" s="6" t="s">
        <v>49</v>
      </c>
      <c r="G59" s="92"/>
      <c r="H59" s="89" t="s">
        <v>70</v>
      </c>
      <c r="I59" s="53"/>
    </row>
    <row r="60" spans="1:9" x14ac:dyDescent="0.25">
      <c r="A60" s="7">
        <v>5</v>
      </c>
      <c r="B60" s="6" t="str">
        <f>IFERROR(VLOOKUP(A60,Кардриджы!A:C,3,0),"")</f>
        <v>HP LaserJet P2035</v>
      </c>
      <c r="C60" s="6" t="s">
        <v>74</v>
      </c>
      <c r="D60" s="81">
        <v>45300</v>
      </c>
      <c r="E60" s="81">
        <v>45300</v>
      </c>
      <c r="F60" s="6" t="s">
        <v>49</v>
      </c>
      <c r="G60" s="92"/>
      <c r="H60" s="89" t="s">
        <v>70</v>
      </c>
      <c r="I60" s="53"/>
    </row>
    <row r="61" spans="1:9" x14ac:dyDescent="0.25">
      <c r="A61" s="7">
        <v>12</v>
      </c>
      <c r="B61" s="6" t="str">
        <f>IFERROR(VLOOKUP(A61,Кардриджы!A:C,3,0),"")</f>
        <v>CANONF151300</v>
      </c>
      <c r="C61" s="6" t="s">
        <v>74</v>
      </c>
      <c r="D61" s="81">
        <v>45316</v>
      </c>
      <c r="E61" s="81">
        <v>45316</v>
      </c>
      <c r="F61" s="6" t="s">
        <v>49</v>
      </c>
      <c r="G61" s="92"/>
      <c r="H61" s="89" t="s">
        <v>70</v>
      </c>
      <c r="I61" s="53"/>
    </row>
    <row r="62" spans="1:9" x14ac:dyDescent="0.25">
      <c r="A62" s="7">
        <v>8</v>
      </c>
      <c r="B62" s="6" t="str">
        <f>IFERROR(VLOOKUP(A62,Кардриджы!A:C,3,0),"")</f>
        <v>HP LaserJet P2035</v>
      </c>
      <c r="C62" s="6" t="s">
        <v>67</v>
      </c>
      <c r="D62" s="81">
        <v>45323</v>
      </c>
      <c r="E62" s="81">
        <v>45323</v>
      </c>
      <c r="F62" s="6" t="s">
        <v>49</v>
      </c>
      <c r="G62" s="92"/>
      <c r="H62" s="89" t="s">
        <v>70</v>
      </c>
      <c r="I62" s="53" t="s">
        <v>105</v>
      </c>
    </row>
    <row r="63" spans="1:9" x14ac:dyDescent="0.25">
      <c r="A63" s="7">
        <v>11</v>
      </c>
      <c r="B63" s="6" t="str">
        <f>IFERROR(VLOOKUP(A63,Кардриджы!A:C,3,0),"")</f>
        <v>HP Laser Jet  PRO M402 dne</v>
      </c>
      <c r="C63" s="6" t="s">
        <v>74</v>
      </c>
      <c r="D63" s="81">
        <v>45323</v>
      </c>
      <c r="E63" s="81">
        <v>45323</v>
      </c>
      <c r="F63" s="6" t="s">
        <v>49</v>
      </c>
      <c r="G63" s="92"/>
      <c r="H63" s="89" t="s">
        <v>70</v>
      </c>
      <c r="I63" s="53"/>
    </row>
    <row r="64" spans="1:9" x14ac:dyDescent="0.25">
      <c r="A64" s="7">
        <v>1</v>
      </c>
      <c r="B64" s="6" t="str">
        <f>IFERROR(VLOOKUP(A64,Кардриджы!A:C,3,0),"")</f>
        <v>CANON LBP 223 dw</v>
      </c>
      <c r="C64" s="6" t="s">
        <v>74</v>
      </c>
      <c r="D64" s="81">
        <v>45324</v>
      </c>
      <c r="E64" s="81">
        <v>45324</v>
      </c>
      <c r="F64" s="6" t="s">
        <v>49</v>
      </c>
      <c r="G64" s="92"/>
      <c r="H64" s="89" t="s">
        <v>70</v>
      </c>
      <c r="I64" s="53"/>
    </row>
    <row r="65" spans="1:9" x14ac:dyDescent="0.25">
      <c r="A65" s="7">
        <v>2</v>
      </c>
      <c r="B65" s="6" t="str">
        <f>IFERROR(VLOOKUP(A65,Кардриджы!A:C,3,0),"")</f>
        <v>HP LaserJet P2035</v>
      </c>
      <c r="C65" s="6" t="s">
        <v>74</v>
      </c>
      <c r="D65" s="81">
        <v>45324</v>
      </c>
      <c r="E65" s="81">
        <v>45324</v>
      </c>
      <c r="F65" s="6" t="s">
        <v>49</v>
      </c>
      <c r="G65" s="92"/>
      <c r="H65" s="89" t="s">
        <v>70</v>
      </c>
      <c r="I65" s="53"/>
    </row>
    <row r="66" spans="1:9" x14ac:dyDescent="0.25">
      <c r="A66" s="7">
        <v>5</v>
      </c>
      <c r="B66" s="6" t="str">
        <f>IFERROR(VLOOKUP(A66,Кардриджы!A:C,3,0),"")</f>
        <v>HP LaserJet P2035</v>
      </c>
      <c r="C66" s="6" t="s">
        <v>74</v>
      </c>
      <c r="D66" s="81">
        <v>45324</v>
      </c>
      <c r="E66" s="81">
        <v>45324</v>
      </c>
      <c r="F66" s="6" t="s">
        <v>49</v>
      </c>
      <c r="G66" s="92"/>
      <c r="H66" s="89" t="s">
        <v>70</v>
      </c>
      <c r="I66" s="53"/>
    </row>
    <row r="67" spans="1:9" x14ac:dyDescent="0.25">
      <c r="A67" s="7">
        <v>6</v>
      </c>
      <c r="B67" s="6" t="str">
        <f>IFERROR(VLOOKUP(A67,Кардриджы!A:C,3,0),"")</f>
        <v>HP LaserJet P2035</v>
      </c>
      <c r="C67" s="6" t="s">
        <v>74</v>
      </c>
      <c r="D67" s="81">
        <v>45324</v>
      </c>
      <c r="E67" s="81">
        <v>45324</v>
      </c>
      <c r="F67" s="6" t="s">
        <v>49</v>
      </c>
      <c r="G67" s="92"/>
      <c r="H67" s="89" t="s">
        <v>70</v>
      </c>
      <c r="I67" s="53"/>
    </row>
    <row r="68" spans="1:9" x14ac:dyDescent="0.25">
      <c r="A68" s="7">
        <v>7</v>
      </c>
      <c r="B68" s="6" t="str">
        <f>IFERROR(VLOOKUP(A68,Кардриджы!A:C,3,0),"")</f>
        <v>CANON LBP 223 dw</v>
      </c>
      <c r="C68" s="6" t="s">
        <v>74</v>
      </c>
      <c r="D68" s="81">
        <v>45324</v>
      </c>
      <c r="E68" s="81">
        <v>45324</v>
      </c>
      <c r="F68" s="6" t="s">
        <v>49</v>
      </c>
      <c r="G68" s="92"/>
      <c r="H68" s="89" t="s">
        <v>70</v>
      </c>
      <c r="I68" s="53" t="s">
        <v>111</v>
      </c>
    </row>
    <row r="69" spans="1:9" x14ac:dyDescent="0.25">
      <c r="A69" s="7">
        <v>8</v>
      </c>
      <c r="B69" s="6" t="str">
        <f>IFERROR(VLOOKUP(A69,Кардриджы!A:C,3,0),"")</f>
        <v>HP LaserJet P2035</v>
      </c>
      <c r="C69" s="6" t="s">
        <v>74</v>
      </c>
      <c r="D69" s="81">
        <v>45324</v>
      </c>
      <c r="E69" s="81">
        <v>45324</v>
      </c>
      <c r="F69" s="6" t="s">
        <v>49</v>
      </c>
      <c r="G69" s="92"/>
      <c r="H69" s="89" t="s">
        <v>70</v>
      </c>
      <c r="I69" s="53"/>
    </row>
    <row r="70" spans="1:9" x14ac:dyDescent="0.25">
      <c r="A70" s="7">
        <v>1</v>
      </c>
      <c r="B70" s="6" t="str">
        <f>IFERROR(VLOOKUP(A70,Кардриджы!A:C,3,0),"")</f>
        <v>CANON LBP 223 dw</v>
      </c>
      <c r="C70" s="6" t="s">
        <v>67</v>
      </c>
      <c r="D70" s="81">
        <v>45324</v>
      </c>
      <c r="E70" s="81">
        <v>45324</v>
      </c>
      <c r="F70" s="6" t="s">
        <v>49</v>
      </c>
      <c r="G70" s="92"/>
      <c r="H70" s="89" t="s">
        <v>70</v>
      </c>
      <c r="I70" s="53" t="s">
        <v>105</v>
      </c>
    </row>
    <row r="71" spans="1:9" x14ac:dyDescent="0.25">
      <c r="A71" s="7">
        <v>6</v>
      </c>
      <c r="B71" s="6" t="str">
        <f>IFERROR(VLOOKUP(A71,Кардриджы!A:C,3,0),"")</f>
        <v>HP LaserJet P2035</v>
      </c>
      <c r="C71" s="6" t="s">
        <v>67</v>
      </c>
      <c r="D71" s="81">
        <v>45324</v>
      </c>
      <c r="E71" s="81">
        <v>45324</v>
      </c>
      <c r="F71" s="6" t="s">
        <v>49</v>
      </c>
      <c r="G71" s="92"/>
      <c r="H71" s="89" t="s">
        <v>70</v>
      </c>
      <c r="I71" s="53" t="s">
        <v>106</v>
      </c>
    </row>
    <row r="72" spans="1:9" x14ac:dyDescent="0.25">
      <c r="A72" s="7">
        <v>2</v>
      </c>
      <c r="B72" s="6" t="str">
        <f>IFERROR(VLOOKUP(A72,Кардриджы!A:C,3,0),"")</f>
        <v>HP LaserJet P2035</v>
      </c>
      <c r="C72" s="6" t="s">
        <v>67</v>
      </c>
      <c r="D72" s="81">
        <v>45324</v>
      </c>
      <c r="E72" s="81">
        <v>45324</v>
      </c>
      <c r="F72" s="6" t="s">
        <v>49</v>
      </c>
      <c r="G72" s="92"/>
      <c r="H72" s="89" t="s">
        <v>70</v>
      </c>
      <c r="I72" s="53" t="s">
        <v>77</v>
      </c>
    </row>
    <row r="73" spans="1:9" x14ac:dyDescent="0.25">
      <c r="A73" s="7">
        <v>11</v>
      </c>
      <c r="B73" s="6" t="str">
        <f>IFERROR(VLOOKUP(A73,Кардриджы!A:C,3,0),"")</f>
        <v>HP Laser Jet  PRO M402 dne</v>
      </c>
      <c r="C73" s="6" t="s">
        <v>67</v>
      </c>
      <c r="D73" s="81">
        <v>45324</v>
      </c>
      <c r="E73" s="81">
        <v>45324</v>
      </c>
      <c r="F73" s="6" t="s">
        <v>49</v>
      </c>
      <c r="G73" s="92"/>
      <c r="H73" s="89" t="s">
        <v>70</v>
      </c>
      <c r="I73" s="53" t="s">
        <v>105</v>
      </c>
    </row>
    <row r="74" spans="1:9" ht="30" x14ac:dyDescent="0.25">
      <c r="A74" s="7">
        <v>11</v>
      </c>
      <c r="B74" s="6" t="s">
        <v>59</v>
      </c>
      <c r="C74" s="6" t="s">
        <v>74</v>
      </c>
      <c r="D74" s="81">
        <v>45348</v>
      </c>
      <c r="E74" s="81">
        <v>45348</v>
      </c>
      <c r="F74" s="6" t="s">
        <v>49</v>
      </c>
      <c r="G74" s="89"/>
      <c r="H74" s="89" t="s">
        <v>107</v>
      </c>
      <c r="I74" s="114" t="s">
        <v>108</v>
      </c>
    </row>
    <row r="75" spans="1:9" ht="30" x14ac:dyDescent="0.25">
      <c r="A75" s="7">
        <v>11</v>
      </c>
      <c r="B75" s="6" t="s">
        <v>59</v>
      </c>
      <c r="C75" s="6" t="s">
        <v>67</v>
      </c>
      <c r="D75" s="81">
        <v>45351</v>
      </c>
      <c r="E75" s="81">
        <v>45355</v>
      </c>
      <c r="F75" s="6" t="s">
        <v>49</v>
      </c>
      <c r="G75" s="89" t="s">
        <v>107</v>
      </c>
      <c r="H75" s="92" t="s">
        <v>70</v>
      </c>
      <c r="I75" s="53" t="s">
        <v>109</v>
      </c>
    </row>
    <row r="76" spans="1:9" x14ac:dyDescent="0.25">
      <c r="A76" s="7">
        <v>1</v>
      </c>
      <c r="B76" s="6" t="str">
        <f>IFERROR(VLOOKUP(A76,Кардриджы!A:C,3,0),"")</f>
        <v>CANON LBP 223 dw</v>
      </c>
      <c r="C76" s="6" t="s">
        <v>74</v>
      </c>
      <c r="D76" s="81">
        <v>45355</v>
      </c>
      <c r="E76" s="81">
        <v>45355</v>
      </c>
      <c r="F76" s="6" t="s">
        <v>49</v>
      </c>
      <c r="G76" s="92"/>
      <c r="H76" s="92" t="s">
        <v>70</v>
      </c>
      <c r="I76" s="53"/>
    </row>
    <row r="77" spans="1:9" x14ac:dyDescent="0.25">
      <c r="A77" s="7">
        <v>7</v>
      </c>
      <c r="B77" s="6" t="str">
        <f>IFERROR(VLOOKUP(A77,Кардриджы!A:C,3,0),"")</f>
        <v>CANON LBP 223 dw</v>
      </c>
      <c r="C77" s="6" t="s">
        <v>74</v>
      </c>
      <c r="D77" s="81">
        <v>45355</v>
      </c>
      <c r="E77" s="81">
        <v>45355</v>
      </c>
      <c r="F77" s="6" t="s">
        <v>49</v>
      </c>
      <c r="G77" s="92"/>
      <c r="H77" s="92" t="s">
        <v>70</v>
      </c>
      <c r="I77" s="53" t="s">
        <v>111</v>
      </c>
    </row>
    <row r="78" spans="1:9" x14ac:dyDescent="0.25">
      <c r="A78" s="7">
        <v>5</v>
      </c>
      <c r="B78" s="6" t="str">
        <f>IFERROR(VLOOKUP(A78,Кардриджы!A:C,3,0),"")</f>
        <v>HP LaserJet P2035</v>
      </c>
      <c r="C78" s="6" t="s">
        <v>74</v>
      </c>
      <c r="D78" s="81">
        <v>45355</v>
      </c>
      <c r="E78" s="81">
        <v>45355</v>
      </c>
      <c r="F78" s="6" t="s">
        <v>49</v>
      </c>
      <c r="G78" s="92"/>
      <c r="H78" s="92" t="s">
        <v>70</v>
      </c>
      <c r="I78" s="53"/>
    </row>
    <row r="79" spans="1:9" x14ac:dyDescent="0.25">
      <c r="A79" s="7">
        <v>6</v>
      </c>
      <c r="B79" s="6" t="str">
        <f>IFERROR(VLOOKUP(A79,Кардриджы!A:C,3,0),"")</f>
        <v>HP LaserJet P2035</v>
      </c>
      <c r="C79" s="6" t="s">
        <v>74</v>
      </c>
      <c r="D79" s="81">
        <v>45355</v>
      </c>
      <c r="E79" s="81">
        <v>45355</v>
      </c>
      <c r="F79" s="6" t="s">
        <v>49</v>
      </c>
      <c r="G79" s="92"/>
      <c r="H79" s="92" t="s">
        <v>70</v>
      </c>
      <c r="I79" s="53"/>
    </row>
    <row r="80" spans="1:9" x14ac:dyDescent="0.25">
      <c r="A80" s="7">
        <v>8</v>
      </c>
      <c r="B80" s="6" t="str">
        <f>IFERROR(VLOOKUP(A80,Кардриджы!A:C,3,0),"")</f>
        <v>HP LaserJet P2035</v>
      </c>
      <c r="C80" s="6" t="s">
        <v>74</v>
      </c>
      <c r="D80" s="81">
        <v>45355</v>
      </c>
      <c r="E80" s="81">
        <v>45356</v>
      </c>
      <c r="F80" s="6" t="s">
        <v>49</v>
      </c>
      <c r="G80" s="92"/>
      <c r="H80" s="92" t="s">
        <v>70</v>
      </c>
      <c r="I80" s="53"/>
    </row>
    <row r="81" spans="1:9" x14ac:dyDescent="0.25">
      <c r="A81" s="7">
        <v>8</v>
      </c>
      <c r="B81" s="6" t="str">
        <f>IFERROR(VLOOKUP(A81,Кардриджы!A:C,3,0),"")</f>
        <v>HP LaserJet P2035</v>
      </c>
      <c r="C81" s="6" t="s">
        <v>67</v>
      </c>
      <c r="D81" s="81">
        <v>45355</v>
      </c>
      <c r="E81" s="81">
        <v>45356</v>
      </c>
      <c r="F81" s="6" t="s">
        <v>49</v>
      </c>
      <c r="G81" s="92"/>
      <c r="H81" s="92" t="s">
        <v>70</v>
      </c>
      <c r="I81" s="53" t="s">
        <v>110</v>
      </c>
    </row>
    <row r="82" spans="1:9" x14ac:dyDescent="0.25">
      <c r="A82" s="7">
        <v>3</v>
      </c>
      <c r="B82" s="6" t="str">
        <f>IFERROR(VLOOKUP(A82,Кардриджы!A:C,3,0),"")</f>
        <v>HP LaserJet P2035</v>
      </c>
      <c r="C82" s="6" t="s">
        <v>74</v>
      </c>
      <c r="D82" s="81">
        <v>45355</v>
      </c>
      <c r="E82" s="81">
        <v>45356</v>
      </c>
      <c r="F82" s="6" t="s">
        <v>49</v>
      </c>
      <c r="G82" s="92"/>
      <c r="H82" s="92" t="s">
        <v>70</v>
      </c>
      <c r="I82" s="53"/>
    </row>
    <row r="83" spans="1:9" x14ac:dyDescent="0.25">
      <c r="A83" s="7">
        <v>2</v>
      </c>
      <c r="B83" s="6" t="str">
        <f>IFERROR(VLOOKUP(A83,Кардриджы!A:C,3,0),"")</f>
        <v>HP LaserJet P2035</v>
      </c>
      <c r="C83" s="6" t="s">
        <v>74</v>
      </c>
      <c r="D83" s="81">
        <v>45355</v>
      </c>
      <c r="E83" s="81">
        <v>45356</v>
      </c>
      <c r="F83" s="6" t="s">
        <v>49</v>
      </c>
      <c r="G83" s="92"/>
      <c r="H83" s="92" t="s">
        <v>70</v>
      </c>
      <c r="I83" s="53"/>
    </row>
    <row r="84" spans="1:9" x14ac:dyDescent="0.25">
      <c r="A84" s="7">
        <v>12</v>
      </c>
      <c r="B84" s="6" t="str">
        <f>IFERROR(VLOOKUP(A84,Кардриджы!A:C,3,0),"")</f>
        <v>CANONF151300</v>
      </c>
      <c r="C84" s="6" t="s">
        <v>74</v>
      </c>
      <c r="D84" s="81">
        <v>45355</v>
      </c>
      <c r="E84" s="81">
        <v>45356</v>
      </c>
      <c r="F84" s="6" t="s">
        <v>49</v>
      </c>
      <c r="G84" s="92"/>
      <c r="H84" s="92" t="s">
        <v>70</v>
      </c>
      <c r="I84" s="53"/>
    </row>
    <row r="85" spans="1:9" x14ac:dyDescent="0.25">
      <c r="A85" s="7">
        <v>7</v>
      </c>
      <c r="B85" s="6" t="str">
        <f>IFERROR(VLOOKUP(A85,Кардриджы!A:C,3,0),"")</f>
        <v>CANON LBP 223 dw</v>
      </c>
      <c r="C85" s="6" t="s">
        <v>74</v>
      </c>
      <c r="D85" s="81">
        <v>45369</v>
      </c>
      <c r="E85" s="81">
        <v>45369</v>
      </c>
      <c r="F85" s="6" t="s">
        <v>49</v>
      </c>
      <c r="G85" s="92"/>
      <c r="H85" s="92" t="s">
        <v>70</v>
      </c>
      <c r="I85" s="53" t="s">
        <v>111</v>
      </c>
    </row>
    <row r="86" spans="1:9" x14ac:dyDescent="0.25">
      <c r="A86" s="7">
        <v>7</v>
      </c>
      <c r="B86" s="6" t="str">
        <f>IFERROR(VLOOKUP(A86,Кардриджы!A:C,3,0),"")</f>
        <v>CANON LBP 223 dw</v>
      </c>
      <c r="C86" s="6" t="s">
        <v>74</v>
      </c>
      <c r="D86" s="81">
        <v>45383</v>
      </c>
      <c r="E86" s="81">
        <v>45383</v>
      </c>
      <c r="F86" s="6" t="s">
        <v>49</v>
      </c>
      <c r="G86" s="92"/>
      <c r="H86" s="92" t="s">
        <v>70</v>
      </c>
      <c r="I86" s="53" t="s">
        <v>99</v>
      </c>
    </row>
    <row r="87" spans="1:9" x14ac:dyDescent="0.25">
      <c r="A87" s="7">
        <v>1</v>
      </c>
      <c r="B87" s="6" t="str">
        <f>IFERROR(VLOOKUP(A87,Кардриджы!A:C,3,0),"")</f>
        <v>CANON LBP 223 dw</v>
      </c>
      <c r="C87" s="6" t="s">
        <v>74</v>
      </c>
      <c r="D87" s="81">
        <v>45384</v>
      </c>
      <c r="E87" s="81">
        <v>45384</v>
      </c>
      <c r="F87" s="6" t="s">
        <v>49</v>
      </c>
      <c r="G87" s="92"/>
      <c r="H87" s="92" t="s">
        <v>70</v>
      </c>
      <c r="I87" s="53"/>
    </row>
    <row r="88" spans="1:9" x14ac:dyDescent="0.25">
      <c r="A88" s="7">
        <v>6</v>
      </c>
      <c r="B88" s="6" t="str">
        <f>IFERROR(VLOOKUP(A88,Кардриджы!A:C,3,0),"")</f>
        <v>HP LaserJet P2035</v>
      </c>
      <c r="C88" s="6" t="s">
        <v>74</v>
      </c>
      <c r="D88" s="81">
        <v>45384</v>
      </c>
      <c r="E88" s="81">
        <v>45384</v>
      </c>
      <c r="F88" s="6" t="s">
        <v>49</v>
      </c>
      <c r="G88" s="92"/>
      <c r="H88" s="92" t="s">
        <v>70</v>
      </c>
      <c r="I88" s="53"/>
    </row>
    <row r="89" spans="1:9" x14ac:dyDescent="0.25">
      <c r="A89" s="7">
        <v>5</v>
      </c>
      <c r="B89" s="6" t="str">
        <f>IFERROR(VLOOKUP(A89,Кардриджы!A:C,3,0),"")</f>
        <v>HP LaserJet P2035</v>
      </c>
      <c r="C89" s="6" t="s">
        <v>74</v>
      </c>
      <c r="D89" s="81">
        <v>45384</v>
      </c>
      <c r="E89" s="81">
        <v>45384</v>
      </c>
      <c r="F89" s="6" t="s">
        <v>49</v>
      </c>
      <c r="G89" s="92"/>
      <c r="H89" s="92" t="s">
        <v>70</v>
      </c>
      <c r="I89" s="53"/>
    </row>
    <row r="90" spans="1:9" x14ac:dyDescent="0.25">
      <c r="A90" s="7">
        <v>8</v>
      </c>
      <c r="B90" s="6" t="str">
        <f>IFERROR(VLOOKUP(A90,Кардриджы!A:C,3,0),"")</f>
        <v>HP LaserJet P2035</v>
      </c>
      <c r="C90" s="6" t="s">
        <v>74</v>
      </c>
      <c r="D90" s="81">
        <v>45384</v>
      </c>
      <c r="E90" s="81">
        <v>45384</v>
      </c>
      <c r="F90" s="6" t="s">
        <v>49</v>
      </c>
      <c r="G90" s="92"/>
      <c r="H90" s="92" t="s">
        <v>70</v>
      </c>
      <c r="I90" s="53"/>
    </row>
    <row r="91" spans="1:9" x14ac:dyDescent="0.25">
      <c r="A91" s="7">
        <v>1</v>
      </c>
      <c r="B91" s="6" t="str">
        <f>IFERROR(VLOOKUP(A91,Кардриджы!A:C,3,0),"")</f>
        <v>CANON LBP 223 dw</v>
      </c>
      <c r="C91" s="6" t="s">
        <v>74</v>
      </c>
      <c r="D91" s="81">
        <v>45414</v>
      </c>
      <c r="E91" s="81">
        <v>45414</v>
      </c>
      <c r="F91" s="6" t="s">
        <v>49</v>
      </c>
      <c r="G91" s="92"/>
      <c r="H91" s="92" t="s">
        <v>70</v>
      </c>
      <c r="I91" s="53"/>
    </row>
    <row r="92" spans="1:9" x14ac:dyDescent="0.25">
      <c r="A92" s="7">
        <v>7</v>
      </c>
      <c r="B92" s="6" t="str">
        <f>IFERROR(VLOOKUP(A92,Кардриджы!A:C,3,0),"")</f>
        <v>CANON LBP 223 dw</v>
      </c>
      <c r="C92" s="6" t="s">
        <v>74</v>
      </c>
      <c r="D92" s="81">
        <v>45414</v>
      </c>
      <c r="E92" s="81">
        <v>45414</v>
      </c>
      <c r="F92" s="6" t="s">
        <v>49</v>
      </c>
      <c r="G92" s="92"/>
      <c r="H92" s="92" t="s">
        <v>70</v>
      </c>
      <c r="I92" s="53" t="s">
        <v>111</v>
      </c>
    </row>
    <row r="93" spans="1:9" x14ac:dyDescent="0.25">
      <c r="A93" s="7">
        <v>6</v>
      </c>
      <c r="B93" s="6" t="str">
        <f>IFERROR(VLOOKUP(A93,Кардриджы!A:C,3,0),"")</f>
        <v>HP LaserJet P2035</v>
      </c>
      <c r="C93" s="6" t="s">
        <v>74</v>
      </c>
      <c r="D93" s="81">
        <v>45414</v>
      </c>
      <c r="E93" s="81">
        <v>45414</v>
      </c>
      <c r="F93" s="6" t="s">
        <v>49</v>
      </c>
      <c r="G93" s="92"/>
      <c r="H93" s="92" t="s">
        <v>70</v>
      </c>
      <c r="I93" s="53"/>
    </row>
    <row r="94" spans="1:9" x14ac:dyDescent="0.25">
      <c r="A94" s="7">
        <v>3</v>
      </c>
      <c r="B94" s="6" t="str">
        <f>IFERROR(VLOOKUP(A94,Кардриджы!A:C,3,0),"")</f>
        <v>HP LaserJet P2035</v>
      </c>
      <c r="C94" s="6" t="s">
        <v>74</v>
      </c>
      <c r="D94" s="81">
        <v>45414</v>
      </c>
      <c r="E94" s="81">
        <v>45414</v>
      </c>
      <c r="F94" s="6" t="s">
        <v>49</v>
      </c>
      <c r="G94" s="92"/>
      <c r="H94" s="92" t="s">
        <v>70</v>
      </c>
      <c r="I94" s="53"/>
    </row>
    <row r="95" spans="1:9" x14ac:dyDescent="0.25">
      <c r="A95" s="7">
        <v>3</v>
      </c>
      <c r="B95" s="6" t="str">
        <f>IFERROR(VLOOKUP(A95,Кардриджы!A:C,3,0),"")</f>
        <v>HP LaserJet P2035</v>
      </c>
      <c r="C95" s="6" t="s">
        <v>74</v>
      </c>
      <c r="D95" s="81">
        <v>45415</v>
      </c>
      <c r="E95" s="81">
        <v>45415</v>
      </c>
      <c r="F95" s="6" t="s">
        <v>49</v>
      </c>
      <c r="G95" s="92"/>
      <c r="H95" s="92"/>
      <c r="I95" s="53"/>
    </row>
    <row r="96" spans="1:9" x14ac:dyDescent="0.25">
      <c r="A96" s="7">
        <v>8</v>
      </c>
      <c r="B96" s="6" t="str">
        <f>IFERROR(VLOOKUP(A96,Кардриджы!A:C,3,0),"")</f>
        <v>HP LaserJet P2035</v>
      </c>
      <c r="C96" s="6" t="s">
        <v>74</v>
      </c>
      <c r="D96" s="81">
        <v>45415</v>
      </c>
      <c r="E96" s="81">
        <v>45415</v>
      </c>
      <c r="F96" s="6" t="s">
        <v>49</v>
      </c>
      <c r="G96" s="92"/>
      <c r="H96" s="92"/>
      <c r="I96" s="53"/>
    </row>
    <row r="97" spans="1:9" x14ac:dyDescent="0.25">
      <c r="A97" s="7">
        <v>7</v>
      </c>
      <c r="B97" s="6" t="str">
        <f>IFERROR(VLOOKUP(A97,Кардриджы!A:C,3,0),"")</f>
        <v>CANON LBP 223 dw</v>
      </c>
      <c r="C97" s="6" t="s">
        <v>74</v>
      </c>
      <c r="D97" s="81">
        <v>45415</v>
      </c>
      <c r="E97" s="81">
        <v>45415</v>
      </c>
      <c r="F97" s="6" t="s">
        <v>49</v>
      </c>
      <c r="G97" s="92"/>
      <c r="H97" s="92"/>
      <c r="I97" s="53"/>
    </row>
    <row r="98" spans="1:9" x14ac:dyDescent="0.25">
      <c r="A98" s="7"/>
      <c r="B98" s="6"/>
      <c r="C98" s="6"/>
      <c r="D98" s="81"/>
      <c r="E98" s="81"/>
      <c r="F98" s="6"/>
      <c r="G98" s="92"/>
      <c r="H98" s="92"/>
      <c r="I98" s="53"/>
    </row>
    <row r="99" spans="1:9" x14ac:dyDescent="0.25">
      <c r="A99" s="7"/>
      <c r="B99" s="6"/>
      <c r="C99" s="6"/>
      <c r="D99" s="81"/>
      <c r="E99" s="81"/>
      <c r="F99" s="6"/>
      <c r="G99" s="92"/>
      <c r="H99" s="92"/>
      <c r="I99" s="53"/>
    </row>
    <row r="100" spans="1:9" x14ac:dyDescent="0.25">
      <c r="A100" s="7"/>
      <c r="B100" s="6" t="str">
        <f>IFERROR(VLOOKUP(A100,Кардриджы!A:C,3,0),"")</f>
        <v/>
      </c>
      <c r="C100" s="6"/>
      <c r="D100" s="81"/>
      <c r="E100" s="81"/>
      <c r="F100" s="6"/>
      <c r="G100" s="92"/>
      <c r="H100" s="92"/>
      <c r="I100" s="53"/>
    </row>
    <row r="101" spans="1:9" ht="15.75" thickBot="1" x14ac:dyDescent="0.3">
      <c r="A101" s="58"/>
      <c r="B101" s="16"/>
      <c r="C101" s="16"/>
      <c r="D101" s="82"/>
      <c r="E101" s="82"/>
      <c r="F101" s="16"/>
      <c r="G101" s="119"/>
      <c r="H101" s="119"/>
      <c r="I101" s="57"/>
    </row>
    <row r="103" spans="1:9" x14ac:dyDescent="0.25">
      <c r="E103" s="88"/>
    </row>
    <row r="104" spans="1:9" x14ac:dyDescent="0.25">
      <c r="E104" s="88"/>
    </row>
    <row r="105" spans="1:9" x14ac:dyDescent="0.25">
      <c r="E105" s="88"/>
    </row>
    <row r="106" spans="1:9" x14ac:dyDescent="0.25">
      <c r="E106" s="88"/>
    </row>
    <row r="107" spans="1:9" x14ac:dyDescent="0.25">
      <c r="E107" s="88"/>
    </row>
  </sheetData>
  <autoFilter ref="A1:I101"/>
  <sortState ref="A2:I29">
    <sortCondition ref="E2:E29"/>
    <sortCondition ref="A2:A2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F14" sqref="F14"/>
    </sheetView>
  </sheetViews>
  <sheetFormatPr defaultRowHeight="15" x14ac:dyDescent="0.25"/>
  <cols>
    <col min="2" max="2" width="24.42578125" customWidth="1"/>
    <col min="3" max="3" width="21.7109375" customWidth="1"/>
    <col min="4" max="4" width="21.140625" customWidth="1"/>
    <col min="5" max="5" width="12.85546875" customWidth="1"/>
    <col min="6" max="6" width="11.140625" customWidth="1"/>
    <col min="7" max="7" width="11.42578125" customWidth="1"/>
    <col min="8" max="8" width="26.5703125" customWidth="1"/>
    <col min="9" max="9" width="9.85546875" customWidth="1"/>
    <col min="10" max="10" width="31" customWidth="1"/>
  </cols>
  <sheetData>
    <row r="1" spans="1:10" ht="45.75" thickBot="1" x14ac:dyDescent="0.3">
      <c r="A1" s="102" t="s">
        <v>1</v>
      </c>
      <c r="B1" s="11" t="s">
        <v>3</v>
      </c>
      <c r="C1" s="11" t="s">
        <v>0</v>
      </c>
      <c r="D1" s="11" t="s">
        <v>2</v>
      </c>
      <c r="E1" s="103" t="s">
        <v>65</v>
      </c>
      <c r="F1" s="103" t="s">
        <v>66</v>
      </c>
      <c r="G1" s="103" t="s">
        <v>64</v>
      </c>
      <c r="H1" s="105" t="s">
        <v>83</v>
      </c>
      <c r="I1" s="105" t="s">
        <v>69</v>
      </c>
      <c r="J1" s="106" t="s">
        <v>6</v>
      </c>
    </row>
    <row r="2" spans="1:10" ht="45" x14ac:dyDescent="0.25">
      <c r="A2" s="109">
        <v>70500</v>
      </c>
      <c r="B2" s="110" t="str">
        <f>IFERROR(VLOOKUP($A2,Принтеры!$A:$D,2,0),"")</f>
        <v>HP LaserJet P2055 dn</v>
      </c>
      <c r="C2" s="110" t="str">
        <f>IFERROR(VLOOKUP($A2,Принтеры!$A:$D,3,0),"")</f>
        <v>17. Сбыт</v>
      </c>
      <c r="D2" s="110" t="str">
        <f>IFERROR(VLOOKUP($A2,Принтеры!$A:$D,4,0),"")</f>
        <v>Врублевская Н.А.</v>
      </c>
      <c r="E2" s="111">
        <v>45036</v>
      </c>
      <c r="F2" s="111">
        <v>45037</v>
      </c>
      <c r="G2" s="110" t="s">
        <v>49</v>
      </c>
      <c r="H2" s="112" t="s">
        <v>91</v>
      </c>
      <c r="I2" s="110" t="s">
        <v>70</v>
      </c>
      <c r="J2" s="113" t="s">
        <v>93</v>
      </c>
    </row>
    <row r="3" spans="1:10" ht="30" x14ac:dyDescent="0.25">
      <c r="A3" s="104">
        <v>70512</v>
      </c>
      <c r="B3" s="92" t="str">
        <f>IFERROR(VLOOKUP($A3,Принтеры!$A:$D,2,0),"")</f>
        <v>HP LaserJet P2055 d</v>
      </c>
      <c r="C3" s="92" t="str">
        <f>IFERROR(VLOOKUP($A3,Принтеры!$A:$D,3,0),"")</f>
        <v>11. Нач. абон. службы</v>
      </c>
      <c r="D3" s="92" t="str">
        <f>IFERROR(VLOOKUP($A3,Принтеры!$A:$D,4,0),"")</f>
        <v>Хвостикова И.М.</v>
      </c>
      <c r="E3" s="107">
        <v>45037</v>
      </c>
      <c r="F3" s="107">
        <v>45040</v>
      </c>
      <c r="G3" s="92" t="s">
        <v>49</v>
      </c>
      <c r="H3" s="108" t="s">
        <v>92</v>
      </c>
      <c r="I3" s="92" t="s">
        <v>70</v>
      </c>
      <c r="J3" s="114" t="s">
        <v>94</v>
      </c>
    </row>
    <row r="4" spans="1:10" ht="45" x14ac:dyDescent="0.25">
      <c r="A4" s="104">
        <v>70500</v>
      </c>
      <c r="B4" s="92" t="str">
        <f>IFERROR(VLOOKUP($A4,Принтеры!$A:$D,2,0),"")</f>
        <v>HP LaserJet P2055 dn</v>
      </c>
      <c r="C4" s="92" t="str">
        <f>IFERROR(VLOOKUP($A4,Принтеры!$A:$D,3,0),"")</f>
        <v>17. Сбыт</v>
      </c>
      <c r="D4" s="92" t="str">
        <f>IFERROR(VLOOKUP($A4,Принтеры!$A:$D,4,0),"")</f>
        <v>Врублевская Н.А.</v>
      </c>
      <c r="E4" s="107">
        <v>45173</v>
      </c>
      <c r="F4" s="107">
        <v>45173</v>
      </c>
      <c r="G4" s="92" t="s">
        <v>49</v>
      </c>
      <c r="H4" s="108" t="s">
        <v>91</v>
      </c>
      <c r="I4" s="92" t="s">
        <v>70</v>
      </c>
      <c r="J4" s="114" t="s">
        <v>93</v>
      </c>
    </row>
    <row r="5" spans="1:10" x14ac:dyDescent="0.25">
      <c r="A5" s="104"/>
      <c r="B5" s="92" t="str">
        <f>IFERROR(VLOOKUP($A5,Принтеры!$A:$D,2,0),"")</f>
        <v/>
      </c>
      <c r="C5" s="92" t="str">
        <f>IFERROR(VLOOKUP($A5,Принтеры!$A:$D,3,0),"")</f>
        <v/>
      </c>
      <c r="D5" s="92" t="str">
        <f>IFERROR(VLOOKUP($A5,Принтеры!$A:$D,4,0),"")</f>
        <v/>
      </c>
      <c r="E5" s="107"/>
      <c r="F5" s="107"/>
      <c r="G5" s="92"/>
      <c r="H5" s="108"/>
      <c r="I5" s="92"/>
      <c r="J5" s="114"/>
    </row>
    <row r="6" spans="1:10" x14ac:dyDescent="0.25">
      <c r="A6" s="104"/>
      <c r="B6" s="92" t="str">
        <f>IFERROR(VLOOKUP($A6,Принтеры!$A:$D,2,0),"")</f>
        <v/>
      </c>
      <c r="C6" s="92" t="str">
        <f>IFERROR(VLOOKUP($A6,Принтеры!$A:$D,3,0),"")</f>
        <v/>
      </c>
      <c r="D6" s="92" t="str">
        <f>IFERROR(VLOOKUP($A6,Принтеры!$A:$D,4,0),"")</f>
        <v/>
      </c>
      <c r="E6" s="107"/>
      <c r="F6" s="107"/>
      <c r="G6" s="92"/>
      <c r="H6" s="108"/>
      <c r="I6" s="92"/>
      <c r="J6" s="114"/>
    </row>
    <row r="7" spans="1:10" x14ac:dyDescent="0.25">
      <c r="A7" s="104"/>
      <c r="B7" s="92" t="str">
        <f>IFERROR(VLOOKUP($A7,Принтеры!$A:$D,2,0),"")</f>
        <v/>
      </c>
      <c r="C7" s="92" t="str">
        <f>IFERROR(VLOOKUP($A7,Принтеры!$A:$D,3,0),"")</f>
        <v/>
      </c>
      <c r="D7" s="92" t="str">
        <f>IFERROR(VLOOKUP($A7,Принтеры!$A:$D,4,0),"")</f>
        <v/>
      </c>
      <c r="E7" s="107"/>
      <c r="F7" s="107"/>
      <c r="G7" s="92"/>
      <c r="H7" s="108"/>
      <c r="I7" s="92"/>
      <c r="J7" s="114"/>
    </row>
    <row r="8" spans="1:10" x14ac:dyDescent="0.25">
      <c r="A8" s="104"/>
      <c r="B8" s="92" t="str">
        <f>IFERROR(VLOOKUP($A8,Принтеры!$A:$D,2,0),"")</f>
        <v/>
      </c>
      <c r="C8" s="92" t="str">
        <f>IFERROR(VLOOKUP($A8,Принтеры!$A:$D,3,0),"")</f>
        <v/>
      </c>
      <c r="D8" s="92" t="str">
        <f>IFERROR(VLOOKUP($A8,Принтеры!$A:$D,4,0),"")</f>
        <v/>
      </c>
      <c r="E8" s="107"/>
      <c r="F8" s="107"/>
      <c r="G8" s="92"/>
      <c r="H8" s="108"/>
      <c r="I8" s="92"/>
      <c r="J8" s="114"/>
    </row>
    <row r="9" spans="1:10" x14ac:dyDescent="0.25">
      <c r="A9" s="104"/>
      <c r="B9" s="92" t="str">
        <f>IFERROR(VLOOKUP($A9,Принтеры!$A:$D,2,0),"")</f>
        <v/>
      </c>
      <c r="C9" s="92" t="str">
        <f>IFERROR(VLOOKUP($A9,Принтеры!$A:$D,3,0),"")</f>
        <v/>
      </c>
      <c r="D9" s="92" t="str">
        <f>IFERROR(VLOOKUP($A9,Принтеры!$A:$D,4,0),"")</f>
        <v/>
      </c>
      <c r="E9" s="107"/>
      <c r="F9" s="107"/>
      <c r="G9" s="92"/>
      <c r="H9" s="108"/>
      <c r="I9" s="92"/>
      <c r="J9" s="114"/>
    </row>
    <row r="10" spans="1:10" x14ac:dyDescent="0.25">
      <c r="A10" s="104"/>
      <c r="B10" s="92" t="str">
        <f>IFERROR(VLOOKUP($A10,Принтеры!$A:$D,2,0),"")</f>
        <v/>
      </c>
      <c r="C10" s="92" t="str">
        <f>IFERROR(VLOOKUP($A10,Принтеры!$A:$D,3,0),"")</f>
        <v/>
      </c>
      <c r="D10" s="92" t="str">
        <f>IFERROR(VLOOKUP($A10,Принтеры!$A:$D,4,0),"")</f>
        <v/>
      </c>
      <c r="E10" s="107"/>
      <c r="F10" s="107"/>
      <c r="G10" s="92"/>
      <c r="H10" s="108"/>
      <c r="I10" s="92"/>
      <c r="J10" s="114"/>
    </row>
    <row r="11" spans="1:10" x14ac:dyDescent="0.25">
      <c r="A11" s="104"/>
      <c r="B11" s="92" t="str">
        <f>IFERROR(VLOOKUP($A11,Принтеры!$A:$D,2,0),"")</f>
        <v/>
      </c>
      <c r="C11" s="92" t="str">
        <f>IFERROR(VLOOKUP($A11,Принтеры!$A:$D,3,0),"")</f>
        <v/>
      </c>
      <c r="D11" s="92" t="str">
        <f>IFERROR(VLOOKUP($A11,Принтеры!$A:$D,4,0),"")</f>
        <v/>
      </c>
      <c r="E11" s="107"/>
      <c r="F11" s="107"/>
      <c r="G11" s="92"/>
      <c r="H11" s="108"/>
      <c r="I11" s="92"/>
      <c r="J11" s="114"/>
    </row>
    <row r="12" spans="1:10" x14ac:dyDescent="0.25">
      <c r="A12" s="104"/>
      <c r="B12" s="92" t="str">
        <f>IFERROR(VLOOKUP($A12,Принтеры!$A:$D,2,0),"")</f>
        <v/>
      </c>
      <c r="C12" s="92" t="str">
        <f>IFERROR(VLOOKUP($A12,Принтеры!$A:$D,3,0),"")</f>
        <v/>
      </c>
      <c r="D12" s="92" t="str">
        <f>IFERROR(VLOOKUP($A12,Принтеры!$A:$D,4,0),"")</f>
        <v/>
      </c>
      <c r="E12" s="107"/>
      <c r="F12" s="107"/>
      <c r="G12" s="92"/>
      <c r="H12" s="108"/>
      <c r="I12" s="92"/>
      <c r="J12" s="114"/>
    </row>
    <row r="13" spans="1:10" x14ac:dyDescent="0.25">
      <c r="A13" s="104"/>
      <c r="B13" s="92" t="str">
        <f>IFERROR(VLOOKUP($A13,Принтеры!$A:$D,2,0),"")</f>
        <v/>
      </c>
      <c r="C13" s="92" t="str">
        <f>IFERROR(VLOOKUP($A13,Принтеры!$A:$D,3,0),"")</f>
        <v/>
      </c>
      <c r="D13" s="92" t="str">
        <f>IFERROR(VLOOKUP($A13,Принтеры!$A:$D,4,0),"")</f>
        <v/>
      </c>
      <c r="E13" s="107"/>
      <c r="F13" s="107"/>
      <c r="G13" s="92"/>
      <c r="H13" s="108"/>
      <c r="I13" s="92"/>
      <c r="J13" s="114"/>
    </row>
    <row r="14" spans="1:10" x14ac:dyDescent="0.25">
      <c r="A14" s="104"/>
      <c r="B14" s="92" t="str">
        <f>IFERROR(VLOOKUP($A14,Принтеры!$A:$D,2,0),"")</f>
        <v/>
      </c>
      <c r="C14" s="92" t="str">
        <f>IFERROR(VLOOKUP($A14,Принтеры!$A:$D,3,0),"")</f>
        <v/>
      </c>
      <c r="D14" s="92" t="str">
        <f>IFERROR(VLOOKUP($A14,Принтеры!$A:$D,4,0),"")</f>
        <v/>
      </c>
      <c r="E14" s="107"/>
      <c r="F14" s="107"/>
      <c r="G14" s="92"/>
      <c r="H14" s="108"/>
      <c r="I14" s="92"/>
      <c r="J14" s="114"/>
    </row>
    <row r="15" spans="1:10" x14ac:dyDescent="0.25">
      <c r="A15" s="104"/>
      <c r="B15" s="92" t="str">
        <f>IFERROR(VLOOKUP($A15,Принтеры!$A:$D,2,0),"")</f>
        <v/>
      </c>
      <c r="C15" s="92" t="str">
        <f>IFERROR(VLOOKUP($A15,Принтеры!$A:$D,3,0),"")</f>
        <v/>
      </c>
      <c r="D15" s="92" t="str">
        <f>IFERROR(VLOOKUP($A15,Принтеры!$A:$D,4,0),"")</f>
        <v/>
      </c>
      <c r="E15" s="107"/>
      <c r="F15" s="107"/>
      <c r="G15" s="92"/>
      <c r="H15" s="108"/>
      <c r="I15" s="92"/>
      <c r="J15" s="114"/>
    </row>
    <row r="16" spans="1:10" x14ac:dyDescent="0.25">
      <c r="A16" s="115"/>
      <c r="B16" s="108" t="str">
        <f>IFERROR(VLOOKUP($A16,Принтеры!$A:$D,2,0),"")</f>
        <v/>
      </c>
      <c r="C16" s="108" t="str">
        <f>IFERROR(VLOOKUP($A16,Принтеры!$A:$D,3,0),"")</f>
        <v/>
      </c>
      <c r="D16" s="108" t="str">
        <f>IFERROR(VLOOKUP($A16,Принтеры!$A:$D,4,0),"")</f>
        <v/>
      </c>
      <c r="E16" s="107"/>
      <c r="F16" s="107"/>
      <c r="G16" s="108"/>
      <c r="H16" s="108"/>
      <c r="I16" s="92"/>
      <c r="J16" s="114"/>
    </row>
    <row r="17" spans="1:10" x14ac:dyDescent="0.25">
      <c r="A17" s="115"/>
      <c r="B17" s="108" t="str">
        <f>IFERROR(VLOOKUP($A17,Принтеры!$A:$D,2,0),"")</f>
        <v/>
      </c>
      <c r="C17" s="108" t="str">
        <f>IFERROR(VLOOKUP($A17,Принтеры!$A:$D,3,0),"")</f>
        <v/>
      </c>
      <c r="D17" s="108" t="str">
        <f>IFERROR(VLOOKUP($A17,Принтеры!$A:$D,4,0),"")</f>
        <v/>
      </c>
      <c r="E17" s="107"/>
      <c r="F17" s="107"/>
      <c r="G17" s="108"/>
      <c r="H17" s="108"/>
      <c r="I17" s="92"/>
      <c r="J17" s="114"/>
    </row>
    <row r="18" spans="1:10" ht="15.75" thickBot="1" x14ac:dyDescent="0.3">
      <c r="A18" s="116"/>
      <c r="B18" s="117" t="str">
        <f>IFERROR(VLOOKUP($A18,Принтеры!$A:$D,2,0),"")</f>
        <v/>
      </c>
      <c r="C18" s="117" t="str">
        <f>IFERROR(VLOOKUP($A18,Принтеры!$A:$D,3,0),"")</f>
        <v/>
      </c>
      <c r="D18" s="117" t="str">
        <f>IFERROR(VLOOKUP($A18,Принтеры!$A:$D,4,0),"")</f>
        <v/>
      </c>
      <c r="E18" s="117"/>
      <c r="F18" s="117"/>
      <c r="G18" s="117"/>
      <c r="H18" s="117"/>
      <c r="I18" s="119"/>
      <c r="J18" s="118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Принтеры!$A$3:$A$8</xm:f>
          </x14:formula1>
          <xm:sqref>A5:A22</xm:sqref>
        </x14:dataValidation>
        <x14:dataValidation type="list" allowBlank="1" showInputMessage="1" showErrorMessage="1">
          <x14:formula1>
            <xm:f>Справочник!$A$36:$A$37</xm:f>
          </x14:formula1>
          <xm:sqref>G2:G18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G1" workbookViewId="0">
      <selection activeCell="K9" sqref="K9"/>
    </sheetView>
  </sheetViews>
  <sheetFormatPr defaultRowHeight="15" x14ac:dyDescent="0.25"/>
  <cols>
    <col min="1" max="1" width="11.7109375" customWidth="1"/>
    <col min="2" max="2" width="17" customWidth="1"/>
    <col min="3" max="3" width="16.42578125" customWidth="1"/>
    <col min="4" max="4" width="11.140625" customWidth="1"/>
    <col min="6" max="6" width="10.85546875" customWidth="1"/>
    <col min="7" max="7" width="16.42578125" customWidth="1"/>
    <col min="8" max="8" width="11.85546875" customWidth="1"/>
    <col min="10" max="10" width="13" customWidth="1"/>
    <col min="11" max="11" width="16.42578125" customWidth="1"/>
    <col min="12" max="12" width="11.140625" customWidth="1"/>
    <col min="14" max="14" width="17.7109375" bestFit="1" customWidth="1"/>
    <col min="15" max="15" width="25.28515625" customWidth="1"/>
    <col min="16" max="16" width="16.42578125" bestFit="1" customWidth="1"/>
  </cols>
  <sheetData>
    <row r="1" spans="1:16" ht="30" x14ac:dyDescent="0.25">
      <c r="A1" s="93" t="s">
        <v>3</v>
      </c>
      <c r="B1" s="100" t="s">
        <v>82</v>
      </c>
      <c r="F1" s="93" t="s">
        <v>63</v>
      </c>
      <c r="G1" s="83" t="s">
        <v>67</v>
      </c>
      <c r="J1" s="93" t="s">
        <v>63</v>
      </c>
      <c r="K1" s="83" t="s">
        <v>74</v>
      </c>
      <c r="N1" s="120" t="s">
        <v>3</v>
      </c>
      <c r="O1" t="s">
        <v>82</v>
      </c>
    </row>
    <row r="3" spans="1:16" ht="48" customHeight="1" x14ac:dyDescent="0.25">
      <c r="A3" s="90" t="s">
        <v>62</v>
      </c>
      <c r="B3" s="90" t="s">
        <v>63</v>
      </c>
      <c r="C3" s="91" t="s">
        <v>64</v>
      </c>
      <c r="D3" s="92" t="s">
        <v>81</v>
      </c>
      <c r="F3" s="90" t="s">
        <v>62</v>
      </c>
      <c r="G3" s="91" t="s">
        <v>64</v>
      </c>
      <c r="H3" s="92" t="s">
        <v>85</v>
      </c>
      <c r="J3" s="90" t="s">
        <v>62</v>
      </c>
      <c r="K3" s="91" t="s">
        <v>64</v>
      </c>
      <c r="L3" s="92" t="s">
        <v>89</v>
      </c>
      <c r="N3" s="120" t="s">
        <v>1</v>
      </c>
      <c r="O3" s="120" t="s">
        <v>66</v>
      </c>
      <c r="P3" s="120" t="s">
        <v>64</v>
      </c>
    </row>
    <row r="4" spans="1:16" x14ac:dyDescent="0.25">
      <c r="A4" s="83">
        <v>2</v>
      </c>
      <c r="B4" s="83" t="s">
        <v>74</v>
      </c>
      <c r="C4" t="s">
        <v>49</v>
      </c>
      <c r="D4" s="88">
        <v>45356</v>
      </c>
      <c r="F4" s="83">
        <v>2</v>
      </c>
      <c r="G4" t="s">
        <v>49</v>
      </c>
      <c r="H4" s="88">
        <v>45324</v>
      </c>
      <c r="J4" s="83">
        <v>2</v>
      </c>
      <c r="K4" t="s">
        <v>49</v>
      </c>
      <c r="L4" s="88">
        <v>45356</v>
      </c>
      <c r="N4">
        <v>70500</v>
      </c>
      <c r="O4" s="88">
        <v>45037</v>
      </c>
      <c r="P4" t="s">
        <v>49</v>
      </c>
    </row>
    <row r="5" spans="1:16" x14ac:dyDescent="0.25">
      <c r="A5" s="83">
        <v>2</v>
      </c>
      <c r="B5" s="83" t="s">
        <v>67</v>
      </c>
      <c r="C5" t="s">
        <v>49</v>
      </c>
      <c r="D5" s="88">
        <v>45324</v>
      </c>
      <c r="F5" s="83">
        <v>3</v>
      </c>
      <c r="G5" t="s">
        <v>49</v>
      </c>
      <c r="H5" s="88">
        <v>44987</v>
      </c>
      <c r="J5" s="83">
        <v>3</v>
      </c>
      <c r="K5" t="s">
        <v>49</v>
      </c>
      <c r="L5" s="88">
        <v>45356</v>
      </c>
      <c r="N5">
        <v>70500</v>
      </c>
      <c r="O5" s="88">
        <v>45173</v>
      </c>
      <c r="P5" t="s">
        <v>49</v>
      </c>
    </row>
    <row r="6" spans="1:16" x14ac:dyDescent="0.25">
      <c r="A6" s="83">
        <v>3</v>
      </c>
      <c r="B6" s="83" t="s">
        <v>74</v>
      </c>
      <c r="C6" t="s">
        <v>49</v>
      </c>
      <c r="D6" s="88">
        <v>45356</v>
      </c>
      <c r="F6" s="83">
        <v>5</v>
      </c>
      <c r="G6" t="s">
        <v>49</v>
      </c>
      <c r="H6" s="88">
        <v>44971</v>
      </c>
      <c r="J6" s="83">
        <v>5</v>
      </c>
      <c r="K6" t="s">
        <v>49</v>
      </c>
      <c r="L6" s="88">
        <v>45384</v>
      </c>
      <c r="N6">
        <v>70512</v>
      </c>
      <c r="O6" s="88">
        <v>45040</v>
      </c>
      <c r="P6" t="s">
        <v>49</v>
      </c>
    </row>
    <row r="7" spans="1:16" x14ac:dyDescent="0.25">
      <c r="A7" s="83">
        <v>3</v>
      </c>
      <c r="B7" t="s">
        <v>67</v>
      </c>
      <c r="C7" t="s">
        <v>49</v>
      </c>
      <c r="D7" s="88">
        <v>44987</v>
      </c>
      <c r="F7" s="83">
        <v>6</v>
      </c>
      <c r="G7" t="s">
        <v>49</v>
      </c>
      <c r="H7" s="88">
        <v>45324</v>
      </c>
      <c r="J7" s="83">
        <v>6</v>
      </c>
      <c r="K7" t="s">
        <v>49</v>
      </c>
      <c r="L7" s="88">
        <v>45384</v>
      </c>
      <c r="N7" t="s">
        <v>80</v>
      </c>
    </row>
    <row r="8" spans="1:16" x14ac:dyDescent="0.25">
      <c r="A8" s="83">
        <v>5</v>
      </c>
      <c r="B8" s="83" t="s">
        <v>74</v>
      </c>
      <c r="C8" t="s">
        <v>49</v>
      </c>
      <c r="D8" s="88">
        <v>45384</v>
      </c>
      <c r="F8" s="83">
        <v>8</v>
      </c>
      <c r="G8" t="s">
        <v>49</v>
      </c>
      <c r="H8" s="88">
        <v>45356</v>
      </c>
      <c r="J8" s="83">
        <v>4</v>
      </c>
      <c r="K8" t="s">
        <v>49</v>
      </c>
      <c r="L8" s="88">
        <v>45205</v>
      </c>
    </row>
    <row r="9" spans="1:16" x14ac:dyDescent="0.25">
      <c r="A9" s="83">
        <v>5</v>
      </c>
      <c r="B9" s="83" t="s">
        <v>67</v>
      </c>
      <c r="C9" t="s">
        <v>49</v>
      </c>
      <c r="D9" s="88">
        <v>44971</v>
      </c>
      <c r="F9" s="83">
        <v>11</v>
      </c>
      <c r="G9" t="s">
        <v>49</v>
      </c>
      <c r="H9" s="88">
        <v>45355</v>
      </c>
      <c r="J9" s="83">
        <v>8</v>
      </c>
      <c r="K9" t="s">
        <v>49</v>
      </c>
      <c r="L9" s="88">
        <v>45384</v>
      </c>
    </row>
    <row r="10" spans="1:16" x14ac:dyDescent="0.25">
      <c r="A10" s="83">
        <v>6</v>
      </c>
      <c r="B10" s="83" t="s">
        <v>74</v>
      </c>
      <c r="C10" t="s">
        <v>49</v>
      </c>
      <c r="D10" s="88">
        <v>45384</v>
      </c>
      <c r="F10">
        <v>1</v>
      </c>
      <c r="G10" t="s">
        <v>49</v>
      </c>
      <c r="H10" s="88">
        <v>45324</v>
      </c>
      <c r="J10" s="83">
        <v>11</v>
      </c>
      <c r="K10" t="s">
        <v>49</v>
      </c>
      <c r="L10" s="88">
        <v>45348</v>
      </c>
    </row>
    <row r="11" spans="1:16" x14ac:dyDescent="0.25">
      <c r="A11" s="83">
        <v>6</v>
      </c>
      <c r="B11" s="83" t="s">
        <v>67</v>
      </c>
      <c r="C11" t="s">
        <v>49</v>
      </c>
      <c r="D11" s="88">
        <v>45324</v>
      </c>
      <c r="F11">
        <v>10</v>
      </c>
      <c r="G11" t="s">
        <v>49</v>
      </c>
      <c r="H11" s="88">
        <v>45036</v>
      </c>
      <c r="J11" s="83" t="s">
        <v>78</v>
      </c>
      <c r="K11" t="s">
        <v>49</v>
      </c>
      <c r="L11" s="88">
        <v>45184</v>
      </c>
    </row>
    <row r="12" spans="1:16" x14ac:dyDescent="0.25">
      <c r="A12" s="83">
        <v>4</v>
      </c>
      <c r="B12" s="83" t="s">
        <v>74</v>
      </c>
      <c r="C12" t="s">
        <v>49</v>
      </c>
      <c r="D12" s="88">
        <v>45205</v>
      </c>
      <c r="F12" t="s">
        <v>80</v>
      </c>
      <c r="H12" s="88">
        <v>45356</v>
      </c>
      <c r="J12" s="83">
        <v>7</v>
      </c>
      <c r="K12" t="s">
        <v>49</v>
      </c>
      <c r="L12" s="88">
        <v>45383</v>
      </c>
    </row>
    <row r="13" spans="1:16" x14ac:dyDescent="0.25">
      <c r="A13" s="83">
        <v>8</v>
      </c>
      <c r="B13" s="83" t="s">
        <v>74</v>
      </c>
      <c r="C13" t="s">
        <v>49</v>
      </c>
      <c r="D13" s="88">
        <v>45384</v>
      </c>
      <c r="J13" s="83">
        <v>9</v>
      </c>
      <c r="K13" t="s">
        <v>49</v>
      </c>
      <c r="L13" s="88">
        <v>44960</v>
      </c>
    </row>
    <row r="14" spans="1:16" x14ac:dyDescent="0.25">
      <c r="A14" s="83">
        <v>8</v>
      </c>
      <c r="B14" t="s">
        <v>67</v>
      </c>
      <c r="C14" t="s">
        <v>49</v>
      </c>
      <c r="D14" s="88">
        <v>45356</v>
      </c>
      <c r="J14" s="99">
        <v>1</v>
      </c>
      <c r="K14" t="s">
        <v>49</v>
      </c>
      <c r="L14" s="88">
        <v>45384</v>
      </c>
    </row>
    <row r="15" spans="1:16" x14ac:dyDescent="0.25">
      <c r="A15" s="83">
        <v>11</v>
      </c>
      <c r="B15" s="83" t="s">
        <v>74</v>
      </c>
      <c r="C15" t="s">
        <v>49</v>
      </c>
      <c r="D15" s="88">
        <v>45348</v>
      </c>
      <c r="J15" s="99">
        <v>10</v>
      </c>
      <c r="K15" t="s">
        <v>49</v>
      </c>
      <c r="L15" s="88">
        <v>45267</v>
      </c>
    </row>
    <row r="16" spans="1:16" x14ac:dyDescent="0.25">
      <c r="A16" s="83">
        <v>11</v>
      </c>
      <c r="B16" t="s">
        <v>67</v>
      </c>
      <c r="C16" t="s">
        <v>49</v>
      </c>
      <c r="D16" s="88">
        <v>45355</v>
      </c>
      <c r="J16" s="83">
        <v>12</v>
      </c>
      <c r="K16" t="s">
        <v>49</v>
      </c>
      <c r="L16" s="88">
        <v>45356</v>
      </c>
    </row>
    <row r="17" spans="1:12" x14ac:dyDescent="0.25">
      <c r="A17" s="83" t="s">
        <v>78</v>
      </c>
      <c r="B17" s="83" t="s">
        <v>74</v>
      </c>
      <c r="C17" t="s">
        <v>49</v>
      </c>
      <c r="D17" s="88">
        <v>45184</v>
      </c>
      <c r="J17" t="s">
        <v>80</v>
      </c>
      <c r="L17" s="88">
        <v>45384</v>
      </c>
    </row>
    <row r="18" spans="1:12" x14ac:dyDescent="0.25">
      <c r="A18" s="83">
        <v>7</v>
      </c>
      <c r="B18" s="83" t="s">
        <v>74</v>
      </c>
      <c r="C18" t="s">
        <v>49</v>
      </c>
      <c r="D18" s="88">
        <v>45383</v>
      </c>
    </row>
    <row r="19" spans="1:12" x14ac:dyDescent="0.25">
      <c r="A19" s="99">
        <v>9</v>
      </c>
      <c r="B19" t="s">
        <v>74</v>
      </c>
      <c r="C19" t="s">
        <v>49</v>
      </c>
      <c r="D19" s="88">
        <v>44960</v>
      </c>
    </row>
    <row r="20" spans="1:12" x14ac:dyDescent="0.25">
      <c r="A20">
        <v>1</v>
      </c>
      <c r="B20" t="s">
        <v>74</v>
      </c>
      <c r="C20" t="s">
        <v>49</v>
      </c>
      <c r="D20" s="88">
        <v>45384</v>
      </c>
    </row>
    <row r="21" spans="1:12" x14ac:dyDescent="0.25">
      <c r="A21">
        <v>1</v>
      </c>
      <c r="B21" t="s">
        <v>67</v>
      </c>
      <c r="C21" t="s">
        <v>49</v>
      </c>
      <c r="D21" s="88">
        <v>45324</v>
      </c>
    </row>
    <row r="22" spans="1:12" x14ac:dyDescent="0.25">
      <c r="A22">
        <v>10</v>
      </c>
      <c r="B22" t="s">
        <v>74</v>
      </c>
      <c r="C22" t="s">
        <v>49</v>
      </c>
      <c r="D22" s="88">
        <v>45267</v>
      </c>
    </row>
    <row r="23" spans="1:12" x14ac:dyDescent="0.25">
      <c r="A23">
        <v>10</v>
      </c>
      <c r="B23" t="s">
        <v>67</v>
      </c>
      <c r="C23" t="s">
        <v>49</v>
      </c>
      <c r="D23" s="88">
        <v>45036</v>
      </c>
    </row>
    <row r="24" spans="1:12" x14ac:dyDescent="0.25">
      <c r="A24" t="s">
        <v>80</v>
      </c>
      <c r="D24" s="88">
        <v>45384</v>
      </c>
    </row>
  </sheetData>
  <pageMargins left="0.7" right="0.7" top="0.75" bottom="0.75" header="0.3" footer="0.3"/>
  <pageSetup paperSize="9" orientation="portrait" verticalDpi="0"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>
      <selection activeCell="H21" sqref="H21"/>
    </sheetView>
  </sheetViews>
  <sheetFormatPr defaultRowHeight="15" x14ac:dyDescent="0.25"/>
  <cols>
    <col min="1" max="1" width="23.7109375" customWidth="1"/>
    <col min="2" max="2" width="24.85546875" customWidth="1"/>
    <col min="3" max="3" width="11" customWidth="1"/>
    <col min="4" max="4" width="21.42578125" customWidth="1"/>
    <col min="5" max="5" width="18.140625" customWidth="1"/>
    <col min="6" max="6" width="25.140625" customWidth="1"/>
  </cols>
  <sheetData>
    <row r="1" spans="1:6" ht="15.75" thickBot="1" x14ac:dyDescent="0.3">
      <c r="A1" s="9" t="s">
        <v>7</v>
      </c>
      <c r="F1" s="9" t="s">
        <v>73</v>
      </c>
    </row>
    <row r="2" spans="1:6" x14ac:dyDescent="0.25">
      <c r="A2" s="23" t="s">
        <v>10</v>
      </c>
      <c r="F2" s="87" t="s">
        <v>57</v>
      </c>
    </row>
    <row r="3" spans="1:6" x14ac:dyDescent="0.25">
      <c r="A3" s="24" t="s">
        <v>8</v>
      </c>
      <c r="F3" s="18" t="s">
        <v>58</v>
      </c>
    </row>
    <row r="4" spans="1:6" x14ac:dyDescent="0.25">
      <c r="A4" s="24" t="s">
        <v>9</v>
      </c>
      <c r="F4" s="18" t="s">
        <v>59</v>
      </c>
    </row>
    <row r="5" spans="1:6" x14ac:dyDescent="0.25">
      <c r="A5" s="24" t="s">
        <v>11</v>
      </c>
      <c r="F5" s="18" t="s">
        <v>61</v>
      </c>
    </row>
    <row r="6" spans="1:6" x14ac:dyDescent="0.25">
      <c r="A6" s="24" t="s">
        <v>12</v>
      </c>
      <c r="F6" s="18" t="s">
        <v>104</v>
      </c>
    </row>
    <row r="7" spans="1:6" ht="15.75" thickBot="1" x14ac:dyDescent="0.3">
      <c r="A7" s="24" t="s">
        <v>13</v>
      </c>
      <c r="F7" s="19" t="s">
        <v>79</v>
      </c>
    </row>
    <row r="8" spans="1:6" x14ac:dyDescent="0.25">
      <c r="A8" s="145" t="s">
        <v>103</v>
      </c>
    </row>
    <row r="9" spans="1:6" ht="15.75" thickBot="1" x14ac:dyDescent="0.3">
      <c r="A9" s="25" t="s">
        <v>14</v>
      </c>
      <c r="F9" s="84"/>
    </row>
    <row r="10" spans="1:6" ht="15.75" thickBot="1" x14ac:dyDescent="0.3"/>
    <row r="11" spans="1:6" ht="15.75" thickBot="1" x14ac:dyDescent="0.3">
      <c r="A11" s="8" t="s">
        <v>19</v>
      </c>
    </row>
    <row r="12" spans="1:6" x14ac:dyDescent="0.25">
      <c r="A12" s="17" t="s">
        <v>20</v>
      </c>
    </row>
    <row r="13" spans="1:6" x14ac:dyDescent="0.25">
      <c r="A13" s="18" t="s">
        <v>21</v>
      </c>
    </row>
    <row r="14" spans="1:6" x14ac:dyDescent="0.25">
      <c r="A14" s="144" t="s">
        <v>22</v>
      </c>
    </row>
    <row r="15" spans="1:6" ht="15.75" thickBot="1" x14ac:dyDescent="0.3">
      <c r="A15" s="19" t="s">
        <v>102</v>
      </c>
    </row>
    <row r="16" spans="1:6" x14ac:dyDescent="0.25">
      <c r="A16" s="143"/>
    </row>
    <row r="18" spans="1:4" ht="15.75" thickBot="1" x14ac:dyDescent="0.3">
      <c r="A18" s="5" t="s">
        <v>15</v>
      </c>
      <c r="B18" s="5"/>
    </row>
    <row r="19" spans="1:4" ht="15.75" thickBot="1" x14ac:dyDescent="0.3">
      <c r="A19" s="10" t="s">
        <v>24</v>
      </c>
      <c r="B19" s="11" t="s">
        <v>16</v>
      </c>
      <c r="C19" s="11" t="s">
        <v>18</v>
      </c>
      <c r="D19" s="12" t="s">
        <v>0</v>
      </c>
    </row>
    <row r="20" spans="1:4" x14ac:dyDescent="0.25">
      <c r="A20" s="13" t="s">
        <v>35</v>
      </c>
      <c r="B20" s="14" t="s">
        <v>26</v>
      </c>
      <c r="C20" s="15" t="s">
        <v>21</v>
      </c>
      <c r="D20" s="20" t="s">
        <v>9</v>
      </c>
    </row>
    <row r="21" spans="1:4" x14ac:dyDescent="0.25">
      <c r="A21" s="7" t="s">
        <v>38</v>
      </c>
      <c r="B21" s="1" t="s">
        <v>25</v>
      </c>
      <c r="C21" s="6" t="s">
        <v>21</v>
      </c>
      <c r="D21" s="21" t="s">
        <v>10</v>
      </c>
    </row>
    <row r="22" spans="1:4" x14ac:dyDescent="0.25">
      <c r="A22" s="7" t="s">
        <v>37</v>
      </c>
      <c r="B22" s="1" t="s">
        <v>23</v>
      </c>
      <c r="C22" s="6" t="s">
        <v>21</v>
      </c>
      <c r="D22" s="21" t="s">
        <v>10</v>
      </c>
    </row>
    <row r="23" spans="1:4" x14ac:dyDescent="0.25">
      <c r="A23" s="7" t="s">
        <v>36</v>
      </c>
      <c r="B23" s="1" t="s">
        <v>17</v>
      </c>
      <c r="C23" s="6" t="s">
        <v>21</v>
      </c>
      <c r="D23" s="21" t="s">
        <v>10</v>
      </c>
    </row>
    <row r="24" spans="1:4" x14ac:dyDescent="0.25">
      <c r="A24" s="28" t="s">
        <v>53</v>
      </c>
      <c r="B24" s="27" t="s">
        <v>42</v>
      </c>
      <c r="C24" s="6" t="s">
        <v>21</v>
      </c>
      <c r="D24" s="21" t="s">
        <v>12</v>
      </c>
    </row>
    <row r="25" spans="1:4" x14ac:dyDescent="0.25">
      <c r="A25" s="28" t="s">
        <v>52</v>
      </c>
      <c r="B25" s="27" t="s">
        <v>41</v>
      </c>
      <c r="C25" s="6" t="s">
        <v>21</v>
      </c>
      <c r="D25" s="21" t="s">
        <v>12</v>
      </c>
    </row>
    <row r="26" spans="1:4" x14ac:dyDescent="0.25">
      <c r="A26" s="7" t="s">
        <v>32</v>
      </c>
      <c r="B26" s="1" t="s">
        <v>27</v>
      </c>
      <c r="C26" s="6" t="s">
        <v>20</v>
      </c>
      <c r="D26" s="21" t="s">
        <v>11</v>
      </c>
    </row>
    <row r="27" spans="1:4" x14ac:dyDescent="0.25">
      <c r="A27" s="28" t="s">
        <v>50</v>
      </c>
      <c r="B27" s="27" t="s">
        <v>51</v>
      </c>
      <c r="C27" s="6" t="s">
        <v>22</v>
      </c>
      <c r="D27" s="21" t="s">
        <v>8</v>
      </c>
    </row>
    <row r="28" spans="1:4" x14ac:dyDescent="0.25">
      <c r="A28" s="7" t="s">
        <v>31</v>
      </c>
      <c r="B28" s="1" t="s">
        <v>28</v>
      </c>
      <c r="C28" s="6" t="s">
        <v>22</v>
      </c>
      <c r="D28" s="21" t="s">
        <v>13</v>
      </c>
    </row>
    <row r="29" spans="1:4" x14ac:dyDescent="0.25">
      <c r="A29" s="7" t="s">
        <v>33</v>
      </c>
      <c r="B29" s="1" t="s">
        <v>29</v>
      </c>
      <c r="C29" s="6" t="s">
        <v>22</v>
      </c>
      <c r="D29" s="21" t="s">
        <v>13</v>
      </c>
    </row>
    <row r="30" spans="1:4" x14ac:dyDescent="0.25">
      <c r="A30" s="37" t="s">
        <v>34</v>
      </c>
      <c r="B30" s="38" t="s">
        <v>30</v>
      </c>
      <c r="C30" s="36" t="s">
        <v>22</v>
      </c>
      <c r="D30" s="21" t="s">
        <v>13</v>
      </c>
    </row>
    <row r="31" spans="1:4" x14ac:dyDescent="0.25">
      <c r="A31" s="37" t="s">
        <v>100</v>
      </c>
      <c r="B31" s="38" t="s">
        <v>101</v>
      </c>
      <c r="C31" s="36" t="s">
        <v>102</v>
      </c>
      <c r="D31" s="21" t="s">
        <v>103</v>
      </c>
    </row>
    <row r="32" spans="1:4" x14ac:dyDescent="0.25">
      <c r="A32" s="34" t="s">
        <v>39</v>
      </c>
      <c r="B32" s="35" t="s">
        <v>14</v>
      </c>
      <c r="C32" s="39" t="s">
        <v>40</v>
      </c>
      <c r="D32" s="21" t="s">
        <v>14</v>
      </c>
    </row>
    <row r="33" spans="1:4" ht="15.75" thickBot="1" x14ac:dyDescent="0.3">
      <c r="A33" s="29"/>
      <c r="B33" s="30"/>
      <c r="C33" s="16"/>
      <c r="D33" s="22"/>
    </row>
    <row r="34" spans="1:4" ht="15.75" thickBot="1" x14ac:dyDescent="0.3"/>
    <row r="35" spans="1:4" ht="30.75" thickBot="1" x14ac:dyDescent="0.3">
      <c r="A35" s="33" t="s">
        <v>47</v>
      </c>
      <c r="B35" s="31"/>
    </row>
    <row r="36" spans="1:4" x14ac:dyDescent="0.25">
      <c r="A36" s="32" t="s">
        <v>48</v>
      </c>
    </row>
    <row r="37" spans="1:4" x14ac:dyDescent="0.25">
      <c r="A37" s="26" t="s">
        <v>49</v>
      </c>
    </row>
  </sheetData>
  <sortState ref="A17:D28">
    <sortCondition ref="A17:A28"/>
  </sortState>
  <dataValidations count="2">
    <dataValidation type="list" allowBlank="1" showInputMessage="1" showErrorMessage="1" sqref="C20:C27 C29:C33">
      <formula1>$A$12:$A$15</formula1>
    </dataValidation>
    <dataValidation type="list" allowBlank="1" showInputMessage="1" showErrorMessage="1" sqref="D20:D33">
      <formula1>$A$2:$A$9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Принтеры</vt:lpstr>
      <vt:lpstr>Кардриджы</vt:lpstr>
      <vt:lpstr>Замена картриджей</vt:lpstr>
      <vt:lpstr>Заправка и ремонт картриджей</vt:lpstr>
      <vt:lpstr>Ремонт принтеров</vt:lpstr>
      <vt:lpstr>свод</vt:lpstr>
      <vt:lpstr>Справочник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SPecialiST</dc:creator>
  <cp:lastModifiedBy>ASUP2</cp:lastModifiedBy>
  <dcterms:created xsi:type="dcterms:W3CDTF">2023-02-09T12:58:30Z</dcterms:created>
  <dcterms:modified xsi:type="dcterms:W3CDTF">2024-05-03T07:01:06Z</dcterms:modified>
</cp:coreProperties>
</file>